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chartsheets/sheet1.xml" ContentType="application/vnd.openxmlformats-officedocument.spreadsheetml.chartsheet+xml"/>
  <Override PartName="/xl/chartsheets/sheet2.xml" ContentType="application/vnd.openxmlformats-officedocument.spreadsheetml.chartsheet+xml"/>
  <Override PartName="/xl/chartsheets/sheet3.xml" ContentType="application/vnd.openxmlformats-officedocument.spreadsheetml.chartsheet+xml"/>
  <Override PartName="/xl/chartsheets/sheet4.xml" ContentType="application/vnd.openxmlformats-officedocument.spreadsheetml.chartsheet+xml"/>
  <Override PartName="/xl/chartsheets/sheet5.xml" ContentType="application/vnd.openxmlformats-officedocument.spreadsheetml.chartsheet+xml"/>
  <Override PartName="/xl/worksheets/sheet4.xml" ContentType="application/vnd.openxmlformats-officedocument.spreadsheetml.worksheet+xml"/>
  <Override PartName="/xl/pivotCache/pivotCacheDefinition1.xml" ContentType="application/vnd.openxmlformats-officedocument.spreadsheetml.pivotCacheDefinition+xml"/>
  <Override PartName="/xl/pivotCache/pivotCacheRecords1.xml" ContentType="application/vnd.openxmlformats-officedocument.spreadsheetml.pivotCacheRecords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pivotTables/pivotTable1.xml" ContentType="application/vnd.openxmlformats-officedocument.spreadsheetml.pivotTable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drawings/drawing2.xml" ContentType="application/vnd.openxmlformats-officedocument.drawing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drawings/drawing3.xml" ContentType="application/vnd.openxmlformats-officedocument.drawing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drawings/drawing4.xml" ContentType="application/vnd.openxmlformats-officedocument.drawing+xml"/>
  <Override PartName="/xl/charts/chart4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drawings/drawing5.xml" ContentType="application/vnd.openxmlformats-officedocument.drawing+xml"/>
  <Override PartName="/xl/charts/chart5.xml" ContentType="application/vnd.openxmlformats-officedocument.drawingml.chart+xml"/>
  <Override PartName="/xl/charts/style5.xml" ContentType="application/vnd.ms-office.chartstyle+xml"/>
  <Override PartName="/xl/charts/colors5.xml" ContentType="application/vnd.ms-office.chartcolorstyle+xml"/>
  <Override PartName="/xl/tables/table2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9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Statistics\"/>
    </mc:Choice>
  </mc:AlternateContent>
  <xr:revisionPtr revIDLastSave="0" documentId="13_ncr:1_{38AAF1BD-162E-4CE1-8C69-93EE760A32F7}" xr6:coauthVersionLast="46" xr6:coauthVersionMax="46" xr10:uidLastSave="{00000000-0000-0000-0000-000000000000}"/>
  <bookViews>
    <workbookView xWindow="-110" yWindow="-110" windowWidth="21820" windowHeight="14020" xr2:uid="{88C51395-1B6A-4B54-9685-1EE3573F3051}"/>
  </bookViews>
  <sheets>
    <sheet name="Regular season" sheetId="1" r:id="rId1"/>
    <sheet name="Results" sheetId="10" r:id="rId2"/>
    <sheet name="Pivot Table" sheetId="2" r:id="rId3"/>
    <sheet name="Hockey-Statistics" sheetId="5" r:id="rId4"/>
    <sheet name="The Athletic" sheetId="6" r:id="rId5"/>
    <sheet name="BayesBet" sheetId="7" r:id="rId6"/>
    <sheet name="Static bankroll" sheetId="8" r:id="rId7"/>
    <sheet name="Dynamic bankroll" sheetId="9" r:id="rId8"/>
    <sheet name="Sheet4" sheetId="4" r:id="rId9"/>
  </sheets>
  <calcPr calcId="181029"/>
  <pivotCaches>
    <pivotCache cacheId="317" r:id="rId10"/>
  </pivotCaches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B2" i="4" l="1"/>
  <c r="B3" i="4"/>
  <c r="B4" i="4"/>
  <c r="B5" i="4"/>
  <c r="B6" i="4"/>
  <c r="B7" i="4"/>
  <c r="B8" i="4"/>
  <c r="B9" i="4"/>
  <c r="B10" i="4"/>
  <c r="B11" i="4"/>
  <c r="B12" i="4"/>
  <c r="B13" i="4"/>
  <c r="B14" i="4"/>
  <c r="B15" i="4"/>
  <c r="B16" i="4"/>
  <c r="B17" i="4"/>
  <c r="B18" i="4"/>
  <c r="B19" i="4"/>
  <c r="B20" i="4"/>
  <c r="B21" i="4"/>
  <c r="B22" i="4"/>
  <c r="B23" i="4"/>
  <c r="B24" i="4"/>
  <c r="B25" i="4"/>
  <c r="B26" i="4"/>
  <c r="B27" i="4"/>
  <c r="B28" i="4"/>
  <c r="B29" i="4"/>
  <c r="B30" i="4"/>
  <c r="B31" i="4"/>
  <c r="B32" i="4"/>
  <c r="B33" i="4"/>
  <c r="B34" i="4"/>
  <c r="B35" i="4"/>
  <c r="B36" i="4"/>
  <c r="B37" i="4"/>
  <c r="B38" i="4"/>
  <c r="B39" i="4"/>
  <c r="B40" i="4"/>
  <c r="B41" i="4"/>
  <c r="B42" i="4"/>
  <c r="B43" i="4"/>
  <c r="B44" i="4"/>
  <c r="B45" i="4"/>
  <c r="B46" i="4"/>
  <c r="B47" i="4"/>
  <c r="B48" i="4"/>
  <c r="B49" i="4"/>
  <c r="B50" i="4"/>
  <c r="B51" i="4"/>
  <c r="B52" i="4"/>
  <c r="B53" i="4"/>
  <c r="B54" i="4"/>
  <c r="B55" i="4"/>
  <c r="B56" i="4"/>
  <c r="B57" i="4"/>
  <c r="B58" i="4"/>
  <c r="B59" i="4"/>
  <c r="B60" i="4"/>
  <c r="B61" i="4"/>
  <c r="B62" i="4"/>
  <c r="B63" i="4"/>
  <c r="B64" i="4"/>
  <c r="B65" i="4"/>
  <c r="B66" i="4"/>
  <c r="B67" i="4"/>
  <c r="B68" i="4"/>
  <c r="B69" i="4"/>
  <c r="B70" i="4"/>
  <c r="B71" i="4"/>
  <c r="B72" i="4"/>
  <c r="B73" i="4"/>
  <c r="B74" i="4"/>
  <c r="B75" i="4"/>
  <c r="B76" i="4"/>
  <c r="B77" i="4"/>
  <c r="B78" i="4"/>
  <c r="B79" i="4"/>
  <c r="B80" i="4"/>
  <c r="B81" i="4"/>
  <c r="B82" i="4"/>
  <c r="B83" i="4"/>
  <c r="B84" i="4"/>
  <c r="B85" i="4"/>
  <c r="B86" i="4"/>
  <c r="B87" i="4"/>
  <c r="B88" i="4"/>
  <c r="B89" i="4"/>
  <c r="B90" i="4"/>
  <c r="B91" i="4"/>
  <c r="B92" i="4"/>
  <c r="B93" i="4"/>
  <c r="B94" i="4"/>
  <c r="B95" i="4"/>
  <c r="B96" i="4"/>
  <c r="B97" i="4"/>
  <c r="B98" i="4"/>
  <c r="B99" i="4"/>
  <c r="B100" i="4"/>
  <c r="B101" i="4"/>
  <c r="B102" i="4"/>
  <c r="B103" i="4"/>
  <c r="B104" i="4"/>
  <c r="B105" i="4"/>
  <c r="B106" i="4"/>
  <c r="B107" i="4"/>
  <c r="B108" i="4"/>
  <c r="B109" i="4"/>
  <c r="B110" i="4"/>
  <c r="B111" i="4"/>
  <c r="B112" i="4"/>
  <c r="B113" i="4"/>
  <c r="B114" i="4"/>
  <c r="B115" i="4"/>
  <c r="B116" i="4"/>
  <c r="B117" i="4"/>
  <c r="B118" i="4"/>
  <c r="B119" i="4"/>
  <c r="B120" i="4"/>
  <c r="B121" i="4"/>
  <c r="B122" i="4"/>
  <c r="B123" i="4"/>
  <c r="B124" i="4"/>
  <c r="B125" i="4"/>
  <c r="N3" i="4"/>
  <c r="N4" i="4" s="1"/>
  <c r="N5" i="4" s="1"/>
  <c r="N6" i="4" s="1"/>
  <c r="N7" i="4" s="1"/>
  <c r="N8" i="4" s="1"/>
  <c r="N9" i="4" s="1"/>
  <c r="N10" i="4" s="1"/>
  <c r="N11" i="4" s="1"/>
  <c r="N12" i="4" s="1"/>
  <c r="N13" i="4" s="1"/>
  <c r="N14" i="4" s="1"/>
  <c r="N15" i="4" s="1"/>
  <c r="N16" i="4" s="1"/>
  <c r="N17" i="4" s="1"/>
  <c r="N18" i="4" s="1"/>
  <c r="N19" i="4" s="1"/>
  <c r="N20" i="4" s="1"/>
  <c r="N21" i="4" s="1"/>
  <c r="N22" i="4" s="1"/>
  <c r="N23" i="4" s="1"/>
  <c r="N24" i="4" s="1"/>
  <c r="N25" i="4" s="1"/>
  <c r="N26" i="4" s="1"/>
  <c r="N27" i="4" s="1"/>
  <c r="N28" i="4" s="1"/>
  <c r="N29" i="4" s="1"/>
  <c r="N30" i="4" s="1"/>
  <c r="N31" i="4" s="1"/>
  <c r="N32" i="4" s="1"/>
  <c r="N33" i="4" s="1"/>
  <c r="N34" i="4" s="1"/>
  <c r="N35" i="4" s="1"/>
  <c r="N36" i="4" s="1"/>
  <c r="N37" i="4" s="1"/>
  <c r="N38" i="4" s="1"/>
  <c r="N39" i="4" s="1"/>
  <c r="N40" i="4" s="1"/>
  <c r="N41" i="4" s="1"/>
  <c r="N42" i="4" s="1"/>
  <c r="N43" i="4" s="1"/>
  <c r="N44" i="4" s="1"/>
  <c r="N45" i="4" s="1"/>
  <c r="N46" i="4" s="1"/>
  <c r="N47" i="4" s="1"/>
  <c r="N48" i="4" s="1"/>
  <c r="N49" i="4" s="1"/>
  <c r="N50" i="4" s="1"/>
  <c r="N51" i="4" s="1"/>
  <c r="N52" i="4" s="1"/>
  <c r="N53" i="4" s="1"/>
  <c r="N54" i="4" s="1"/>
  <c r="N55" i="4" s="1"/>
  <c r="N56" i="4" s="1"/>
  <c r="N57" i="4" s="1"/>
  <c r="N58" i="4" s="1"/>
  <c r="N59" i="4" s="1"/>
  <c r="N60" i="4" s="1"/>
  <c r="N61" i="4" s="1"/>
  <c r="N62" i="4" s="1"/>
  <c r="N63" i="4" s="1"/>
  <c r="N64" i="4" s="1"/>
  <c r="N65" i="4" s="1"/>
  <c r="N66" i="4" s="1"/>
  <c r="N67" i="4" s="1"/>
  <c r="N68" i="4" s="1"/>
  <c r="N69" i="4" s="1"/>
  <c r="N70" i="4" s="1"/>
  <c r="N71" i="4" s="1"/>
  <c r="N72" i="4" s="1"/>
  <c r="N73" i="4" s="1"/>
  <c r="N74" i="4" s="1"/>
  <c r="N75" i="4" s="1"/>
  <c r="N76" i="4" s="1"/>
  <c r="N77" i="4" s="1"/>
  <c r="N78" i="4" s="1"/>
  <c r="N79" i="4" s="1"/>
  <c r="N80" i="4" s="1"/>
  <c r="N81" i="4" s="1"/>
  <c r="N82" i="4" s="1"/>
  <c r="N83" i="4" s="1"/>
  <c r="N84" i="4" s="1"/>
  <c r="N85" i="4" s="1"/>
  <c r="N86" i="4" s="1"/>
  <c r="N87" i="4" s="1"/>
  <c r="N88" i="4" s="1"/>
  <c r="N89" i="4" s="1"/>
  <c r="N90" i="4" s="1"/>
  <c r="N91" i="4" s="1"/>
  <c r="N92" i="4" s="1"/>
  <c r="N93" i="4" s="1"/>
  <c r="N94" i="4" s="1"/>
  <c r="N95" i="4" s="1"/>
  <c r="N96" i="4" s="1"/>
  <c r="N97" i="4" s="1"/>
  <c r="N98" i="4" s="1"/>
  <c r="N99" i="4" s="1"/>
  <c r="N100" i="4" s="1"/>
  <c r="N101" i="4" s="1"/>
  <c r="N102" i="4" s="1"/>
  <c r="N103" i="4" s="1"/>
  <c r="N104" i="4" s="1"/>
  <c r="N105" i="4" s="1"/>
  <c r="N106" i="4" s="1"/>
  <c r="N107" i="4" s="1"/>
  <c r="N108" i="4" s="1"/>
  <c r="N109" i="4" s="1"/>
  <c r="N110" i="4" s="1"/>
  <c r="N111" i="4" s="1"/>
  <c r="N112" i="4" s="1"/>
  <c r="N113" i="4" s="1"/>
  <c r="N114" i="4" s="1"/>
  <c r="N115" i="4" s="1"/>
  <c r="N116" i="4" s="1"/>
  <c r="N117" i="4" s="1"/>
  <c r="N118" i="4" s="1"/>
  <c r="N119" i="4" s="1"/>
  <c r="N120" i="4" s="1"/>
  <c r="N121" i="4" s="1"/>
  <c r="N122" i="4" s="1"/>
  <c r="N123" i="4" s="1"/>
  <c r="N124" i="4" s="1"/>
  <c r="N125" i="4" s="1"/>
  <c r="M3" i="4"/>
  <c r="M4" i="4" s="1"/>
  <c r="M5" i="4" s="1"/>
  <c r="M6" i="4" s="1"/>
  <c r="M7" i="4" s="1"/>
  <c r="M8" i="4" s="1"/>
  <c r="M9" i="4" s="1"/>
  <c r="M10" i="4" s="1"/>
  <c r="M11" i="4" s="1"/>
  <c r="M12" i="4" s="1"/>
  <c r="M13" i="4" s="1"/>
  <c r="M14" i="4" s="1"/>
  <c r="M15" i="4" s="1"/>
  <c r="M16" i="4" s="1"/>
  <c r="M17" i="4" s="1"/>
  <c r="M18" i="4" s="1"/>
  <c r="M19" i="4" s="1"/>
  <c r="M20" i="4" s="1"/>
  <c r="M21" i="4" s="1"/>
  <c r="M22" i="4" s="1"/>
  <c r="M23" i="4" s="1"/>
  <c r="M24" i="4" s="1"/>
  <c r="M25" i="4" s="1"/>
  <c r="M26" i="4" s="1"/>
  <c r="M27" i="4" s="1"/>
  <c r="M28" i="4" s="1"/>
  <c r="M29" i="4" s="1"/>
  <c r="M30" i="4" s="1"/>
  <c r="M31" i="4" s="1"/>
  <c r="M32" i="4" s="1"/>
  <c r="M33" i="4" s="1"/>
  <c r="M34" i="4" s="1"/>
  <c r="M35" i="4" s="1"/>
  <c r="M36" i="4" s="1"/>
  <c r="M37" i="4" s="1"/>
  <c r="M38" i="4" s="1"/>
  <c r="M39" i="4" s="1"/>
  <c r="M40" i="4" s="1"/>
  <c r="M41" i="4" s="1"/>
  <c r="M42" i="4" s="1"/>
  <c r="M43" i="4" s="1"/>
  <c r="M44" i="4" s="1"/>
  <c r="M45" i="4" s="1"/>
  <c r="M46" i="4" s="1"/>
  <c r="M47" i="4" s="1"/>
  <c r="M48" i="4" s="1"/>
  <c r="M49" i="4" s="1"/>
  <c r="M50" i="4" s="1"/>
  <c r="M51" i="4" s="1"/>
  <c r="M52" i="4" s="1"/>
  <c r="M53" i="4" s="1"/>
  <c r="M54" i="4" s="1"/>
  <c r="M55" i="4" s="1"/>
  <c r="M56" i="4" s="1"/>
  <c r="M57" i="4" s="1"/>
  <c r="M58" i="4" s="1"/>
  <c r="M59" i="4" s="1"/>
  <c r="M60" i="4" s="1"/>
  <c r="M61" i="4" s="1"/>
  <c r="M62" i="4" s="1"/>
  <c r="M63" i="4" s="1"/>
  <c r="M64" i="4" s="1"/>
  <c r="M65" i="4" s="1"/>
  <c r="M66" i="4" s="1"/>
  <c r="M67" i="4" s="1"/>
  <c r="M68" i="4" s="1"/>
  <c r="M69" i="4" s="1"/>
  <c r="M70" i="4" s="1"/>
  <c r="M71" i="4" s="1"/>
  <c r="M72" i="4" s="1"/>
  <c r="M73" i="4" s="1"/>
  <c r="M74" i="4" s="1"/>
  <c r="M75" i="4" s="1"/>
  <c r="M76" i="4" s="1"/>
  <c r="M77" i="4" s="1"/>
  <c r="M78" i="4" s="1"/>
  <c r="M79" i="4" s="1"/>
  <c r="M80" i="4" s="1"/>
  <c r="M81" i="4" s="1"/>
  <c r="M82" i="4" s="1"/>
  <c r="M83" i="4" s="1"/>
  <c r="M84" i="4" s="1"/>
  <c r="M85" i="4" s="1"/>
  <c r="M86" i="4" s="1"/>
  <c r="M87" i="4" s="1"/>
  <c r="M88" i="4" s="1"/>
  <c r="M89" i="4" s="1"/>
  <c r="M90" i="4" s="1"/>
  <c r="M91" i="4" s="1"/>
  <c r="M92" i="4" s="1"/>
  <c r="M93" i="4" s="1"/>
  <c r="M94" i="4" s="1"/>
  <c r="M95" i="4" s="1"/>
  <c r="M96" i="4" s="1"/>
  <c r="M97" i="4" s="1"/>
  <c r="M98" i="4" s="1"/>
  <c r="M99" i="4" s="1"/>
  <c r="M100" i="4" s="1"/>
  <c r="M101" i="4" s="1"/>
  <c r="M102" i="4" s="1"/>
  <c r="M103" i="4" s="1"/>
  <c r="M104" i="4" s="1"/>
  <c r="M105" i="4" s="1"/>
  <c r="M106" i="4" s="1"/>
  <c r="M107" i="4" s="1"/>
  <c r="M108" i="4" s="1"/>
  <c r="M109" i="4" s="1"/>
  <c r="M110" i="4" s="1"/>
  <c r="M111" i="4" s="1"/>
  <c r="M112" i="4" s="1"/>
  <c r="M113" i="4" s="1"/>
  <c r="M114" i="4" s="1"/>
  <c r="M115" i="4" s="1"/>
  <c r="M116" i="4" s="1"/>
  <c r="M117" i="4" s="1"/>
  <c r="M118" i="4" s="1"/>
  <c r="M119" i="4" s="1"/>
  <c r="M120" i="4" s="1"/>
  <c r="M121" i="4" s="1"/>
  <c r="M122" i="4" s="1"/>
  <c r="M123" i="4" s="1"/>
  <c r="M124" i="4" s="1"/>
  <c r="M125" i="4" s="1"/>
  <c r="N2" i="4"/>
  <c r="M2" i="4"/>
  <c r="J2" i="4"/>
  <c r="J3" i="4" s="1"/>
  <c r="J4" i="4" s="1"/>
  <c r="J5" i="4" s="1"/>
  <c r="J6" i="4" s="1"/>
  <c r="J7" i="4" s="1"/>
  <c r="J8" i="4" s="1"/>
  <c r="J9" i="4" s="1"/>
  <c r="J10" i="4" s="1"/>
  <c r="J11" i="4" s="1"/>
  <c r="J12" i="4" s="1"/>
  <c r="J13" i="4" s="1"/>
  <c r="J14" i="4" s="1"/>
  <c r="J15" i="4" s="1"/>
  <c r="J16" i="4" s="1"/>
  <c r="J17" i="4" s="1"/>
  <c r="J18" i="4" s="1"/>
  <c r="J19" i="4" s="1"/>
  <c r="J20" i="4" s="1"/>
  <c r="J21" i="4" s="1"/>
  <c r="J22" i="4" s="1"/>
  <c r="J23" i="4" s="1"/>
  <c r="J24" i="4" s="1"/>
  <c r="J25" i="4" s="1"/>
  <c r="J26" i="4" s="1"/>
  <c r="J27" i="4" s="1"/>
  <c r="J28" i="4" s="1"/>
  <c r="J29" i="4" s="1"/>
  <c r="J30" i="4" s="1"/>
  <c r="J31" i="4" s="1"/>
  <c r="J32" i="4" s="1"/>
  <c r="J33" i="4" s="1"/>
  <c r="J34" i="4" s="1"/>
  <c r="J35" i="4" s="1"/>
  <c r="J36" i="4" s="1"/>
  <c r="J37" i="4" s="1"/>
  <c r="J38" i="4" s="1"/>
  <c r="J39" i="4" s="1"/>
  <c r="J40" i="4" s="1"/>
  <c r="J41" i="4" s="1"/>
  <c r="J42" i="4" s="1"/>
  <c r="J43" i="4" s="1"/>
  <c r="J44" i="4" s="1"/>
  <c r="J45" i="4" s="1"/>
  <c r="J46" i="4" s="1"/>
  <c r="J47" i="4" s="1"/>
  <c r="J48" i="4" s="1"/>
  <c r="J49" i="4" s="1"/>
  <c r="J50" i="4" s="1"/>
  <c r="J51" i="4" s="1"/>
  <c r="J52" i="4" s="1"/>
  <c r="J53" i="4" s="1"/>
  <c r="J54" i="4" s="1"/>
  <c r="J55" i="4" s="1"/>
  <c r="J56" i="4" s="1"/>
  <c r="J57" i="4" s="1"/>
  <c r="J58" i="4" s="1"/>
  <c r="J59" i="4" s="1"/>
  <c r="J60" i="4" s="1"/>
  <c r="J61" i="4" s="1"/>
  <c r="J62" i="4" s="1"/>
  <c r="J63" i="4" s="1"/>
  <c r="J64" i="4" s="1"/>
  <c r="J65" i="4" s="1"/>
  <c r="J66" i="4" s="1"/>
  <c r="J67" i="4" s="1"/>
  <c r="J68" i="4" s="1"/>
  <c r="J69" i="4" s="1"/>
  <c r="J70" i="4" s="1"/>
  <c r="J71" i="4" s="1"/>
  <c r="J72" i="4" s="1"/>
  <c r="J73" i="4" s="1"/>
  <c r="J74" i="4" s="1"/>
  <c r="J75" i="4" s="1"/>
  <c r="J76" i="4" s="1"/>
  <c r="J77" i="4" s="1"/>
  <c r="J78" i="4" s="1"/>
  <c r="J79" i="4" s="1"/>
  <c r="J80" i="4" s="1"/>
  <c r="J81" i="4" s="1"/>
  <c r="J82" i="4" s="1"/>
  <c r="J83" i="4" s="1"/>
  <c r="J84" i="4" s="1"/>
  <c r="J85" i="4" s="1"/>
  <c r="J86" i="4" s="1"/>
  <c r="J87" i="4" s="1"/>
  <c r="J88" i="4" s="1"/>
  <c r="J89" i="4" s="1"/>
  <c r="J90" i="4" s="1"/>
  <c r="J91" i="4" s="1"/>
  <c r="J92" i="4" s="1"/>
  <c r="J93" i="4" s="1"/>
  <c r="J94" i="4" s="1"/>
  <c r="J95" i="4" s="1"/>
  <c r="J96" i="4" s="1"/>
  <c r="J97" i="4" s="1"/>
  <c r="J98" i="4" s="1"/>
  <c r="J99" i="4" s="1"/>
  <c r="J100" i="4" s="1"/>
  <c r="J101" i="4" s="1"/>
  <c r="J102" i="4" s="1"/>
  <c r="J103" i="4" s="1"/>
  <c r="J104" i="4" s="1"/>
  <c r="J105" i="4" s="1"/>
  <c r="J106" i="4" s="1"/>
  <c r="J107" i="4" s="1"/>
  <c r="J108" i="4" s="1"/>
  <c r="J109" i="4" s="1"/>
  <c r="J110" i="4" s="1"/>
  <c r="J111" i="4" s="1"/>
  <c r="J112" i="4" s="1"/>
  <c r="J113" i="4" s="1"/>
  <c r="J114" i="4" s="1"/>
  <c r="J115" i="4" s="1"/>
  <c r="J116" i="4" s="1"/>
  <c r="J117" i="4" s="1"/>
  <c r="J118" i="4" s="1"/>
  <c r="J119" i="4" s="1"/>
  <c r="J120" i="4" s="1"/>
  <c r="J121" i="4" s="1"/>
  <c r="J122" i="4" s="1"/>
  <c r="J123" i="4" s="1"/>
  <c r="J124" i="4" s="1"/>
  <c r="J125" i="4" s="1"/>
  <c r="I2" i="4"/>
  <c r="I3" i="4" s="1"/>
  <c r="I4" i="4" s="1"/>
  <c r="I5" i="4" s="1"/>
  <c r="I6" i="4" s="1"/>
  <c r="I7" i="4" s="1"/>
  <c r="I8" i="4" s="1"/>
  <c r="I9" i="4" s="1"/>
  <c r="I10" i="4" s="1"/>
  <c r="I11" i="4" s="1"/>
  <c r="I12" i="4" s="1"/>
  <c r="I13" i="4" s="1"/>
  <c r="I14" i="4" s="1"/>
  <c r="I15" i="4" s="1"/>
  <c r="I16" i="4" s="1"/>
  <c r="I17" i="4" s="1"/>
  <c r="I18" i="4" s="1"/>
  <c r="I19" i="4" s="1"/>
  <c r="I20" i="4" s="1"/>
  <c r="I21" i="4" s="1"/>
  <c r="I22" i="4" s="1"/>
  <c r="I23" i="4" s="1"/>
  <c r="I24" i="4" s="1"/>
  <c r="I25" i="4" s="1"/>
  <c r="I26" i="4" s="1"/>
  <c r="I27" i="4" s="1"/>
  <c r="I28" i="4" s="1"/>
  <c r="I29" i="4" s="1"/>
  <c r="I30" i="4" s="1"/>
  <c r="I31" i="4" s="1"/>
  <c r="I32" i="4" s="1"/>
  <c r="I33" i="4" s="1"/>
  <c r="I34" i="4" s="1"/>
  <c r="I35" i="4" s="1"/>
  <c r="I36" i="4" s="1"/>
  <c r="I37" i="4" s="1"/>
  <c r="I38" i="4" s="1"/>
  <c r="I39" i="4" s="1"/>
  <c r="I40" i="4" s="1"/>
  <c r="I41" i="4" s="1"/>
  <c r="I42" i="4" s="1"/>
  <c r="I43" i="4" s="1"/>
  <c r="I44" i="4" s="1"/>
  <c r="I45" i="4" s="1"/>
  <c r="I46" i="4" s="1"/>
  <c r="I47" i="4" s="1"/>
  <c r="I48" i="4" s="1"/>
  <c r="I49" i="4" s="1"/>
  <c r="I50" i="4" s="1"/>
  <c r="I51" i="4" s="1"/>
  <c r="I52" i="4" s="1"/>
  <c r="I53" i="4" s="1"/>
  <c r="I54" i="4" s="1"/>
  <c r="I55" i="4" s="1"/>
  <c r="I56" i="4" s="1"/>
  <c r="I57" i="4" s="1"/>
  <c r="I58" i="4" s="1"/>
  <c r="I59" i="4" s="1"/>
  <c r="I60" i="4" s="1"/>
  <c r="I61" i="4" s="1"/>
  <c r="I62" i="4" s="1"/>
  <c r="I63" i="4" s="1"/>
  <c r="I64" i="4" s="1"/>
  <c r="I65" i="4" s="1"/>
  <c r="I66" i="4" s="1"/>
  <c r="I67" i="4" s="1"/>
  <c r="I68" i="4" s="1"/>
  <c r="I69" i="4" s="1"/>
  <c r="I70" i="4" s="1"/>
  <c r="I71" i="4" s="1"/>
  <c r="I72" i="4" s="1"/>
  <c r="I73" i="4" s="1"/>
  <c r="I74" i="4" s="1"/>
  <c r="I75" i="4" s="1"/>
  <c r="I76" i="4" s="1"/>
  <c r="I77" i="4" s="1"/>
  <c r="I78" i="4" s="1"/>
  <c r="I79" i="4" s="1"/>
  <c r="I80" i="4" s="1"/>
  <c r="I81" i="4" s="1"/>
  <c r="I82" i="4" s="1"/>
  <c r="I83" i="4" s="1"/>
  <c r="I84" i="4" s="1"/>
  <c r="I85" i="4" s="1"/>
  <c r="I86" i="4" s="1"/>
  <c r="I87" i="4" s="1"/>
  <c r="I88" i="4" s="1"/>
  <c r="I89" i="4" s="1"/>
  <c r="I90" i="4" s="1"/>
  <c r="I91" i="4" s="1"/>
  <c r="I92" i="4" s="1"/>
  <c r="I93" i="4" s="1"/>
  <c r="I94" i="4" s="1"/>
  <c r="I95" i="4" s="1"/>
  <c r="I96" i="4" s="1"/>
  <c r="I97" i="4" s="1"/>
  <c r="I98" i="4" s="1"/>
  <c r="I99" i="4" s="1"/>
  <c r="I100" i="4" s="1"/>
  <c r="I101" i="4" s="1"/>
  <c r="I102" i="4" s="1"/>
  <c r="I103" i="4" s="1"/>
  <c r="I104" i="4" s="1"/>
  <c r="I105" i="4" s="1"/>
  <c r="I106" i="4" s="1"/>
  <c r="I107" i="4" s="1"/>
  <c r="I108" i="4" s="1"/>
  <c r="I109" i="4" s="1"/>
  <c r="I110" i="4" s="1"/>
  <c r="I111" i="4" s="1"/>
  <c r="I112" i="4" s="1"/>
  <c r="I113" i="4" s="1"/>
  <c r="I114" i="4" s="1"/>
  <c r="I115" i="4" s="1"/>
  <c r="I116" i="4" s="1"/>
  <c r="I117" i="4" s="1"/>
  <c r="I118" i="4" s="1"/>
  <c r="I119" i="4" s="1"/>
  <c r="I120" i="4" s="1"/>
  <c r="I121" i="4" s="1"/>
  <c r="I122" i="4" s="1"/>
  <c r="I123" i="4" s="1"/>
  <c r="I124" i="4" s="1"/>
  <c r="I125" i="4" s="1"/>
  <c r="F3" i="4"/>
  <c r="F4" i="4" s="1"/>
  <c r="F5" i="4" s="1"/>
  <c r="F6" i="4" s="1"/>
  <c r="F7" i="4" s="1"/>
  <c r="F8" i="4" s="1"/>
  <c r="F9" i="4" s="1"/>
  <c r="F10" i="4" s="1"/>
  <c r="F11" i="4" s="1"/>
  <c r="F12" i="4" s="1"/>
  <c r="F13" i="4" s="1"/>
  <c r="F14" i="4" s="1"/>
  <c r="F15" i="4" s="1"/>
  <c r="F16" i="4" s="1"/>
  <c r="F17" i="4" s="1"/>
  <c r="F18" i="4" s="1"/>
  <c r="F19" i="4" s="1"/>
  <c r="F20" i="4" s="1"/>
  <c r="F21" i="4" s="1"/>
  <c r="F22" i="4" s="1"/>
  <c r="F23" i="4" s="1"/>
  <c r="F24" i="4" s="1"/>
  <c r="F25" i="4" s="1"/>
  <c r="F26" i="4" s="1"/>
  <c r="F27" i="4" s="1"/>
  <c r="F28" i="4" s="1"/>
  <c r="F29" i="4" s="1"/>
  <c r="F30" i="4" s="1"/>
  <c r="F31" i="4" s="1"/>
  <c r="F32" i="4" s="1"/>
  <c r="F33" i="4" s="1"/>
  <c r="F34" i="4" s="1"/>
  <c r="F35" i="4" s="1"/>
  <c r="F36" i="4" s="1"/>
  <c r="F37" i="4" s="1"/>
  <c r="F38" i="4" s="1"/>
  <c r="F39" i="4" s="1"/>
  <c r="F40" i="4" s="1"/>
  <c r="F41" i="4" s="1"/>
  <c r="F42" i="4" s="1"/>
  <c r="F43" i="4" s="1"/>
  <c r="F44" i="4" s="1"/>
  <c r="F45" i="4" s="1"/>
  <c r="F46" i="4" s="1"/>
  <c r="F47" i="4" s="1"/>
  <c r="F48" i="4" s="1"/>
  <c r="F49" i="4" s="1"/>
  <c r="F50" i="4" s="1"/>
  <c r="F51" i="4" s="1"/>
  <c r="F52" i="4" s="1"/>
  <c r="F53" i="4" s="1"/>
  <c r="F54" i="4" s="1"/>
  <c r="F55" i="4" s="1"/>
  <c r="F56" i="4" s="1"/>
  <c r="F57" i="4" s="1"/>
  <c r="F58" i="4" s="1"/>
  <c r="F59" i="4" s="1"/>
  <c r="F60" i="4" s="1"/>
  <c r="F61" i="4" s="1"/>
  <c r="F62" i="4" s="1"/>
  <c r="F63" i="4" s="1"/>
  <c r="F64" i="4" s="1"/>
  <c r="F65" i="4" s="1"/>
  <c r="F66" i="4" s="1"/>
  <c r="F67" i="4" s="1"/>
  <c r="F68" i="4" s="1"/>
  <c r="F69" i="4" s="1"/>
  <c r="F70" i="4" s="1"/>
  <c r="F71" i="4" s="1"/>
  <c r="F72" i="4" s="1"/>
  <c r="F73" i="4" s="1"/>
  <c r="F74" i="4" s="1"/>
  <c r="F75" i="4" s="1"/>
  <c r="F76" i="4" s="1"/>
  <c r="F77" i="4" s="1"/>
  <c r="F78" i="4" s="1"/>
  <c r="F79" i="4" s="1"/>
  <c r="F80" i="4" s="1"/>
  <c r="F81" i="4" s="1"/>
  <c r="F82" i="4" s="1"/>
  <c r="F83" i="4" s="1"/>
  <c r="F84" i="4" s="1"/>
  <c r="F85" i="4" s="1"/>
  <c r="F86" i="4" s="1"/>
  <c r="F87" i="4" s="1"/>
  <c r="F88" i="4" s="1"/>
  <c r="F89" i="4" s="1"/>
  <c r="F90" i="4" s="1"/>
  <c r="F91" i="4" s="1"/>
  <c r="F92" i="4" s="1"/>
  <c r="F93" i="4" s="1"/>
  <c r="F94" i="4" s="1"/>
  <c r="F95" i="4" s="1"/>
  <c r="F96" i="4" s="1"/>
  <c r="F97" i="4" s="1"/>
  <c r="F98" i="4" s="1"/>
  <c r="F99" i="4" s="1"/>
  <c r="F100" i="4" s="1"/>
  <c r="F101" i="4" s="1"/>
  <c r="F102" i="4" s="1"/>
  <c r="F103" i="4" s="1"/>
  <c r="F104" i="4" s="1"/>
  <c r="F105" i="4" s="1"/>
  <c r="F106" i="4" s="1"/>
  <c r="F107" i="4" s="1"/>
  <c r="F108" i="4" s="1"/>
  <c r="F109" i="4" s="1"/>
  <c r="F110" i="4" s="1"/>
  <c r="F111" i="4" s="1"/>
  <c r="F112" i="4" s="1"/>
  <c r="F113" i="4" s="1"/>
  <c r="F114" i="4" s="1"/>
  <c r="F115" i="4" s="1"/>
  <c r="F116" i="4" s="1"/>
  <c r="F117" i="4" s="1"/>
  <c r="F118" i="4" s="1"/>
  <c r="F119" i="4" s="1"/>
  <c r="F120" i="4" s="1"/>
  <c r="F121" i="4" s="1"/>
  <c r="F122" i="4" s="1"/>
  <c r="F123" i="4" s="1"/>
  <c r="F124" i="4" s="1"/>
  <c r="F125" i="4" s="1"/>
  <c r="F2" i="4"/>
  <c r="E2" i="4"/>
  <c r="E3" i="4" s="1"/>
  <c r="E4" i="4" s="1"/>
  <c r="E5" i="4" s="1"/>
  <c r="E6" i="4" s="1"/>
  <c r="E7" i="4" s="1"/>
  <c r="E8" i="4" s="1"/>
  <c r="E9" i="4" s="1"/>
  <c r="E10" i="4" s="1"/>
  <c r="E11" i="4" s="1"/>
  <c r="E12" i="4" s="1"/>
  <c r="E13" i="4" s="1"/>
  <c r="E14" i="4" s="1"/>
  <c r="E15" i="4" s="1"/>
  <c r="E16" i="4" s="1"/>
  <c r="E17" i="4" s="1"/>
  <c r="E18" i="4" s="1"/>
  <c r="E19" i="4" s="1"/>
  <c r="E20" i="4" s="1"/>
  <c r="E21" i="4" s="1"/>
  <c r="E22" i="4" s="1"/>
  <c r="E23" i="4" s="1"/>
  <c r="E24" i="4" s="1"/>
  <c r="E25" i="4" s="1"/>
  <c r="E26" i="4" s="1"/>
  <c r="E27" i="4" s="1"/>
  <c r="E28" i="4" s="1"/>
  <c r="E29" i="4" s="1"/>
  <c r="E30" i="4" s="1"/>
  <c r="E31" i="4" s="1"/>
  <c r="E32" i="4" s="1"/>
  <c r="E33" i="4" s="1"/>
  <c r="E34" i="4" s="1"/>
  <c r="E35" i="4" s="1"/>
  <c r="E36" i="4" s="1"/>
  <c r="E37" i="4" s="1"/>
  <c r="E38" i="4" s="1"/>
  <c r="E39" i="4" s="1"/>
  <c r="E40" i="4" s="1"/>
  <c r="E41" i="4" s="1"/>
  <c r="E42" i="4" s="1"/>
  <c r="E43" i="4" s="1"/>
  <c r="E44" i="4" s="1"/>
  <c r="E45" i="4" s="1"/>
  <c r="E46" i="4" s="1"/>
  <c r="E47" i="4" s="1"/>
  <c r="E48" i="4" s="1"/>
  <c r="E49" i="4" s="1"/>
  <c r="E50" i="4" s="1"/>
  <c r="E51" i="4" s="1"/>
  <c r="E52" i="4" s="1"/>
  <c r="E53" i="4" s="1"/>
  <c r="E54" i="4" s="1"/>
  <c r="E55" i="4" s="1"/>
  <c r="E56" i="4" s="1"/>
  <c r="E57" i="4" s="1"/>
  <c r="E58" i="4" s="1"/>
  <c r="E59" i="4" s="1"/>
  <c r="E60" i="4" s="1"/>
  <c r="E61" i="4" s="1"/>
  <c r="E62" i="4" s="1"/>
  <c r="E63" i="4" s="1"/>
  <c r="E64" i="4" s="1"/>
  <c r="E65" i="4" s="1"/>
  <c r="E66" i="4" s="1"/>
  <c r="E67" i="4" s="1"/>
  <c r="E68" i="4" s="1"/>
  <c r="E69" i="4" s="1"/>
  <c r="E70" i="4" s="1"/>
  <c r="E71" i="4" s="1"/>
  <c r="E72" i="4" s="1"/>
  <c r="E73" i="4" s="1"/>
  <c r="E74" i="4" s="1"/>
  <c r="E75" i="4" s="1"/>
  <c r="E76" i="4" s="1"/>
  <c r="E77" i="4" s="1"/>
  <c r="E78" i="4" s="1"/>
  <c r="E79" i="4" s="1"/>
  <c r="E80" i="4" s="1"/>
  <c r="E81" i="4" s="1"/>
  <c r="E82" i="4" s="1"/>
  <c r="E83" i="4" s="1"/>
  <c r="E84" i="4" s="1"/>
  <c r="E85" i="4" s="1"/>
  <c r="E86" i="4" s="1"/>
  <c r="E87" i="4" s="1"/>
  <c r="E88" i="4" s="1"/>
  <c r="E89" i="4" s="1"/>
  <c r="E90" i="4" s="1"/>
  <c r="E91" i="4" s="1"/>
  <c r="E92" i="4" s="1"/>
  <c r="E93" i="4" s="1"/>
  <c r="E94" i="4" s="1"/>
  <c r="E95" i="4" s="1"/>
  <c r="E96" i="4" s="1"/>
  <c r="E97" i="4" s="1"/>
  <c r="E98" i="4" s="1"/>
  <c r="E99" i="4" s="1"/>
  <c r="E100" i="4" s="1"/>
  <c r="E101" i="4" s="1"/>
  <c r="E102" i="4" s="1"/>
  <c r="E103" i="4" s="1"/>
  <c r="E104" i="4" s="1"/>
  <c r="E105" i="4" s="1"/>
  <c r="E106" i="4" s="1"/>
  <c r="E107" i="4" s="1"/>
  <c r="E108" i="4" s="1"/>
  <c r="E109" i="4" s="1"/>
  <c r="E110" i="4" s="1"/>
  <c r="E111" i="4" s="1"/>
  <c r="E112" i="4" s="1"/>
  <c r="E113" i="4" s="1"/>
  <c r="E114" i="4" s="1"/>
  <c r="E115" i="4" s="1"/>
  <c r="E116" i="4" s="1"/>
  <c r="E117" i="4" s="1"/>
  <c r="E118" i="4" s="1"/>
  <c r="E119" i="4" s="1"/>
  <c r="E120" i="4" s="1"/>
  <c r="E121" i="4" s="1"/>
  <c r="E122" i="4" s="1"/>
  <c r="E123" i="4" s="1"/>
  <c r="E124" i="4" s="1"/>
  <c r="E125" i="4" s="1"/>
  <c r="X2" i="1" l="1"/>
  <c r="X3" i="1"/>
  <c r="X4" i="1"/>
  <c r="X5" i="1"/>
  <c r="X6" i="1"/>
  <c r="X7" i="1"/>
  <c r="X8" i="1"/>
  <c r="X9" i="1"/>
  <c r="X10" i="1"/>
  <c r="X11" i="1"/>
  <c r="X12" i="1"/>
  <c r="X13" i="1"/>
  <c r="X14" i="1"/>
  <c r="X15" i="1"/>
  <c r="X16" i="1"/>
  <c r="X17" i="1"/>
  <c r="X18" i="1"/>
  <c r="X19" i="1"/>
  <c r="X20" i="1"/>
  <c r="X21" i="1"/>
  <c r="X22" i="1"/>
  <c r="X23" i="1"/>
  <c r="X24" i="1"/>
  <c r="X25" i="1"/>
  <c r="X26" i="1"/>
  <c r="X27" i="1"/>
  <c r="X28" i="1"/>
  <c r="X29" i="1"/>
  <c r="X30" i="1"/>
  <c r="X31" i="1"/>
  <c r="X32" i="1"/>
  <c r="X33" i="1"/>
  <c r="X34" i="1"/>
  <c r="X35" i="1"/>
  <c r="X36" i="1"/>
  <c r="X37" i="1"/>
  <c r="X38" i="1"/>
  <c r="X39" i="1"/>
  <c r="X40" i="1"/>
  <c r="X41" i="1"/>
  <c r="X42" i="1"/>
  <c r="X43" i="1"/>
  <c r="X44" i="1"/>
  <c r="X45" i="1"/>
  <c r="X46" i="1"/>
  <c r="X47" i="1"/>
  <c r="X48" i="1"/>
  <c r="X49" i="1"/>
  <c r="X50" i="1"/>
  <c r="X51" i="1"/>
  <c r="X52" i="1"/>
  <c r="X53" i="1"/>
  <c r="X54" i="1"/>
  <c r="X55" i="1"/>
  <c r="X56" i="1"/>
  <c r="X57" i="1"/>
  <c r="X58" i="1"/>
  <c r="X59" i="1"/>
  <c r="X60" i="1"/>
  <c r="X61" i="1"/>
  <c r="X62" i="1"/>
  <c r="X63" i="1"/>
  <c r="X64" i="1"/>
  <c r="X65" i="1"/>
  <c r="X66" i="1"/>
  <c r="X67" i="1"/>
  <c r="X68" i="1"/>
  <c r="X69" i="1"/>
  <c r="X70" i="1"/>
  <c r="X71" i="1"/>
  <c r="X72" i="1"/>
  <c r="X73" i="1"/>
  <c r="X74" i="1"/>
  <c r="X75" i="1"/>
  <c r="X76" i="1"/>
  <c r="X77" i="1"/>
  <c r="X78" i="1"/>
  <c r="X79" i="1"/>
  <c r="X80" i="1"/>
  <c r="X81" i="1"/>
  <c r="X82" i="1"/>
  <c r="X83" i="1"/>
  <c r="X84" i="1"/>
  <c r="X85" i="1"/>
  <c r="X86" i="1"/>
  <c r="X87" i="1"/>
  <c r="X88" i="1"/>
  <c r="X89" i="1"/>
  <c r="X90" i="1"/>
  <c r="X91" i="1"/>
  <c r="X92" i="1"/>
  <c r="X93" i="1"/>
  <c r="X94" i="1"/>
  <c r="X95" i="1"/>
  <c r="X96" i="1"/>
  <c r="X97" i="1"/>
  <c r="X98" i="1"/>
  <c r="X99" i="1"/>
  <c r="X100" i="1"/>
  <c r="X101" i="1"/>
  <c r="X102" i="1"/>
  <c r="X103" i="1"/>
  <c r="X104" i="1"/>
  <c r="X105" i="1"/>
  <c r="X106" i="1"/>
  <c r="X107" i="1"/>
  <c r="X108" i="1"/>
  <c r="X109" i="1"/>
  <c r="X110" i="1"/>
  <c r="X111" i="1"/>
  <c r="X112" i="1"/>
  <c r="X113" i="1"/>
  <c r="X114" i="1"/>
  <c r="X115" i="1"/>
  <c r="X116" i="1"/>
  <c r="X117" i="1"/>
  <c r="X118" i="1"/>
  <c r="X119" i="1"/>
  <c r="X120" i="1"/>
  <c r="X121" i="1"/>
  <c r="X122" i="1"/>
  <c r="X123" i="1"/>
  <c r="X124" i="1"/>
  <c r="X125" i="1"/>
  <c r="X126" i="1"/>
  <c r="X127" i="1"/>
  <c r="X128" i="1"/>
  <c r="X129" i="1"/>
  <c r="X130" i="1"/>
  <c r="X131" i="1"/>
  <c r="X132" i="1"/>
  <c r="X133" i="1"/>
  <c r="X134" i="1"/>
  <c r="X135" i="1"/>
  <c r="X136" i="1"/>
  <c r="X137" i="1"/>
  <c r="X138" i="1"/>
  <c r="X139" i="1"/>
  <c r="X140" i="1"/>
  <c r="X141" i="1"/>
  <c r="X142" i="1"/>
  <c r="X143" i="1"/>
  <c r="X144" i="1"/>
  <c r="X145" i="1"/>
  <c r="X146" i="1"/>
  <c r="X147" i="1"/>
  <c r="X148" i="1"/>
  <c r="X149" i="1"/>
  <c r="X150" i="1"/>
  <c r="X151" i="1"/>
  <c r="X152" i="1"/>
  <c r="X153" i="1"/>
  <c r="X154" i="1"/>
  <c r="X155" i="1"/>
  <c r="X156" i="1"/>
  <c r="X157" i="1"/>
  <c r="X158" i="1"/>
  <c r="X159" i="1"/>
  <c r="X160" i="1"/>
  <c r="X161" i="1"/>
  <c r="X162" i="1"/>
  <c r="X163" i="1"/>
  <c r="X164" i="1"/>
  <c r="X165" i="1"/>
  <c r="X166" i="1"/>
  <c r="X167" i="1"/>
  <c r="X168" i="1"/>
  <c r="X169" i="1"/>
  <c r="X170" i="1"/>
  <c r="X171" i="1"/>
  <c r="X172" i="1"/>
  <c r="X173" i="1"/>
  <c r="X174" i="1"/>
  <c r="X175" i="1"/>
  <c r="X176" i="1"/>
  <c r="X177" i="1"/>
  <c r="X178" i="1"/>
  <c r="X179" i="1"/>
  <c r="X180" i="1"/>
  <c r="X181" i="1"/>
  <c r="X182" i="1"/>
  <c r="X183" i="1"/>
  <c r="X184" i="1"/>
  <c r="X185" i="1"/>
  <c r="X186" i="1"/>
  <c r="X187" i="1"/>
  <c r="X188" i="1"/>
  <c r="X189" i="1"/>
  <c r="X190" i="1"/>
  <c r="X191" i="1"/>
  <c r="X192" i="1"/>
  <c r="X193" i="1"/>
  <c r="X194" i="1"/>
  <c r="X195" i="1"/>
  <c r="X196" i="1"/>
  <c r="X197" i="1"/>
  <c r="X198" i="1"/>
  <c r="X199" i="1"/>
  <c r="X200" i="1"/>
  <c r="X201" i="1"/>
  <c r="X202" i="1"/>
  <c r="X203" i="1"/>
  <c r="X204" i="1"/>
  <c r="X205" i="1"/>
  <c r="X206" i="1"/>
  <c r="X207" i="1"/>
  <c r="X208" i="1"/>
  <c r="X209" i="1"/>
  <c r="X210" i="1"/>
  <c r="X211" i="1"/>
  <c r="X212" i="1"/>
  <c r="X213" i="1"/>
  <c r="X214" i="1"/>
  <c r="X215" i="1"/>
  <c r="X216" i="1"/>
  <c r="X217" i="1"/>
  <c r="X218" i="1"/>
  <c r="X219" i="1"/>
  <c r="X220" i="1"/>
  <c r="X221" i="1"/>
  <c r="X222" i="1"/>
  <c r="X223" i="1"/>
  <c r="X224" i="1"/>
  <c r="X225" i="1"/>
  <c r="X226" i="1"/>
  <c r="X227" i="1"/>
  <c r="X228" i="1"/>
  <c r="X229" i="1"/>
  <c r="X230" i="1"/>
  <c r="X231" i="1"/>
  <c r="X232" i="1"/>
  <c r="X233" i="1"/>
  <c r="X234" i="1"/>
  <c r="X235" i="1"/>
  <c r="X236" i="1"/>
  <c r="X237" i="1"/>
  <c r="X238" i="1"/>
  <c r="X239" i="1"/>
  <c r="X240" i="1"/>
  <c r="X241" i="1"/>
  <c r="X242" i="1"/>
  <c r="X243" i="1"/>
  <c r="X244" i="1"/>
  <c r="X245" i="1"/>
  <c r="X246" i="1"/>
  <c r="X247" i="1"/>
  <c r="X248" i="1"/>
  <c r="X249" i="1"/>
  <c r="X250" i="1"/>
  <c r="X251" i="1"/>
  <c r="X252" i="1"/>
  <c r="X253" i="1"/>
  <c r="X254" i="1"/>
  <c r="X255" i="1"/>
  <c r="X256" i="1"/>
  <c r="X257" i="1"/>
  <c r="X258" i="1"/>
  <c r="X259" i="1"/>
  <c r="X260" i="1"/>
  <c r="X261" i="1"/>
  <c r="X262" i="1"/>
  <c r="X263" i="1"/>
  <c r="X264" i="1"/>
  <c r="X265" i="1"/>
  <c r="X266" i="1"/>
  <c r="X267" i="1"/>
  <c r="X268" i="1"/>
  <c r="X269" i="1"/>
  <c r="X270" i="1"/>
  <c r="X271" i="1"/>
  <c r="X272" i="1"/>
  <c r="X273" i="1"/>
  <c r="X274" i="1"/>
  <c r="X275" i="1"/>
  <c r="X276" i="1"/>
  <c r="X277" i="1"/>
  <c r="X278" i="1"/>
  <c r="X279" i="1"/>
  <c r="X280" i="1"/>
  <c r="X281" i="1"/>
  <c r="X282" i="1"/>
  <c r="X283" i="1"/>
  <c r="X284" i="1"/>
  <c r="X285" i="1"/>
  <c r="X286" i="1"/>
  <c r="X287" i="1"/>
  <c r="X288" i="1"/>
  <c r="X289" i="1"/>
  <c r="X290" i="1"/>
  <c r="X291" i="1"/>
  <c r="X292" i="1"/>
  <c r="X293" i="1"/>
  <c r="X294" i="1"/>
  <c r="X295" i="1"/>
  <c r="X296" i="1"/>
  <c r="X297" i="1"/>
  <c r="X298" i="1"/>
  <c r="X299" i="1"/>
  <c r="X300" i="1"/>
  <c r="X301" i="1"/>
  <c r="X302" i="1"/>
  <c r="X303" i="1"/>
  <c r="X304" i="1"/>
  <c r="X305" i="1"/>
  <c r="X306" i="1"/>
  <c r="X307" i="1"/>
  <c r="X308" i="1"/>
  <c r="X309" i="1"/>
  <c r="X310" i="1"/>
  <c r="X311" i="1"/>
  <c r="X312" i="1"/>
  <c r="X313" i="1"/>
  <c r="X314" i="1"/>
  <c r="X315" i="1"/>
  <c r="X316" i="1"/>
  <c r="X317" i="1"/>
  <c r="X318" i="1"/>
  <c r="X319" i="1"/>
  <c r="X320" i="1"/>
  <c r="X321" i="1"/>
  <c r="X322" i="1"/>
  <c r="X323" i="1"/>
  <c r="X324" i="1"/>
  <c r="X325" i="1"/>
  <c r="X326" i="1"/>
  <c r="X327" i="1"/>
  <c r="X328" i="1"/>
  <c r="X329" i="1"/>
  <c r="X330" i="1"/>
  <c r="X331" i="1"/>
  <c r="X332" i="1"/>
  <c r="X333" i="1"/>
  <c r="X334" i="1"/>
  <c r="X335" i="1"/>
  <c r="X336" i="1"/>
  <c r="X337" i="1"/>
  <c r="X338" i="1"/>
  <c r="X339" i="1"/>
  <c r="X340" i="1"/>
  <c r="X341" i="1"/>
  <c r="X342" i="1"/>
  <c r="X343" i="1"/>
  <c r="X344" i="1"/>
  <c r="X345" i="1"/>
  <c r="X346" i="1"/>
  <c r="X347" i="1"/>
  <c r="X348" i="1"/>
  <c r="X349" i="1"/>
  <c r="X350" i="1"/>
  <c r="X351" i="1"/>
  <c r="X352" i="1"/>
  <c r="X353" i="1"/>
  <c r="X354" i="1"/>
  <c r="X355" i="1"/>
  <c r="X356" i="1"/>
  <c r="X357" i="1"/>
  <c r="X358" i="1"/>
  <c r="X359" i="1"/>
  <c r="X360" i="1"/>
  <c r="X361" i="1"/>
  <c r="X362" i="1"/>
  <c r="X363" i="1"/>
  <c r="X364" i="1"/>
  <c r="X365" i="1"/>
  <c r="X366" i="1"/>
  <c r="X367" i="1"/>
  <c r="X368" i="1"/>
  <c r="X369" i="1"/>
  <c r="X370" i="1"/>
  <c r="X371" i="1"/>
  <c r="X372" i="1"/>
  <c r="X373" i="1"/>
  <c r="X374" i="1"/>
  <c r="X375" i="1"/>
  <c r="X376" i="1"/>
  <c r="X377" i="1"/>
  <c r="X378" i="1"/>
  <c r="X379" i="1"/>
  <c r="X380" i="1"/>
  <c r="X381" i="1"/>
  <c r="X382" i="1"/>
  <c r="X383" i="1"/>
  <c r="X384" i="1"/>
  <c r="X385" i="1"/>
  <c r="X386" i="1"/>
  <c r="X387" i="1"/>
  <c r="X388" i="1"/>
  <c r="X389" i="1"/>
  <c r="X390" i="1"/>
  <c r="X391" i="1"/>
  <c r="X392" i="1"/>
  <c r="X393" i="1"/>
  <c r="X394" i="1"/>
  <c r="X395" i="1"/>
  <c r="X396" i="1"/>
  <c r="X397" i="1"/>
  <c r="X398" i="1"/>
  <c r="X399" i="1"/>
  <c r="X400" i="1"/>
  <c r="X401" i="1"/>
  <c r="X402" i="1"/>
  <c r="X403" i="1"/>
  <c r="X404" i="1"/>
  <c r="X405" i="1"/>
  <c r="X406" i="1"/>
  <c r="X407" i="1"/>
  <c r="X408" i="1"/>
  <c r="X409" i="1"/>
  <c r="X410" i="1"/>
  <c r="X411" i="1"/>
  <c r="X412" i="1"/>
  <c r="X413" i="1"/>
  <c r="X414" i="1"/>
  <c r="X415" i="1"/>
  <c r="X416" i="1"/>
  <c r="X417" i="1"/>
  <c r="X418" i="1"/>
  <c r="X419" i="1"/>
  <c r="X420" i="1"/>
  <c r="X421" i="1"/>
  <c r="X422" i="1"/>
  <c r="X423" i="1"/>
  <c r="X424" i="1"/>
  <c r="X425" i="1"/>
  <c r="X426" i="1"/>
  <c r="X427" i="1"/>
  <c r="X428" i="1"/>
  <c r="X429" i="1"/>
  <c r="X430" i="1"/>
  <c r="X431" i="1"/>
  <c r="X432" i="1"/>
  <c r="X433" i="1"/>
  <c r="X434" i="1"/>
  <c r="X435" i="1"/>
  <c r="X436" i="1"/>
  <c r="X437" i="1"/>
  <c r="X438" i="1"/>
  <c r="X439" i="1"/>
  <c r="X440" i="1"/>
  <c r="X441" i="1"/>
  <c r="X442" i="1"/>
  <c r="X443" i="1"/>
  <c r="X444" i="1"/>
  <c r="X445" i="1"/>
  <c r="X446" i="1"/>
  <c r="X447" i="1"/>
  <c r="X448" i="1"/>
  <c r="X449" i="1"/>
  <c r="X450" i="1"/>
  <c r="X451" i="1"/>
  <c r="X452" i="1"/>
  <c r="X453" i="1"/>
  <c r="X454" i="1"/>
  <c r="X455" i="1"/>
  <c r="X456" i="1"/>
  <c r="X457" i="1"/>
  <c r="X458" i="1"/>
  <c r="X459" i="1"/>
  <c r="X460" i="1"/>
  <c r="X461" i="1"/>
  <c r="X462" i="1"/>
  <c r="X463" i="1"/>
  <c r="X464" i="1"/>
  <c r="X465" i="1"/>
  <c r="X466" i="1"/>
  <c r="X467" i="1"/>
  <c r="X468" i="1"/>
  <c r="X469" i="1"/>
  <c r="X470" i="1"/>
  <c r="X471" i="1"/>
  <c r="X472" i="1"/>
  <c r="X473" i="1"/>
  <c r="X474" i="1"/>
  <c r="X475" i="1"/>
  <c r="X476" i="1"/>
  <c r="X477" i="1"/>
  <c r="X478" i="1"/>
  <c r="X479" i="1"/>
  <c r="X480" i="1"/>
  <c r="X481" i="1"/>
  <c r="X482" i="1"/>
  <c r="X483" i="1"/>
  <c r="X484" i="1"/>
  <c r="X485" i="1"/>
  <c r="X486" i="1"/>
  <c r="X487" i="1"/>
  <c r="X488" i="1"/>
  <c r="X489" i="1"/>
  <c r="X490" i="1"/>
  <c r="X491" i="1"/>
  <c r="X492" i="1"/>
  <c r="X493" i="1"/>
  <c r="X494" i="1"/>
  <c r="X495" i="1"/>
  <c r="X496" i="1"/>
  <c r="X497" i="1"/>
  <c r="X498" i="1"/>
  <c r="X499" i="1"/>
  <c r="X500" i="1"/>
  <c r="X501" i="1"/>
  <c r="X502" i="1"/>
  <c r="X503" i="1"/>
  <c r="X504" i="1"/>
  <c r="X505" i="1"/>
  <c r="X506" i="1"/>
  <c r="X507" i="1"/>
  <c r="X508" i="1"/>
  <c r="X509" i="1"/>
  <c r="X510" i="1"/>
  <c r="X511" i="1"/>
  <c r="X512" i="1"/>
  <c r="X513" i="1"/>
  <c r="X514" i="1"/>
  <c r="X515" i="1"/>
  <c r="X516" i="1"/>
  <c r="X517" i="1"/>
  <c r="X518" i="1"/>
  <c r="X519" i="1"/>
  <c r="X520" i="1"/>
  <c r="X521" i="1"/>
  <c r="X522" i="1"/>
  <c r="X523" i="1"/>
  <c r="X524" i="1"/>
  <c r="X525" i="1"/>
  <c r="X526" i="1"/>
  <c r="X527" i="1"/>
  <c r="X528" i="1"/>
  <c r="X529" i="1"/>
  <c r="X530" i="1"/>
  <c r="X531" i="1"/>
  <c r="X532" i="1"/>
  <c r="X533" i="1"/>
  <c r="X534" i="1"/>
  <c r="X535" i="1"/>
  <c r="X536" i="1"/>
  <c r="X537" i="1"/>
  <c r="X538" i="1"/>
  <c r="X539" i="1"/>
  <c r="X540" i="1"/>
  <c r="X541" i="1"/>
  <c r="X542" i="1"/>
  <c r="X543" i="1"/>
  <c r="X544" i="1"/>
  <c r="X545" i="1"/>
  <c r="X546" i="1"/>
  <c r="X547" i="1"/>
  <c r="X548" i="1"/>
  <c r="X549" i="1"/>
  <c r="X550" i="1"/>
  <c r="X551" i="1"/>
  <c r="X552" i="1"/>
  <c r="X553" i="1"/>
  <c r="X554" i="1"/>
  <c r="X555" i="1"/>
  <c r="X556" i="1"/>
  <c r="X557" i="1"/>
  <c r="X558" i="1"/>
  <c r="X559" i="1"/>
  <c r="X560" i="1"/>
  <c r="X561" i="1"/>
  <c r="X562" i="1"/>
  <c r="X563" i="1"/>
  <c r="X564" i="1"/>
  <c r="X565" i="1"/>
  <c r="X566" i="1"/>
  <c r="X567" i="1"/>
  <c r="X568" i="1"/>
  <c r="X569" i="1"/>
  <c r="X570" i="1"/>
  <c r="X571" i="1"/>
  <c r="X572" i="1"/>
  <c r="X573" i="1"/>
  <c r="X574" i="1"/>
  <c r="X575" i="1"/>
  <c r="X576" i="1"/>
  <c r="X577" i="1"/>
  <c r="X578" i="1"/>
  <c r="X579" i="1"/>
  <c r="X580" i="1"/>
  <c r="X581" i="1"/>
  <c r="X582" i="1"/>
  <c r="X583" i="1"/>
  <c r="X584" i="1"/>
  <c r="X585" i="1"/>
  <c r="X586" i="1"/>
  <c r="X587" i="1"/>
  <c r="X588" i="1"/>
  <c r="X589" i="1"/>
  <c r="X590" i="1"/>
  <c r="X591" i="1"/>
  <c r="X592" i="1"/>
  <c r="X593" i="1"/>
  <c r="X594" i="1"/>
  <c r="X595" i="1"/>
  <c r="X596" i="1"/>
  <c r="X597" i="1"/>
  <c r="X598" i="1"/>
  <c r="X599" i="1"/>
  <c r="X600" i="1"/>
  <c r="X601" i="1"/>
  <c r="X602" i="1"/>
  <c r="X603" i="1"/>
  <c r="X604" i="1"/>
  <c r="X605" i="1"/>
  <c r="X606" i="1"/>
  <c r="X607" i="1"/>
  <c r="X608" i="1"/>
  <c r="X609" i="1"/>
  <c r="X610" i="1"/>
  <c r="X611" i="1"/>
  <c r="X612" i="1"/>
  <c r="X613" i="1"/>
  <c r="X614" i="1"/>
  <c r="X615" i="1"/>
  <c r="X616" i="1"/>
  <c r="X617" i="1"/>
  <c r="X618" i="1"/>
  <c r="X619" i="1"/>
  <c r="X620" i="1"/>
  <c r="X621" i="1"/>
  <c r="X622" i="1"/>
  <c r="X623" i="1"/>
  <c r="X624" i="1"/>
  <c r="X625" i="1"/>
  <c r="X626" i="1"/>
  <c r="X627" i="1"/>
  <c r="X628" i="1"/>
  <c r="X629" i="1"/>
  <c r="X630" i="1"/>
  <c r="X631" i="1"/>
  <c r="X632" i="1"/>
  <c r="X633" i="1"/>
  <c r="X634" i="1"/>
  <c r="X635" i="1"/>
  <c r="X636" i="1"/>
  <c r="X637" i="1"/>
  <c r="X638" i="1"/>
  <c r="X639" i="1"/>
  <c r="X640" i="1"/>
  <c r="X641" i="1"/>
  <c r="X642" i="1"/>
  <c r="X643" i="1"/>
  <c r="X644" i="1"/>
  <c r="X645" i="1"/>
  <c r="X646" i="1"/>
  <c r="X647" i="1"/>
  <c r="X648" i="1"/>
  <c r="X649" i="1"/>
  <c r="X650" i="1"/>
  <c r="X651" i="1"/>
  <c r="X652" i="1"/>
  <c r="X653" i="1"/>
  <c r="X654" i="1"/>
  <c r="X655" i="1"/>
  <c r="X656" i="1"/>
  <c r="X657" i="1"/>
  <c r="X658" i="1"/>
  <c r="X659" i="1"/>
  <c r="X660" i="1"/>
  <c r="X661" i="1"/>
  <c r="X662" i="1"/>
  <c r="X663" i="1"/>
  <c r="X664" i="1"/>
  <c r="X665" i="1"/>
  <c r="X666" i="1"/>
  <c r="X667" i="1"/>
  <c r="X668" i="1"/>
  <c r="X669" i="1"/>
  <c r="X670" i="1"/>
  <c r="X671" i="1"/>
  <c r="X672" i="1"/>
  <c r="X673" i="1"/>
  <c r="X674" i="1"/>
  <c r="X675" i="1"/>
  <c r="X676" i="1"/>
  <c r="X677" i="1"/>
  <c r="X678" i="1"/>
  <c r="X679" i="1"/>
  <c r="X680" i="1"/>
  <c r="X681" i="1"/>
  <c r="X682" i="1"/>
  <c r="X683" i="1"/>
  <c r="X684" i="1"/>
  <c r="X685" i="1"/>
  <c r="X686" i="1"/>
  <c r="X687" i="1"/>
  <c r="X688" i="1"/>
  <c r="X689" i="1"/>
  <c r="X690" i="1"/>
  <c r="X691" i="1"/>
  <c r="X692" i="1"/>
  <c r="X693" i="1"/>
  <c r="X694" i="1"/>
  <c r="X695" i="1"/>
  <c r="X696" i="1"/>
  <c r="X697" i="1"/>
  <c r="X698" i="1"/>
  <c r="X699" i="1"/>
  <c r="X700" i="1"/>
  <c r="X701" i="1"/>
  <c r="X702" i="1"/>
  <c r="X703" i="1"/>
  <c r="X704" i="1"/>
  <c r="X705" i="1"/>
  <c r="X706" i="1"/>
  <c r="X707" i="1"/>
  <c r="X708" i="1"/>
  <c r="X709" i="1"/>
  <c r="X710" i="1"/>
  <c r="X711" i="1"/>
  <c r="X712" i="1"/>
  <c r="X713" i="1"/>
  <c r="X714" i="1"/>
  <c r="X715" i="1"/>
  <c r="X716" i="1"/>
  <c r="X717" i="1"/>
  <c r="X718" i="1"/>
  <c r="X719" i="1"/>
  <c r="X720" i="1"/>
  <c r="X721" i="1"/>
  <c r="X722" i="1"/>
  <c r="X723" i="1"/>
  <c r="X724" i="1"/>
  <c r="X725" i="1"/>
  <c r="X726" i="1"/>
  <c r="X727" i="1"/>
  <c r="X728" i="1"/>
  <c r="X729" i="1"/>
  <c r="X730" i="1"/>
  <c r="X731" i="1"/>
  <c r="X732" i="1"/>
  <c r="X733" i="1"/>
  <c r="X734" i="1"/>
  <c r="X735" i="1"/>
  <c r="X736" i="1"/>
  <c r="X737" i="1"/>
  <c r="X738" i="1"/>
  <c r="X739" i="1"/>
  <c r="X740" i="1"/>
  <c r="X741" i="1"/>
  <c r="X742" i="1"/>
  <c r="X743" i="1"/>
  <c r="X744" i="1"/>
  <c r="X745" i="1"/>
  <c r="X746" i="1"/>
  <c r="X747" i="1"/>
  <c r="X748" i="1"/>
  <c r="X749" i="1"/>
  <c r="X750" i="1"/>
  <c r="X751" i="1"/>
  <c r="X752" i="1"/>
  <c r="X753" i="1"/>
  <c r="X754" i="1"/>
  <c r="X755" i="1"/>
  <c r="X756" i="1"/>
  <c r="X757" i="1"/>
  <c r="X758" i="1"/>
  <c r="X759" i="1"/>
  <c r="X760" i="1"/>
  <c r="X761" i="1"/>
  <c r="X762" i="1"/>
  <c r="X763" i="1"/>
  <c r="X764" i="1"/>
  <c r="X765" i="1"/>
  <c r="X766" i="1"/>
  <c r="X767" i="1"/>
  <c r="X768" i="1"/>
  <c r="X769" i="1"/>
  <c r="X770" i="1"/>
  <c r="X771" i="1"/>
  <c r="X772" i="1"/>
  <c r="X773" i="1"/>
  <c r="X774" i="1"/>
  <c r="X775" i="1"/>
  <c r="X776" i="1"/>
  <c r="X777" i="1"/>
  <c r="X778" i="1"/>
  <c r="X779" i="1"/>
  <c r="X780" i="1"/>
  <c r="X781" i="1"/>
  <c r="X782" i="1"/>
  <c r="X783" i="1"/>
  <c r="X784" i="1"/>
  <c r="X785" i="1"/>
  <c r="X786" i="1"/>
  <c r="X787" i="1"/>
  <c r="X788" i="1"/>
  <c r="X789" i="1"/>
  <c r="X790" i="1"/>
  <c r="X791" i="1"/>
  <c r="X792" i="1"/>
  <c r="X793" i="1"/>
  <c r="X794" i="1"/>
  <c r="X795" i="1"/>
  <c r="X796" i="1"/>
  <c r="X797" i="1"/>
  <c r="X798" i="1"/>
  <c r="X799" i="1"/>
  <c r="X800" i="1"/>
  <c r="X801" i="1"/>
  <c r="X802" i="1"/>
  <c r="X803" i="1"/>
  <c r="X804" i="1"/>
  <c r="X805" i="1"/>
  <c r="X806" i="1"/>
  <c r="X807" i="1"/>
  <c r="X808" i="1"/>
  <c r="X809" i="1"/>
  <c r="X810" i="1"/>
  <c r="X811" i="1"/>
  <c r="X812" i="1"/>
  <c r="X813" i="1"/>
  <c r="X814" i="1"/>
  <c r="X815" i="1"/>
  <c r="X816" i="1"/>
  <c r="X817" i="1"/>
  <c r="X818" i="1"/>
  <c r="X819" i="1"/>
  <c r="X820" i="1"/>
  <c r="X821" i="1"/>
  <c r="X822" i="1"/>
  <c r="X823" i="1"/>
  <c r="X824" i="1"/>
  <c r="X825" i="1"/>
  <c r="X826" i="1"/>
  <c r="X827" i="1"/>
  <c r="X828" i="1"/>
  <c r="X829" i="1"/>
  <c r="X830" i="1"/>
  <c r="X831" i="1"/>
  <c r="X832" i="1"/>
  <c r="X833" i="1"/>
  <c r="X834" i="1"/>
  <c r="X835" i="1"/>
  <c r="X836" i="1"/>
  <c r="X837" i="1"/>
  <c r="X838" i="1"/>
  <c r="X839" i="1"/>
  <c r="X840" i="1"/>
  <c r="X841" i="1"/>
  <c r="X842" i="1"/>
  <c r="X843" i="1"/>
  <c r="X844" i="1"/>
  <c r="X845" i="1"/>
  <c r="X846" i="1"/>
  <c r="X847" i="1"/>
  <c r="X848" i="1"/>
  <c r="X849" i="1"/>
  <c r="X850" i="1"/>
  <c r="X851" i="1"/>
  <c r="X852" i="1"/>
  <c r="X853" i="1"/>
  <c r="X854" i="1"/>
  <c r="X855" i="1"/>
  <c r="X856" i="1"/>
  <c r="X857" i="1"/>
  <c r="X858" i="1"/>
  <c r="X859" i="1"/>
  <c r="X860" i="1"/>
  <c r="X861" i="1"/>
  <c r="X862" i="1"/>
  <c r="X863" i="1"/>
  <c r="X864" i="1"/>
  <c r="X865" i="1"/>
  <c r="X866" i="1"/>
  <c r="X867" i="1"/>
  <c r="X868" i="1"/>
  <c r="X869" i="1"/>
  <c r="X870" i="1"/>
  <c r="X871" i="1"/>
  <c r="X872" i="1"/>
  <c r="X873" i="1"/>
  <c r="X874" i="1"/>
  <c r="X875" i="1"/>
  <c r="X876" i="1"/>
  <c r="X877" i="1"/>
  <c r="X878" i="1"/>
  <c r="X879" i="1"/>
  <c r="X880" i="1"/>
  <c r="X881" i="1"/>
  <c r="X882" i="1"/>
  <c r="X883" i="1"/>
  <c r="X884" i="1"/>
  <c r="X885" i="1"/>
  <c r="X886" i="1"/>
  <c r="X887" i="1"/>
  <c r="X888" i="1"/>
  <c r="X889" i="1"/>
  <c r="X890" i="1"/>
  <c r="X891" i="1"/>
  <c r="X892" i="1"/>
  <c r="X893" i="1"/>
  <c r="X894" i="1"/>
  <c r="X895" i="1"/>
  <c r="X896" i="1"/>
  <c r="X897" i="1"/>
  <c r="X898" i="1"/>
  <c r="X899" i="1"/>
  <c r="X900" i="1"/>
  <c r="X901" i="1"/>
  <c r="X902" i="1"/>
  <c r="X903" i="1"/>
  <c r="X904" i="1"/>
  <c r="X905" i="1"/>
  <c r="X906" i="1"/>
  <c r="X907" i="1"/>
  <c r="X908" i="1"/>
  <c r="X909" i="1"/>
  <c r="X910" i="1"/>
  <c r="X911" i="1"/>
  <c r="X912" i="1"/>
  <c r="X913" i="1"/>
  <c r="X914" i="1"/>
  <c r="X915" i="1"/>
  <c r="X916" i="1"/>
  <c r="X917" i="1"/>
  <c r="X918" i="1"/>
  <c r="X919" i="1"/>
  <c r="X920" i="1"/>
  <c r="X921" i="1"/>
  <c r="X922" i="1"/>
  <c r="X923" i="1"/>
  <c r="X924" i="1"/>
  <c r="X925" i="1"/>
  <c r="X926" i="1"/>
  <c r="X927" i="1"/>
  <c r="X928" i="1"/>
  <c r="X929" i="1"/>
  <c r="X930" i="1"/>
  <c r="X931" i="1"/>
  <c r="X932" i="1"/>
  <c r="X933" i="1"/>
  <c r="X934" i="1"/>
  <c r="X935" i="1"/>
  <c r="X936" i="1"/>
  <c r="X937" i="1"/>
  <c r="X938" i="1"/>
  <c r="X939" i="1"/>
  <c r="X940" i="1"/>
  <c r="X941" i="1"/>
  <c r="X942" i="1"/>
  <c r="X943" i="1"/>
  <c r="X944" i="1"/>
  <c r="X945" i="1"/>
  <c r="X946" i="1"/>
  <c r="X947" i="1"/>
  <c r="X948" i="1"/>
  <c r="X949" i="1"/>
  <c r="X950" i="1"/>
  <c r="X951" i="1"/>
  <c r="X952" i="1"/>
  <c r="X953" i="1"/>
  <c r="X954" i="1"/>
  <c r="X955" i="1"/>
  <c r="X956" i="1"/>
  <c r="X957" i="1"/>
  <c r="X958" i="1"/>
  <c r="X959" i="1"/>
  <c r="X960" i="1"/>
  <c r="X961" i="1"/>
  <c r="X962" i="1"/>
  <c r="X963" i="1"/>
  <c r="X964" i="1"/>
  <c r="X965" i="1"/>
  <c r="X966" i="1"/>
  <c r="X967" i="1"/>
  <c r="X968" i="1"/>
  <c r="X969" i="1"/>
  <c r="X970" i="1"/>
  <c r="X971" i="1"/>
  <c r="X972" i="1"/>
  <c r="X973" i="1"/>
  <c r="X974" i="1"/>
  <c r="X975" i="1"/>
  <c r="X976" i="1"/>
  <c r="X977" i="1"/>
  <c r="X978" i="1"/>
  <c r="X979" i="1"/>
  <c r="X980" i="1"/>
  <c r="X981" i="1"/>
  <c r="X982" i="1"/>
  <c r="X983" i="1"/>
  <c r="X984" i="1"/>
  <c r="X985" i="1"/>
  <c r="X986" i="1"/>
  <c r="X987" i="1"/>
  <c r="X988" i="1"/>
  <c r="X989" i="1"/>
  <c r="X990" i="1"/>
  <c r="X991" i="1"/>
  <c r="X992" i="1"/>
  <c r="X993" i="1"/>
  <c r="X994" i="1"/>
  <c r="X995" i="1"/>
  <c r="X996" i="1"/>
  <c r="X997" i="1"/>
  <c r="X998" i="1"/>
  <c r="X999" i="1"/>
  <c r="X1000" i="1"/>
  <c r="X1001" i="1"/>
  <c r="X1002" i="1"/>
  <c r="X1003" i="1"/>
  <c r="X1004" i="1"/>
  <c r="X1005" i="1"/>
  <c r="X1006" i="1"/>
  <c r="X1007" i="1"/>
  <c r="X1008" i="1"/>
  <c r="X1009" i="1"/>
  <c r="X1010" i="1"/>
  <c r="X1011" i="1"/>
  <c r="X1012" i="1"/>
  <c r="X1013" i="1"/>
  <c r="X1014" i="1"/>
  <c r="X1015" i="1"/>
  <c r="X1016" i="1"/>
  <c r="X1017" i="1"/>
  <c r="X1018" i="1"/>
  <c r="X1019" i="1"/>
  <c r="X1020" i="1"/>
  <c r="X1021" i="1"/>
  <c r="X1022" i="1"/>
  <c r="X1023" i="1"/>
  <c r="X1024" i="1"/>
  <c r="X1025" i="1"/>
  <c r="X1026" i="1"/>
  <c r="X1027" i="1"/>
  <c r="X1028" i="1"/>
  <c r="X1029" i="1"/>
  <c r="X1030" i="1"/>
  <c r="X1031" i="1"/>
  <c r="X1032" i="1"/>
  <c r="X1033" i="1"/>
  <c r="X1034" i="1"/>
  <c r="X1035" i="1"/>
  <c r="X1036" i="1"/>
  <c r="X1037" i="1"/>
  <c r="X1038" i="1"/>
  <c r="X1039" i="1"/>
  <c r="X1040" i="1"/>
  <c r="X1041" i="1"/>
  <c r="X1042" i="1"/>
  <c r="X1043" i="1"/>
  <c r="X1044" i="1"/>
  <c r="X1045" i="1"/>
  <c r="X1046" i="1"/>
  <c r="X1047" i="1"/>
  <c r="X1048" i="1"/>
  <c r="X1049" i="1"/>
  <c r="X1050" i="1"/>
  <c r="X1051" i="1"/>
  <c r="X1052" i="1"/>
  <c r="X1053" i="1"/>
  <c r="X1054" i="1"/>
  <c r="X1055" i="1"/>
  <c r="X1056" i="1"/>
  <c r="X1057" i="1"/>
  <c r="X1058" i="1"/>
  <c r="X1059" i="1"/>
  <c r="X1060" i="1"/>
  <c r="X1061" i="1"/>
  <c r="X1062" i="1"/>
  <c r="X1063" i="1"/>
  <c r="X1064" i="1"/>
  <c r="X1065" i="1"/>
  <c r="X1066" i="1"/>
  <c r="X1067" i="1"/>
  <c r="X1068" i="1"/>
  <c r="X1069" i="1"/>
  <c r="X1070" i="1"/>
  <c r="X1071" i="1"/>
  <c r="X1072" i="1"/>
  <c r="X1073" i="1"/>
  <c r="X1074" i="1"/>
  <c r="X1075" i="1"/>
  <c r="X1076" i="1"/>
  <c r="X1077" i="1"/>
  <c r="X1078" i="1"/>
  <c r="X1079" i="1"/>
  <c r="X1080" i="1"/>
  <c r="X1081" i="1"/>
  <c r="X1082" i="1"/>
  <c r="X1083" i="1"/>
  <c r="X1084" i="1"/>
  <c r="X1085" i="1"/>
  <c r="X1086" i="1"/>
  <c r="X1087" i="1"/>
  <c r="X1088" i="1"/>
  <c r="X1089" i="1"/>
  <c r="X1090" i="1"/>
  <c r="X1091" i="1"/>
  <c r="X1092" i="1"/>
  <c r="X1093" i="1"/>
  <c r="X1094" i="1"/>
  <c r="X1095" i="1"/>
  <c r="X1096" i="1"/>
  <c r="X1097" i="1"/>
  <c r="X1098" i="1"/>
  <c r="X1099" i="1"/>
  <c r="X1100" i="1"/>
  <c r="X1101" i="1"/>
  <c r="X1102" i="1"/>
  <c r="X1103" i="1"/>
  <c r="X1104" i="1"/>
  <c r="X1105" i="1"/>
  <c r="X1106" i="1"/>
  <c r="X1107" i="1"/>
  <c r="X1108" i="1"/>
  <c r="X1109" i="1"/>
  <c r="X1110" i="1"/>
  <c r="X1111" i="1"/>
  <c r="X1112" i="1"/>
  <c r="X1113" i="1"/>
  <c r="X1114" i="1"/>
  <c r="X1115" i="1"/>
  <c r="X1116" i="1"/>
  <c r="X1117" i="1"/>
  <c r="X1118" i="1"/>
  <c r="X1119" i="1"/>
  <c r="X1120" i="1"/>
  <c r="X1121" i="1"/>
  <c r="X1122" i="1"/>
  <c r="X1123" i="1"/>
  <c r="X1124" i="1"/>
  <c r="X1125" i="1"/>
  <c r="X1126" i="1"/>
  <c r="X1127" i="1"/>
  <c r="X1128" i="1"/>
  <c r="X1129" i="1"/>
  <c r="X1130" i="1"/>
  <c r="X1131" i="1"/>
  <c r="X1132" i="1"/>
  <c r="X1133" i="1"/>
  <c r="X1134" i="1"/>
  <c r="X1135" i="1"/>
  <c r="X1136" i="1"/>
  <c r="X1137" i="1"/>
  <c r="X1138" i="1"/>
  <c r="X1139" i="1"/>
  <c r="X1140" i="1"/>
  <c r="X1141" i="1"/>
  <c r="X1142" i="1"/>
  <c r="X1143" i="1"/>
  <c r="X1144" i="1"/>
  <c r="X1145" i="1"/>
  <c r="X1146" i="1"/>
  <c r="X1147" i="1"/>
  <c r="X1148" i="1"/>
  <c r="X1149" i="1"/>
  <c r="X1150" i="1"/>
  <c r="X1151" i="1"/>
  <c r="X1152" i="1"/>
  <c r="X1153" i="1"/>
  <c r="X1154" i="1"/>
  <c r="X1155" i="1"/>
  <c r="X1156" i="1"/>
  <c r="X1157" i="1"/>
  <c r="X1158" i="1"/>
  <c r="X1159" i="1"/>
  <c r="X1160" i="1"/>
  <c r="X1161" i="1"/>
  <c r="X1162" i="1"/>
  <c r="X1163" i="1"/>
  <c r="X1164" i="1"/>
  <c r="X1165" i="1"/>
  <c r="X1166" i="1"/>
  <c r="X1167" i="1"/>
  <c r="X1168" i="1"/>
  <c r="X1169" i="1"/>
  <c r="X1170" i="1"/>
  <c r="X1171" i="1"/>
  <c r="X1172" i="1"/>
  <c r="X1173" i="1"/>
  <c r="X1174" i="1"/>
  <c r="X1175" i="1"/>
  <c r="X1176" i="1"/>
  <c r="X1177" i="1"/>
  <c r="X1178" i="1"/>
  <c r="X1179" i="1"/>
  <c r="X1180" i="1"/>
  <c r="X1181" i="1"/>
  <c r="X1182" i="1"/>
  <c r="X1183" i="1"/>
  <c r="X1184" i="1"/>
  <c r="X1185" i="1"/>
  <c r="X1186" i="1"/>
  <c r="X1187" i="1"/>
  <c r="X1188" i="1"/>
  <c r="X1189" i="1"/>
  <c r="X1190" i="1"/>
  <c r="X1191" i="1"/>
  <c r="X1192" i="1"/>
  <c r="X1193" i="1"/>
  <c r="X1194" i="1"/>
  <c r="X1195" i="1"/>
  <c r="X1196" i="1"/>
  <c r="X1197" i="1"/>
  <c r="X1198" i="1"/>
  <c r="X1199" i="1"/>
  <c r="X1200" i="1"/>
  <c r="X1201" i="1"/>
  <c r="X1202" i="1"/>
  <c r="X1203" i="1"/>
  <c r="X1204" i="1"/>
  <c r="X1205" i="1"/>
  <c r="X1206" i="1"/>
  <c r="X1207" i="1"/>
  <c r="X1208" i="1"/>
  <c r="X1209" i="1"/>
  <c r="X1210" i="1"/>
  <c r="X1211" i="1"/>
  <c r="X1212" i="1"/>
  <c r="X1213" i="1"/>
  <c r="X1214" i="1"/>
  <c r="X1215" i="1"/>
  <c r="X1216" i="1"/>
  <c r="X1217" i="1"/>
  <c r="X1218" i="1"/>
  <c r="X1219" i="1"/>
  <c r="X1220" i="1"/>
  <c r="X1221" i="1"/>
  <c r="X1222" i="1"/>
  <c r="X1223" i="1"/>
  <c r="X1224" i="1"/>
  <c r="X1225" i="1"/>
  <c r="X1226" i="1"/>
  <c r="X1227" i="1"/>
  <c r="X1228" i="1"/>
  <c r="X1229" i="1"/>
  <c r="X1230" i="1"/>
  <c r="X1231" i="1"/>
  <c r="X1232" i="1"/>
  <c r="X1233" i="1"/>
  <c r="X1234" i="1"/>
  <c r="X1235" i="1"/>
  <c r="X1236" i="1"/>
  <c r="X1237" i="1"/>
  <c r="X1238" i="1"/>
  <c r="X1239" i="1"/>
  <c r="X1240" i="1"/>
  <c r="X1241" i="1"/>
  <c r="X1242" i="1"/>
  <c r="X1243" i="1"/>
  <c r="X1244" i="1"/>
  <c r="X1245" i="1"/>
  <c r="X1246" i="1"/>
  <c r="X1247" i="1"/>
  <c r="X1248" i="1"/>
  <c r="X1249" i="1"/>
  <c r="X1250" i="1"/>
  <c r="X1251" i="1"/>
  <c r="X1252" i="1"/>
  <c r="X1253" i="1"/>
  <c r="X1254" i="1"/>
  <c r="X1255" i="1"/>
  <c r="X1256" i="1"/>
  <c r="X1257" i="1"/>
  <c r="X1258" i="1"/>
  <c r="X1259" i="1"/>
  <c r="X1260" i="1"/>
  <c r="X1261" i="1"/>
  <c r="X1262" i="1"/>
  <c r="X1263" i="1"/>
  <c r="X1264" i="1"/>
  <c r="X1265" i="1"/>
  <c r="X1266" i="1"/>
  <c r="X1267" i="1"/>
  <c r="X1268" i="1"/>
  <c r="X1269" i="1"/>
  <c r="X1270" i="1"/>
  <c r="X1271" i="1"/>
  <c r="X1272" i="1"/>
  <c r="X1273" i="1"/>
  <c r="X1274" i="1"/>
  <c r="X1275" i="1"/>
  <c r="X1276" i="1"/>
  <c r="X1277" i="1"/>
  <c r="X1278" i="1"/>
  <c r="X1279" i="1"/>
  <c r="X1280" i="1"/>
  <c r="X1281" i="1"/>
  <c r="X1282" i="1"/>
  <c r="X1283" i="1"/>
  <c r="X1284" i="1"/>
  <c r="X1285" i="1"/>
  <c r="X1286" i="1"/>
  <c r="X1287" i="1"/>
  <c r="X1288" i="1"/>
  <c r="X1289" i="1"/>
  <c r="X1290" i="1"/>
  <c r="X1291" i="1"/>
  <c r="X1292" i="1"/>
  <c r="X1293" i="1"/>
  <c r="X1294" i="1"/>
  <c r="X1295" i="1"/>
  <c r="X1296" i="1"/>
  <c r="X1297" i="1"/>
  <c r="X1298" i="1"/>
  <c r="X1299" i="1"/>
  <c r="X1300" i="1"/>
  <c r="X1301" i="1"/>
  <c r="X1302" i="1"/>
  <c r="X1303" i="1"/>
  <c r="X1304" i="1"/>
  <c r="X1305" i="1"/>
  <c r="X1306" i="1"/>
  <c r="X1307" i="1"/>
  <c r="X1308" i="1"/>
  <c r="X1309" i="1"/>
  <c r="X1310" i="1"/>
  <c r="X1311" i="1"/>
  <c r="X1312" i="1"/>
  <c r="X1313" i="1"/>
  <c r="X1314" i="1"/>
  <c r="X1315" i="1"/>
  <c r="X1316" i="1"/>
  <c r="X1317" i="1"/>
  <c r="X1318" i="1"/>
  <c r="X1319" i="1"/>
  <c r="X1320" i="1"/>
  <c r="X1321" i="1"/>
  <c r="X1322" i="1"/>
  <c r="X1323" i="1"/>
  <c r="X1324" i="1"/>
  <c r="X1325" i="1"/>
  <c r="X1326" i="1"/>
  <c r="X1327" i="1"/>
  <c r="X1328" i="1"/>
  <c r="X1329" i="1"/>
  <c r="X1330" i="1"/>
  <c r="X1331" i="1"/>
  <c r="X1332" i="1"/>
  <c r="X1333" i="1"/>
  <c r="X1334" i="1"/>
  <c r="X1335" i="1"/>
  <c r="X1336" i="1"/>
  <c r="X1337" i="1"/>
  <c r="X1338" i="1"/>
  <c r="X1339" i="1"/>
  <c r="X1340" i="1"/>
  <c r="X1341" i="1"/>
  <c r="X1342" i="1"/>
  <c r="X1343" i="1"/>
  <c r="X1344" i="1"/>
  <c r="X1345" i="1"/>
  <c r="X1346" i="1"/>
  <c r="X1347" i="1"/>
  <c r="X1348" i="1"/>
  <c r="X1349" i="1"/>
  <c r="X1350" i="1"/>
  <c r="X1351" i="1"/>
  <c r="X1352" i="1"/>
  <c r="X1353" i="1"/>
  <c r="X1354" i="1"/>
  <c r="X1355" i="1"/>
  <c r="X1356" i="1"/>
  <c r="X1357" i="1"/>
  <c r="X1358" i="1"/>
  <c r="X1359" i="1"/>
  <c r="X1360" i="1"/>
  <c r="X1361" i="1"/>
  <c r="X1362" i="1"/>
  <c r="X1363" i="1"/>
  <c r="X1364" i="1"/>
  <c r="X1365" i="1"/>
  <c r="X1366" i="1"/>
  <c r="X1367" i="1"/>
  <c r="X1368" i="1"/>
  <c r="X1369" i="1"/>
  <c r="X1370" i="1"/>
  <c r="X1371" i="1"/>
  <c r="X1372" i="1"/>
  <c r="X1373" i="1"/>
  <c r="X1374" i="1"/>
  <c r="X1375" i="1"/>
  <c r="X1376" i="1"/>
  <c r="X1377" i="1"/>
  <c r="X1378" i="1"/>
  <c r="X1379" i="1"/>
  <c r="X1380" i="1"/>
  <c r="X1381" i="1"/>
  <c r="X1382" i="1"/>
  <c r="X1383" i="1"/>
  <c r="X1384" i="1"/>
  <c r="X1385" i="1"/>
  <c r="X1386" i="1"/>
  <c r="X1387" i="1"/>
  <c r="X1388" i="1"/>
  <c r="X1389" i="1"/>
  <c r="X1390" i="1"/>
  <c r="X1391" i="1"/>
  <c r="X1392" i="1"/>
  <c r="X1393" i="1"/>
  <c r="X1394" i="1"/>
  <c r="X1395" i="1"/>
  <c r="X1396" i="1"/>
  <c r="X1397" i="1"/>
  <c r="X1398" i="1"/>
  <c r="X1399" i="1"/>
  <c r="X1400" i="1"/>
  <c r="X1401" i="1"/>
  <c r="X1402" i="1"/>
  <c r="X1403" i="1"/>
  <c r="X1404" i="1"/>
  <c r="X1405" i="1"/>
  <c r="X1406" i="1"/>
  <c r="X1407" i="1"/>
  <c r="X1408" i="1"/>
  <c r="X1409" i="1"/>
  <c r="X1410" i="1"/>
  <c r="X1411" i="1"/>
  <c r="X1412" i="1"/>
  <c r="X1413" i="1"/>
  <c r="X1414" i="1"/>
  <c r="X1415" i="1"/>
  <c r="X1416" i="1"/>
  <c r="X1417" i="1"/>
  <c r="X1418" i="1"/>
  <c r="X1419" i="1"/>
  <c r="X1420" i="1"/>
  <c r="X1421" i="1"/>
  <c r="X1422" i="1"/>
  <c r="X1423" i="1"/>
  <c r="X1424" i="1"/>
  <c r="X1425" i="1"/>
  <c r="X1426" i="1"/>
  <c r="X1427" i="1"/>
  <c r="X1428" i="1"/>
  <c r="X1429" i="1"/>
  <c r="X1430" i="1"/>
  <c r="X1431" i="1"/>
  <c r="X1432" i="1"/>
  <c r="X1433" i="1"/>
  <c r="X1434" i="1"/>
  <c r="X1435" i="1"/>
  <c r="X1436" i="1"/>
  <c r="X1437" i="1"/>
  <c r="X1438" i="1"/>
  <c r="X1439" i="1"/>
  <c r="X1440" i="1"/>
  <c r="X1441" i="1"/>
  <c r="X1442" i="1"/>
  <c r="X1443" i="1"/>
  <c r="X1444" i="1"/>
  <c r="X1445" i="1"/>
  <c r="X1446" i="1"/>
  <c r="X1447" i="1"/>
  <c r="X1448" i="1"/>
  <c r="X1449" i="1"/>
  <c r="X1450" i="1"/>
  <c r="X1451" i="1"/>
  <c r="X1452" i="1"/>
  <c r="X1453" i="1"/>
  <c r="X1454" i="1"/>
  <c r="X1455" i="1"/>
  <c r="X1456" i="1"/>
  <c r="X1457" i="1"/>
  <c r="X1458" i="1"/>
  <c r="X1459" i="1"/>
  <c r="X1460" i="1"/>
  <c r="X1461" i="1"/>
  <c r="X1462" i="1"/>
  <c r="X1463" i="1"/>
  <c r="X1464" i="1"/>
  <c r="X1465" i="1"/>
  <c r="X1466" i="1"/>
  <c r="X1467" i="1"/>
  <c r="X1468" i="1"/>
  <c r="X1469" i="1"/>
  <c r="X1470" i="1"/>
  <c r="X1471" i="1"/>
  <c r="X1472" i="1"/>
  <c r="X1473" i="1"/>
  <c r="X1474" i="1"/>
  <c r="X1475" i="1"/>
  <c r="X1476" i="1"/>
  <c r="X1477" i="1"/>
  <c r="X1478" i="1"/>
  <c r="X1479" i="1"/>
  <c r="X1480" i="1"/>
  <c r="X1481" i="1"/>
  <c r="X1482" i="1"/>
  <c r="X1483" i="1"/>
  <c r="X1484" i="1"/>
  <c r="X1485" i="1"/>
  <c r="X1486" i="1"/>
  <c r="X1487" i="1"/>
  <c r="X1488" i="1"/>
  <c r="X1489" i="1"/>
  <c r="X1490" i="1"/>
  <c r="X1491" i="1"/>
  <c r="X1492" i="1"/>
  <c r="X1493" i="1"/>
  <c r="X1494" i="1"/>
  <c r="X1495" i="1"/>
  <c r="X1496" i="1"/>
  <c r="X1497" i="1"/>
  <c r="X1498" i="1"/>
  <c r="X1499" i="1"/>
  <c r="X1500" i="1"/>
  <c r="X1501" i="1"/>
  <c r="X1502" i="1"/>
  <c r="X1503" i="1"/>
  <c r="X1504" i="1"/>
  <c r="X1505" i="1"/>
  <c r="X1506" i="1"/>
  <c r="X1507" i="1"/>
  <c r="X1508" i="1"/>
  <c r="X1509" i="1"/>
  <c r="X1510" i="1"/>
  <c r="X1511" i="1"/>
  <c r="X1512" i="1"/>
  <c r="X1513" i="1"/>
  <c r="X1514" i="1"/>
  <c r="X1515" i="1"/>
  <c r="X1516" i="1"/>
  <c r="X1517" i="1"/>
  <c r="X1518" i="1"/>
  <c r="X1519" i="1"/>
  <c r="X1520" i="1"/>
  <c r="X1521" i="1"/>
  <c r="X1522" i="1"/>
  <c r="X1523" i="1"/>
  <c r="X1524" i="1"/>
  <c r="X1525" i="1"/>
  <c r="X1526" i="1"/>
  <c r="X1527" i="1"/>
  <c r="X1528" i="1"/>
  <c r="X1529" i="1"/>
  <c r="X1530" i="1"/>
  <c r="X1531" i="1"/>
  <c r="X1532" i="1"/>
  <c r="X1533" i="1"/>
  <c r="X1534" i="1"/>
  <c r="X1535" i="1"/>
  <c r="X1536" i="1"/>
  <c r="X1537" i="1"/>
  <c r="X1538" i="1"/>
  <c r="X1539" i="1"/>
  <c r="X1540" i="1"/>
  <c r="X1541" i="1"/>
  <c r="X1542" i="1"/>
  <c r="X1543" i="1"/>
  <c r="X1544" i="1"/>
  <c r="X1545" i="1"/>
  <c r="X1546" i="1"/>
  <c r="X1547" i="1"/>
  <c r="X1548" i="1"/>
  <c r="X1549" i="1"/>
  <c r="X1550" i="1"/>
  <c r="X1551" i="1"/>
  <c r="X1552" i="1"/>
  <c r="X1553" i="1"/>
  <c r="X1554" i="1"/>
  <c r="X1555" i="1"/>
  <c r="X1556" i="1"/>
  <c r="X1557" i="1"/>
  <c r="X1558" i="1"/>
  <c r="X1559" i="1"/>
  <c r="X1560" i="1"/>
  <c r="X1561" i="1"/>
  <c r="X1562" i="1"/>
  <c r="X1563" i="1"/>
  <c r="X1564" i="1"/>
  <c r="X1565" i="1"/>
  <c r="X1566" i="1"/>
  <c r="X1567" i="1"/>
  <c r="X1568" i="1"/>
  <c r="X1569" i="1"/>
  <c r="X1570" i="1"/>
  <c r="X1571" i="1"/>
  <c r="X1572" i="1"/>
  <c r="X1573" i="1"/>
  <c r="X1574" i="1"/>
  <c r="X1575" i="1"/>
  <c r="X1576" i="1"/>
  <c r="X1577" i="1"/>
  <c r="X1578" i="1"/>
  <c r="X1579" i="1"/>
  <c r="X1580" i="1"/>
  <c r="X1581" i="1"/>
  <c r="X1582" i="1"/>
  <c r="X1583" i="1"/>
  <c r="X1584" i="1"/>
  <c r="X1585" i="1"/>
  <c r="X1586" i="1"/>
  <c r="X1587" i="1"/>
  <c r="X1588" i="1"/>
  <c r="X1589" i="1"/>
  <c r="X1590" i="1"/>
  <c r="X1591" i="1"/>
  <c r="X1592" i="1"/>
  <c r="X1593" i="1"/>
  <c r="X1594" i="1"/>
  <c r="X1595" i="1"/>
  <c r="X1596" i="1"/>
  <c r="X1597" i="1"/>
  <c r="X1598" i="1"/>
  <c r="X1599" i="1"/>
  <c r="X1600" i="1"/>
  <c r="X1601" i="1"/>
  <c r="X1602" i="1"/>
  <c r="X1603" i="1"/>
  <c r="X1604" i="1"/>
  <c r="X1605" i="1"/>
  <c r="X1606" i="1"/>
  <c r="X1607" i="1"/>
  <c r="X1608" i="1"/>
  <c r="X1609" i="1"/>
  <c r="X1610" i="1"/>
  <c r="X1611" i="1"/>
  <c r="X1612" i="1"/>
  <c r="X1613" i="1"/>
  <c r="X1614" i="1"/>
  <c r="X1615" i="1"/>
  <c r="X1616" i="1"/>
  <c r="X1617" i="1"/>
  <c r="X1618" i="1"/>
  <c r="X1619" i="1"/>
  <c r="X1620" i="1"/>
  <c r="X1621" i="1"/>
  <c r="X1622" i="1"/>
  <c r="X1623" i="1"/>
  <c r="X1624" i="1"/>
  <c r="X1625" i="1"/>
  <c r="X1626" i="1"/>
  <c r="X1627" i="1"/>
  <c r="X1628" i="1"/>
  <c r="X1629" i="1"/>
  <c r="X1630" i="1"/>
  <c r="X1631" i="1"/>
  <c r="X1632" i="1"/>
  <c r="X1633" i="1"/>
  <c r="X1634" i="1"/>
  <c r="X1635" i="1"/>
  <c r="X1636" i="1"/>
  <c r="X1637" i="1"/>
  <c r="X1638" i="1"/>
  <c r="X1639" i="1"/>
  <c r="X1640" i="1"/>
  <c r="X1641" i="1"/>
  <c r="X1642" i="1"/>
  <c r="X1643" i="1"/>
  <c r="X1644" i="1"/>
  <c r="X1645" i="1"/>
  <c r="X1646" i="1"/>
  <c r="X1647" i="1"/>
  <c r="X1648" i="1"/>
  <c r="X1649" i="1"/>
  <c r="X1650" i="1"/>
  <c r="X1651" i="1"/>
  <c r="X1652" i="1"/>
  <c r="X1653" i="1"/>
  <c r="X1654" i="1"/>
  <c r="X1655" i="1"/>
  <c r="X1656" i="1"/>
  <c r="X1657" i="1"/>
  <c r="X1658" i="1"/>
  <c r="X1659" i="1"/>
  <c r="X1660" i="1"/>
  <c r="X1661" i="1"/>
  <c r="X1662" i="1"/>
  <c r="X1663" i="1"/>
  <c r="X1664" i="1"/>
  <c r="X1665" i="1"/>
  <c r="X1666" i="1"/>
  <c r="X1667" i="1"/>
  <c r="X1668" i="1"/>
  <c r="X1669" i="1"/>
  <c r="X1670" i="1"/>
  <c r="X1671" i="1"/>
  <c r="X1672" i="1"/>
  <c r="X1673" i="1"/>
  <c r="X1674" i="1"/>
  <c r="X1675" i="1"/>
  <c r="X1676" i="1"/>
  <c r="X1677" i="1"/>
  <c r="X1678" i="1"/>
  <c r="X1679" i="1"/>
  <c r="X1680" i="1"/>
  <c r="X1681" i="1"/>
  <c r="X1682" i="1"/>
  <c r="X1683" i="1"/>
  <c r="X1684" i="1"/>
  <c r="X1685" i="1"/>
  <c r="X1686" i="1"/>
  <c r="X1687" i="1"/>
  <c r="X1688" i="1"/>
  <c r="X1689" i="1"/>
  <c r="X1690" i="1"/>
  <c r="X1691" i="1"/>
  <c r="X1692" i="1"/>
  <c r="X1693" i="1"/>
  <c r="X1694" i="1"/>
  <c r="X1695" i="1"/>
  <c r="X1696" i="1"/>
  <c r="X1697" i="1"/>
  <c r="X1698" i="1"/>
  <c r="X1699" i="1"/>
  <c r="X1700" i="1"/>
  <c r="X1701" i="1"/>
  <c r="X1702" i="1"/>
  <c r="X1703" i="1"/>
  <c r="X1704" i="1"/>
  <c r="X1705" i="1"/>
  <c r="X1706" i="1"/>
  <c r="X1707" i="1"/>
  <c r="X1708" i="1"/>
  <c r="X1709" i="1"/>
  <c r="X1710" i="1"/>
  <c r="X1711" i="1"/>
  <c r="X1712" i="1"/>
  <c r="X1713" i="1"/>
  <c r="X1714" i="1"/>
  <c r="X1715" i="1"/>
  <c r="X1716" i="1"/>
  <c r="X1717" i="1"/>
  <c r="X1718" i="1"/>
  <c r="X1719" i="1"/>
  <c r="X1720" i="1"/>
  <c r="X1721" i="1"/>
  <c r="X1722" i="1"/>
  <c r="X1723" i="1"/>
  <c r="X1724" i="1"/>
  <c r="X1725" i="1"/>
  <c r="X1726" i="1"/>
  <c r="X1727" i="1"/>
  <c r="X1728" i="1"/>
  <c r="X1729" i="1"/>
  <c r="X1730" i="1"/>
  <c r="X1731" i="1"/>
  <c r="X1732" i="1"/>
  <c r="X1733" i="1"/>
  <c r="X1734" i="1"/>
  <c r="X1735" i="1"/>
  <c r="X1736" i="1"/>
  <c r="X1737" i="1"/>
  <c r="W2" i="1"/>
  <c r="W3" i="1"/>
  <c r="W4" i="1"/>
  <c r="W5" i="1"/>
  <c r="W6" i="1"/>
  <c r="W7" i="1"/>
  <c r="W8" i="1"/>
  <c r="W9" i="1"/>
  <c r="W10" i="1"/>
  <c r="W11" i="1"/>
  <c r="R2" i="1"/>
  <c r="R3" i="1"/>
  <c r="R4" i="1"/>
  <c r="R5" i="1"/>
  <c r="R6" i="1"/>
  <c r="R7" i="1"/>
  <c r="R8" i="1"/>
  <c r="R9" i="1"/>
  <c r="R10" i="1"/>
  <c r="R11" i="1"/>
  <c r="R12" i="1"/>
  <c r="R13" i="1"/>
  <c r="R14" i="1"/>
  <c r="R15" i="1"/>
  <c r="R16" i="1"/>
  <c r="R17" i="1"/>
  <c r="R18" i="1"/>
  <c r="R19" i="1"/>
  <c r="R20" i="1"/>
  <c r="R21" i="1"/>
  <c r="R22" i="1"/>
  <c r="R23" i="1"/>
  <c r="R24" i="1"/>
  <c r="R25" i="1"/>
  <c r="R26" i="1"/>
  <c r="R27" i="1"/>
  <c r="R28" i="1"/>
  <c r="R29" i="1"/>
  <c r="R30" i="1"/>
  <c r="R31" i="1"/>
  <c r="R32" i="1"/>
  <c r="R33" i="1"/>
  <c r="R34" i="1"/>
  <c r="R35" i="1"/>
  <c r="R36" i="1"/>
  <c r="R37" i="1"/>
  <c r="R38" i="1"/>
  <c r="R39" i="1"/>
  <c r="R40" i="1"/>
  <c r="R41" i="1"/>
  <c r="R42" i="1"/>
  <c r="R43" i="1"/>
  <c r="R44" i="1"/>
  <c r="R45" i="1"/>
  <c r="R46" i="1"/>
  <c r="R47" i="1"/>
  <c r="R48" i="1"/>
  <c r="R49" i="1"/>
  <c r="R50" i="1"/>
  <c r="R51" i="1"/>
  <c r="R52" i="1"/>
  <c r="R53" i="1"/>
  <c r="R54" i="1"/>
  <c r="R55" i="1"/>
  <c r="R56" i="1"/>
  <c r="R57" i="1"/>
  <c r="R58" i="1"/>
  <c r="R59" i="1"/>
  <c r="R60" i="1"/>
  <c r="R61" i="1"/>
  <c r="R62" i="1"/>
  <c r="R63" i="1"/>
  <c r="R64" i="1"/>
  <c r="R65" i="1"/>
  <c r="R66" i="1"/>
  <c r="R67" i="1"/>
  <c r="R68" i="1"/>
  <c r="R69" i="1"/>
  <c r="R70" i="1"/>
  <c r="R71" i="1"/>
  <c r="R72" i="1"/>
  <c r="R73" i="1"/>
  <c r="R74" i="1"/>
  <c r="R75" i="1"/>
  <c r="R76" i="1"/>
  <c r="R77" i="1"/>
  <c r="R78" i="1"/>
  <c r="R79" i="1"/>
  <c r="R80" i="1"/>
  <c r="R81" i="1"/>
  <c r="R82" i="1"/>
  <c r="R83" i="1"/>
  <c r="R84" i="1"/>
  <c r="R85" i="1"/>
  <c r="R86" i="1"/>
  <c r="R87" i="1"/>
  <c r="R88" i="1"/>
  <c r="R89" i="1"/>
  <c r="R90" i="1"/>
  <c r="R91" i="1"/>
  <c r="R92" i="1"/>
  <c r="R93" i="1"/>
  <c r="R94" i="1"/>
  <c r="R95" i="1"/>
  <c r="R96" i="1"/>
  <c r="R97" i="1"/>
  <c r="R98" i="1"/>
  <c r="R99" i="1"/>
  <c r="R100" i="1"/>
  <c r="R101" i="1"/>
  <c r="R102" i="1"/>
  <c r="R103" i="1"/>
  <c r="R104" i="1"/>
  <c r="R105" i="1"/>
  <c r="R106" i="1"/>
  <c r="R107" i="1"/>
  <c r="R108" i="1"/>
  <c r="R109" i="1"/>
  <c r="R110" i="1"/>
  <c r="R111" i="1"/>
  <c r="R112" i="1"/>
  <c r="R113" i="1"/>
  <c r="R114" i="1"/>
  <c r="R115" i="1"/>
  <c r="R116" i="1"/>
  <c r="R117" i="1"/>
  <c r="R118" i="1"/>
  <c r="R119" i="1"/>
  <c r="R120" i="1"/>
  <c r="R121" i="1"/>
  <c r="R122" i="1"/>
  <c r="R123" i="1"/>
  <c r="R124" i="1"/>
  <c r="R125" i="1"/>
  <c r="R126" i="1"/>
  <c r="R127" i="1"/>
  <c r="R128" i="1"/>
  <c r="R129" i="1"/>
  <c r="R130" i="1"/>
  <c r="R131" i="1"/>
  <c r="R132" i="1"/>
  <c r="R133" i="1"/>
  <c r="R134" i="1"/>
  <c r="R135" i="1"/>
  <c r="R136" i="1"/>
  <c r="R137" i="1"/>
  <c r="R138" i="1"/>
  <c r="R139" i="1"/>
  <c r="R140" i="1"/>
  <c r="R141" i="1"/>
  <c r="R142" i="1"/>
  <c r="R143" i="1"/>
  <c r="R144" i="1"/>
  <c r="R145" i="1"/>
  <c r="R146" i="1"/>
  <c r="R147" i="1"/>
  <c r="R148" i="1"/>
  <c r="R149" i="1"/>
  <c r="R150" i="1"/>
  <c r="R151" i="1"/>
  <c r="R152" i="1"/>
  <c r="R153" i="1"/>
  <c r="R154" i="1"/>
  <c r="R155" i="1"/>
  <c r="R156" i="1"/>
  <c r="R157" i="1"/>
  <c r="R158" i="1"/>
  <c r="R159" i="1"/>
  <c r="R160" i="1"/>
  <c r="R161" i="1"/>
  <c r="R162" i="1"/>
  <c r="R163" i="1"/>
  <c r="R164" i="1"/>
  <c r="R165" i="1"/>
  <c r="R166" i="1"/>
  <c r="R167" i="1"/>
  <c r="R168" i="1"/>
  <c r="R169" i="1"/>
  <c r="R170" i="1"/>
  <c r="R171" i="1"/>
  <c r="R172" i="1"/>
  <c r="R173" i="1"/>
  <c r="R174" i="1"/>
  <c r="R175" i="1"/>
  <c r="R176" i="1"/>
  <c r="R177" i="1"/>
  <c r="R178" i="1"/>
  <c r="R179" i="1"/>
  <c r="R180" i="1"/>
  <c r="R181" i="1"/>
  <c r="R182" i="1"/>
  <c r="R183" i="1"/>
  <c r="R184" i="1"/>
  <c r="R185" i="1"/>
  <c r="R186" i="1"/>
  <c r="R187" i="1"/>
  <c r="R188" i="1"/>
  <c r="R189" i="1"/>
  <c r="R190" i="1"/>
  <c r="R191" i="1"/>
  <c r="R192" i="1"/>
  <c r="R193" i="1"/>
  <c r="R194" i="1"/>
  <c r="R195" i="1"/>
  <c r="R196" i="1"/>
  <c r="R197" i="1"/>
  <c r="R198" i="1"/>
  <c r="R199" i="1"/>
  <c r="R200" i="1"/>
  <c r="R201" i="1"/>
  <c r="R202" i="1"/>
  <c r="R203" i="1"/>
  <c r="R204" i="1"/>
  <c r="R205" i="1"/>
  <c r="R206" i="1"/>
  <c r="R207" i="1"/>
  <c r="R208" i="1"/>
  <c r="R209" i="1"/>
  <c r="R210" i="1"/>
  <c r="R211" i="1"/>
  <c r="R212" i="1"/>
  <c r="R213" i="1"/>
  <c r="R214" i="1"/>
  <c r="R215" i="1"/>
  <c r="R216" i="1"/>
  <c r="R217" i="1"/>
  <c r="R218" i="1"/>
  <c r="R219" i="1"/>
  <c r="R220" i="1"/>
  <c r="R221" i="1"/>
  <c r="R222" i="1"/>
  <c r="R223" i="1"/>
  <c r="R224" i="1"/>
  <c r="R225" i="1"/>
  <c r="R226" i="1"/>
  <c r="R227" i="1"/>
  <c r="R228" i="1"/>
  <c r="R229" i="1"/>
  <c r="R230" i="1"/>
  <c r="R231" i="1"/>
  <c r="R232" i="1"/>
  <c r="R233" i="1"/>
  <c r="R234" i="1"/>
  <c r="R235" i="1"/>
  <c r="R236" i="1"/>
  <c r="R237" i="1"/>
  <c r="R238" i="1"/>
  <c r="R239" i="1"/>
  <c r="R240" i="1"/>
  <c r="R241" i="1"/>
  <c r="R242" i="1"/>
  <c r="R243" i="1"/>
  <c r="R244" i="1"/>
  <c r="R245" i="1"/>
  <c r="R246" i="1"/>
  <c r="R247" i="1"/>
  <c r="R248" i="1"/>
  <c r="R249" i="1"/>
  <c r="R250" i="1"/>
  <c r="R251" i="1"/>
  <c r="R252" i="1"/>
  <c r="R253" i="1"/>
  <c r="R254" i="1"/>
  <c r="R255" i="1"/>
  <c r="R256" i="1"/>
  <c r="R257" i="1"/>
  <c r="R258" i="1"/>
  <c r="R259" i="1"/>
  <c r="R260" i="1"/>
  <c r="R261" i="1"/>
  <c r="R262" i="1"/>
  <c r="R263" i="1"/>
  <c r="R264" i="1"/>
  <c r="R265" i="1"/>
  <c r="R266" i="1"/>
  <c r="R267" i="1"/>
  <c r="R268" i="1"/>
  <c r="R269" i="1"/>
  <c r="R270" i="1"/>
  <c r="R271" i="1"/>
  <c r="R272" i="1"/>
  <c r="R273" i="1"/>
  <c r="R274" i="1"/>
  <c r="R275" i="1"/>
  <c r="R276" i="1"/>
  <c r="R277" i="1"/>
  <c r="R278" i="1"/>
  <c r="R279" i="1"/>
  <c r="R280" i="1"/>
  <c r="R281" i="1"/>
  <c r="R282" i="1"/>
  <c r="R283" i="1"/>
  <c r="R284" i="1"/>
  <c r="R285" i="1"/>
  <c r="R286" i="1"/>
  <c r="R287" i="1"/>
  <c r="R288" i="1"/>
  <c r="R289" i="1"/>
  <c r="R290" i="1"/>
  <c r="R291" i="1"/>
  <c r="R292" i="1"/>
  <c r="R293" i="1"/>
  <c r="R294" i="1"/>
  <c r="R295" i="1"/>
  <c r="R296" i="1"/>
  <c r="R297" i="1"/>
  <c r="R298" i="1"/>
  <c r="R299" i="1"/>
  <c r="R300" i="1"/>
  <c r="R301" i="1"/>
  <c r="R302" i="1"/>
  <c r="R303" i="1"/>
  <c r="R304" i="1"/>
  <c r="R305" i="1"/>
  <c r="R306" i="1"/>
  <c r="R307" i="1"/>
  <c r="R308" i="1"/>
  <c r="R309" i="1"/>
  <c r="R310" i="1"/>
  <c r="R311" i="1"/>
  <c r="R312" i="1"/>
  <c r="R313" i="1"/>
  <c r="R314" i="1"/>
  <c r="R315" i="1"/>
  <c r="R316" i="1"/>
  <c r="R317" i="1"/>
  <c r="R318" i="1"/>
  <c r="R319" i="1"/>
  <c r="R320" i="1"/>
  <c r="R321" i="1"/>
  <c r="R322" i="1"/>
  <c r="R323" i="1"/>
  <c r="R324" i="1"/>
  <c r="R325" i="1"/>
  <c r="R326" i="1"/>
  <c r="R327" i="1"/>
  <c r="R328" i="1"/>
  <c r="R329" i="1"/>
  <c r="R330" i="1"/>
  <c r="R331" i="1"/>
  <c r="R332" i="1"/>
  <c r="R333" i="1"/>
  <c r="R334" i="1"/>
  <c r="R335" i="1"/>
  <c r="R336" i="1"/>
  <c r="R337" i="1"/>
  <c r="R338" i="1"/>
  <c r="R339" i="1"/>
  <c r="R340" i="1"/>
  <c r="R341" i="1"/>
  <c r="R342" i="1"/>
  <c r="R343" i="1"/>
  <c r="R344" i="1"/>
  <c r="R345" i="1"/>
  <c r="R346" i="1"/>
  <c r="R347" i="1"/>
  <c r="R348" i="1"/>
  <c r="R349" i="1"/>
  <c r="R350" i="1"/>
  <c r="R351" i="1"/>
  <c r="R352" i="1"/>
  <c r="R353" i="1"/>
  <c r="R354" i="1"/>
  <c r="R355" i="1"/>
  <c r="R356" i="1"/>
  <c r="R357" i="1"/>
  <c r="R358" i="1"/>
  <c r="R359" i="1"/>
  <c r="R360" i="1"/>
  <c r="R361" i="1"/>
  <c r="R362" i="1"/>
  <c r="R363" i="1"/>
  <c r="R364" i="1"/>
  <c r="R365" i="1"/>
  <c r="R366" i="1"/>
  <c r="R367" i="1"/>
  <c r="R368" i="1"/>
  <c r="R369" i="1"/>
  <c r="R370" i="1"/>
  <c r="R371" i="1"/>
  <c r="R372" i="1"/>
  <c r="R373" i="1"/>
  <c r="R374" i="1"/>
  <c r="R375" i="1"/>
  <c r="R376" i="1"/>
  <c r="R377" i="1"/>
  <c r="R378" i="1"/>
  <c r="R379" i="1"/>
  <c r="R380" i="1"/>
  <c r="R381" i="1"/>
  <c r="R382" i="1"/>
  <c r="R383" i="1"/>
  <c r="R384" i="1"/>
  <c r="R385" i="1"/>
  <c r="R386" i="1"/>
  <c r="R387" i="1"/>
  <c r="R388" i="1"/>
  <c r="R389" i="1"/>
  <c r="R390" i="1"/>
  <c r="R391" i="1"/>
  <c r="R392" i="1"/>
  <c r="R393" i="1"/>
  <c r="R394" i="1"/>
  <c r="R395" i="1"/>
  <c r="R396" i="1"/>
  <c r="R397" i="1"/>
  <c r="R398" i="1"/>
  <c r="R399" i="1"/>
  <c r="R400" i="1"/>
  <c r="R401" i="1"/>
  <c r="R402" i="1"/>
  <c r="R403" i="1"/>
  <c r="R404" i="1"/>
  <c r="R405" i="1"/>
  <c r="R406" i="1"/>
  <c r="R407" i="1"/>
  <c r="R408" i="1"/>
  <c r="R409" i="1"/>
  <c r="R410" i="1"/>
  <c r="R411" i="1"/>
  <c r="R412" i="1"/>
  <c r="R413" i="1"/>
  <c r="R414" i="1"/>
  <c r="R415" i="1"/>
  <c r="R416" i="1"/>
  <c r="R417" i="1"/>
  <c r="R418" i="1"/>
  <c r="R419" i="1"/>
  <c r="R420" i="1"/>
  <c r="R421" i="1"/>
  <c r="R422" i="1"/>
  <c r="R423" i="1"/>
  <c r="R424" i="1"/>
  <c r="R425" i="1"/>
  <c r="R426" i="1"/>
  <c r="R427" i="1"/>
  <c r="R428" i="1"/>
  <c r="R429" i="1"/>
  <c r="R430" i="1"/>
  <c r="R431" i="1"/>
  <c r="R432" i="1"/>
  <c r="R433" i="1"/>
  <c r="R434" i="1"/>
  <c r="R435" i="1"/>
  <c r="R436" i="1"/>
  <c r="R437" i="1"/>
  <c r="R438" i="1"/>
  <c r="R439" i="1"/>
  <c r="R440" i="1"/>
  <c r="R441" i="1"/>
  <c r="R442" i="1"/>
  <c r="R443" i="1"/>
  <c r="R444" i="1"/>
  <c r="R445" i="1"/>
  <c r="R446" i="1"/>
  <c r="R447" i="1"/>
  <c r="R448" i="1"/>
  <c r="R449" i="1"/>
  <c r="R450" i="1"/>
  <c r="R451" i="1"/>
  <c r="R452" i="1"/>
  <c r="R453" i="1"/>
  <c r="R454" i="1"/>
  <c r="R455" i="1"/>
  <c r="R456" i="1"/>
  <c r="R457" i="1"/>
  <c r="R458" i="1"/>
  <c r="R459" i="1"/>
  <c r="R460" i="1"/>
  <c r="R461" i="1"/>
  <c r="R462" i="1"/>
  <c r="R463" i="1"/>
  <c r="R464" i="1"/>
  <c r="R465" i="1"/>
  <c r="R466" i="1"/>
  <c r="R467" i="1"/>
  <c r="R468" i="1"/>
  <c r="R469" i="1"/>
  <c r="R470" i="1"/>
  <c r="R471" i="1"/>
  <c r="R472" i="1"/>
  <c r="R473" i="1"/>
  <c r="R474" i="1"/>
  <c r="R475" i="1"/>
  <c r="R476" i="1"/>
  <c r="R477" i="1"/>
  <c r="R478" i="1"/>
  <c r="R479" i="1"/>
  <c r="R480" i="1"/>
  <c r="R481" i="1"/>
  <c r="R482" i="1"/>
  <c r="R483" i="1"/>
  <c r="R484" i="1"/>
  <c r="R485" i="1"/>
  <c r="R486" i="1"/>
  <c r="R487" i="1"/>
  <c r="R488" i="1"/>
  <c r="R489" i="1"/>
  <c r="R490" i="1"/>
  <c r="R491" i="1"/>
  <c r="R492" i="1"/>
  <c r="R493" i="1"/>
  <c r="R494" i="1"/>
  <c r="R495" i="1"/>
  <c r="R496" i="1"/>
  <c r="R497" i="1"/>
  <c r="R498" i="1"/>
  <c r="R499" i="1"/>
  <c r="R500" i="1"/>
  <c r="R501" i="1"/>
  <c r="R502" i="1"/>
  <c r="R503" i="1"/>
  <c r="R504" i="1"/>
  <c r="R505" i="1"/>
  <c r="R506" i="1"/>
  <c r="R507" i="1"/>
  <c r="R508" i="1"/>
  <c r="R509" i="1"/>
  <c r="R510" i="1"/>
  <c r="R511" i="1"/>
  <c r="R512" i="1"/>
  <c r="R513" i="1"/>
  <c r="R514" i="1"/>
  <c r="R515" i="1"/>
  <c r="R516" i="1"/>
  <c r="R517" i="1"/>
  <c r="R518" i="1"/>
  <c r="R519" i="1"/>
  <c r="R520" i="1"/>
  <c r="R521" i="1"/>
  <c r="R522" i="1"/>
  <c r="R523" i="1"/>
  <c r="R524" i="1"/>
  <c r="R525" i="1"/>
  <c r="R526" i="1"/>
  <c r="R527" i="1"/>
  <c r="R528" i="1"/>
  <c r="R529" i="1"/>
  <c r="R530" i="1"/>
  <c r="R531" i="1"/>
  <c r="R532" i="1"/>
  <c r="R533" i="1"/>
  <c r="R534" i="1"/>
  <c r="R535" i="1"/>
  <c r="R536" i="1"/>
  <c r="R537" i="1"/>
  <c r="R538" i="1"/>
  <c r="R539" i="1"/>
  <c r="R540" i="1"/>
  <c r="R541" i="1"/>
  <c r="R542" i="1"/>
  <c r="R543" i="1"/>
  <c r="R544" i="1"/>
  <c r="R545" i="1"/>
  <c r="R546" i="1"/>
  <c r="R547" i="1"/>
  <c r="R548" i="1"/>
  <c r="R549" i="1"/>
  <c r="R550" i="1"/>
  <c r="R551" i="1"/>
  <c r="R552" i="1"/>
  <c r="R553" i="1"/>
  <c r="R554" i="1"/>
  <c r="R555" i="1"/>
  <c r="R556" i="1"/>
  <c r="R557" i="1"/>
  <c r="R558" i="1"/>
  <c r="R559" i="1"/>
  <c r="R560" i="1"/>
  <c r="R561" i="1"/>
  <c r="R562" i="1"/>
  <c r="R563" i="1"/>
  <c r="R564" i="1"/>
  <c r="R565" i="1"/>
  <c r="R566" i="1"/>
  <c r="R567" i="1"/>
  <c r="R568" i="1"/>
  <c r="R569" i="1"/>
  <c r="R570" i="1"/>
  <c r="R571" i="1"/>
  <c r="R572" i="1"/>
  <c r="R573" i="1"/>
  <c r="R574" i="1"/>
  <c r="R575" i="1"/>
  <c r="R576" i="1"/>
  <c r="R577" i="1"/>
  <c r="R578" i="1"/>
  <c r="R579" i="1"/>
  <c r="R580" i="1"/>
  <c r="R581" i="1"/>
  <c r="R582" i="1"/>
  <c r="R583" i="1"/>
  <c r="R584" i="1"/>
  <c r="R585" i="1"/>
  <c r="R586" i="1"/>
  <c r="R587" i="1"/>
  <c r="R588" i="1"/>
  <c r="R589" i="1"/>
  <c r="R590" i="1"/>
  <c r="R591" i="1"/>
  <c r="R592" i="1"/>
  <c r="R593" i="1"/>
  <c r="R594" i="1"/>
  <c r="R595" i="1"/>
  <c r="R596" i="1"/>
  <c r="R597" i="1"/>
  <c r="R598" i="1"/>
  <c r="R599" i="1"/>
  <c r="R600" i="1"/>
  <c r="R601" i="1"/>
  <c r="R602" i="1"/>
  <c r="R603" i="1"/>
  <c r="R604" i="1"/>
  <c r="R605" i="1"/>
  <c r="R606" i="1"/>
  <c r="R607" i="1"/>
  <c r="R608" i="1"/>
  <c r="R609" i="1"/>
  <c r="R610" i="1"/>
  <c r="R611" i="1"/>
  <c r="R612" i="1"/>
  <c r="R613" i="1"/>
  <c r="R614" i="1"/>
  <c r="R615" i="1"/>
  <c r="R616" i="1"/>
  <c r="R617" i="1"/>
  <c r="R618" i="1"/>
  <c r="R619" i="1"/>
  <c r="R620" i="1"/>
  <c r="R621" i="1"/>
  <c r="R622" i="1"/>
  <c r="R623" i="1"/>
  <c r="R624" i="1"/>
  <c r="R625" i="1"/>
  <c r="R626" i="1"/>
  <c r="R627" i="1"/>
  <c r="R628" i="1"/>
  <c r="R629" i="1"/>
  <c r="R630" i="1"/>
  <c r="R631" i="1"/>
  <c r="R632" i="1"/>
  <c r="R633" i="1"/>
  <c r="R634" i="1"/>
  <c r="R635" i="1"/>
  <c r="R636" i="1"/>
  <c r="R637" i="1"/>
  <c r="R638" i="1"/>
  <c r="R639" i="1"/>
  <c r="R640" i="1"/>
  <c r="R641" i="1"/>
  <c r="R642" i="1"/>
  <c r="R643" i="1"/>
  <c r="R644" i="1"/>
  <c r="R645" i="1"/>
  <c r="R646" i="1"/>
  <c r="R647" i="1"/>
  <c r="R648" i="1"/>
  <c r="R649" i="1"/>
  <c r="R650" i="1"/>
  <c r="R651" i="1"/>
  <c r="R652" i="1"/>
  <c r="R653" i="1"/>
  <c r="R654" i="1"/>
  <c r="R655" i="1"/>
  <c r="R656" i="1"/>
  <c r="R657" i="1"/>
  <c r="R658" i="1"/>
  <c r="R659" i="1"/>
  <c r="R660" i="1"/>
  <c r="R661" i="1"/>
  <c r="R662" i="1"/>
  <c r="R663" i="1"/>
  <c r="R664" i="1"/>
  <c r="R665" i="1"/>
  <c r="R666" i="1"/>
  <c r="R667" i="1"/>
  <c r="R668" i="1"/>
  <c r="R669" i="1"/>
  <c r="R670" i="1"/>
  <c r="R671" i="1"/>
  <c r="R672" i="1"/>
  <c r="R673" i="1"/>
  <c r="R674" i="1"/>
  <c r="R675" i="1"/>
  <c r="R676" i="1"/>
  <c r="R677" i="1"/>
  <c r="R678" i="1"/>
  <c r="R679" i="1"/>
  <c r="R680" i="1"/>
  <c r="R681" i="1"/>
  <c r="R682" i="1"/>
  <c r="R683" i="1"/>
  <c r="R684" i="1"/>
  <c r="R685" i="1"/>
  <c r="R686" i="1"/>
  <c r="R687" i="1"/>
  <c r="R688" i="1"/>
  <c r="R689" i="1"/>
  <c r="R690" i="1"/>
  <c r="R691" i="1"/>
  <c r="R692" i="1"/>
  <c r="R693" i="1"/>
  <c r="R694" i="1"/>
  <c r="R695" i="1"/>
  <c r="R696" i="1"/>
  <c r="R697" i="1"/>
  <c r="R698" i="1"/>
  <c r="R699" i="1"/>
  <c r="R700" i="1"/>
  <c r="R701" i="1"/>
  <c r="R702" i="1"/>
  <c r="R703" i="1"/>
  <c r="R704" i="1"/>
  <c r="R705" i="1"/>
  <c r="R706" i="1"/>
  <c r="R707" i="1"/>
  <c r="R708" i="1"/>
  <c r="R709" i="1"/>
  <c r="R710" i="1"/>
  <c r="R711" i="1"/>
  <c r="R712" i="1"/>
  <c r="R713" i="1"/>
  <c r="R714" i="1"/>
  <c r="R715" i="1"/>
  <c r="R716" i="1"/>
  <c r="R717" i="1"/>
  <c r="R718" i="1"/>
  <c r="R719" i="1"/>
  <c r="R720" i="1"/>
  <c r="R721" i="1"/>
  <c r="R722" i="1"/>
  <c r="R723" i="1"/>
  <c r="R724" i="1"/>
  <c r="R725" i="1"/>
  <c r="R726" i="1"/>
  <c r="R727" i="1"/>
  <c r="R728" i="1"/>
  <c r="R729" i="1"/>
  <c r="R730" i="1"/>
  <c r="R731" i="1"/>
  <c r="R732" i="1"/>
  <c r="R733" i="1"/>
  <c r="R734" i="1"/>
  <c r="R735" i="1"/>
  <c r="R736" i="1"/>
  <c r="R737" i="1"/>
  <c r="R738" i="1"/>
  <c r="R739" i="1"/>
  <c r="R740" i="1"/>
  <c r="R741" i="1"/>
  <c r="R742" i="1"/>
  <c r="R743" i="1"/>
  <c r="R744" i="1"/>
  <c r="R745" i="1"/>
  <c r="R746" i="1"/>
  <c r="R747" i="1"/>
  <c r="R748" i="1"/>
  <c r="R749" i="1"/>
  <c r="R750" i="1"/>
  <c r="R751" i="1"/>
  <c r="R752" i="1"/>
  <c r="R753" i="1"/>
  <c r="R754" i="1"/>
  <c r="R755" i="1"/>
  <c r="R756" i="1"/>
  <c r="R757" i="1"/>
  <c r="R758" i="1"/>
  <c r="R759" i="1"/>
  <c r="R760" i="1"/>
  <c r="R761" i="1"/>
  <c r="R762" i="1"/>
  <c r="R763" i="1"/>
  <c r="R764" i="1"/>
  <c r="R765" i="1"/>
  <c r="R766" i="1"/>
  <c r="R767" i="1"/>
  <c r="R768" i="1"/>
  <c r="R769" i="1"/>
  <c r="R770" i="1"/>
  <c r="R771" i="1"/>
  <c r="R772" i="1"/>
  <c r="R773" i="1"/>
  <c r="R774" i="1"/>
  <c r="R775" i="1"/>
  <c r="R776" i="1"/>
  <c r="R777" i="1"/>
  <c r="R778" i="1"/>
  <c r="R779" i="1"/>
  <c r="R780" i="1"/>
  <c r="R781" i="1"/>
  <c r="R782" i="1"/>
  <c r="R783" i="1"/>
  <c r="R784" i="1"/>
  <c r="R785" i="1"/>
  <c r="R786" i="1"/>
  <c r="R787" i="1"/>
  <c r="R788" i="1"/>
  <c r="R789" i="1"/>
  <c r="R790" i="1"/>
  <c r="R791" i="1"/>
  <c r="R792" i="1"/>
  <c r="R793" i="1"/>
  <c r="R794" i="1"/>
  <c r="R795" i="1"/>
  <c r="R796" i="1"/>
  <c r="R797" i="1"/>
  <c r="R798" i="1"/>
  <c r="R799" i="1"/>
  <c r="R800" i="1"/>
  <c r="R801" i="1"/>
  <c r="R802" i="1"/>
  <c r="R803" i="1"/>
  <c r="R804" i="1"/>
  <c r="R805" i="1"/>
  <c r="R806" i="1"/>
  <c r="R807" i="1"/>
  <c r="R808" i="1"/>
  <c r="R809" i="1"/>
  <c r="R810" i="1"/>
  <c r="R811" i="1"/>
  <c r="R812" i="1"/>
  <c r="R813" i="1"/>
  <c r="R814" i="1"/>
  <c r="R815" i="1"/>
  <c r="R816" i="1"/>
  <c r="R817" i="1"/>
  <c r="R818" i="1"/>
  <c r="R819" i="1"/>
  <c r="R820" i="1"/>
  <c r="R821" i="1"/>
  <c r="R822" i="1"/>
  <c r="R823" i="1"/>
  <c r="R824" i="1"/>
  <c r="R825" i="1"/>
  <c r="R826" i="1"/>
  <c r="R827" i="1"/>
  <c r="R828" i="1"/>
  <c r="R829" i="1"/>
  <c r="R830" i="1"/>
  <c r="R831" i="1"/>
  <c r="R832" i="1"/>
  <c r="R833" i="1"/>
  <c r="R834" i="1"/>
  <c r="R835" i="1"/>
  <c r="R836" i="1"/>
  <c r="R837" i="1"/>
  <c r="R838" i="1"/>
  <c r="R839" i="1"/>
  <c r="R840" i="1"/>
  <c r="R841" i="1"/>
  <c r="R842" i="1"/>
  <c r="R843" i="1"/>
  <c r="R844" i="1"/>
  <c r="R845" i="1"/>
  <c r="R846" i="1"/>
  <c r="R847" i="1"/>
  <c r="R848" i="1"/>
  <c r="R849" i="1"/>
  <c r="R850" i="1"/>
  <c r="R851" i="1"/>
  <c r="R852" i="1"/>
  <c r="R853" i="1"/>
  <c r="R854" i="1"/>
  <c r="R855" i="1"/>
  <c r="R856" i="1"/>
  <c r="R857" i="1"/>
  <c r="R858" i="1"/>
  <c r="R859" i="1"/>
  <c r="R860" i="1"/>
  <c r="R861" i="1"/>
  <c r="R862" i="1"/>
  <c r="R863" i="1"/>
  <c r="R864" i="1"/>
  <c r="R865" i="1"/>
  <c r="R866" i="1"/>
  <c r="R867" i="1"/>
  <c r="R868" i="1"/>
  <c r="R869" i="1"/>
  <c r="R870" i="1"/>
  <c r="R871" i="1"/>
  <c r="R872" i="1"/>
  <c r="R873" i="1"/>
  <c r="R874" i="1"/>
  <c r="R875" i="1"/>
  <c r="R876" i="1"/>
  <c r="R877" i="1"/>
  <c r="R878" i="1"/>
  <c r="R879" i="1"/>
  <c r="R880" i="1"/>
  <c r="R881" i="1"/>
  <c r="R882" i="1"/>
  <c r="R883" i="1"/>
  <c r="R884" i="1"/>
  <c r="R885" i="1"/>
  <c r="R886" i="1"/>
  <c r="R887" i="1"/>
  <c r="R888" i="1"/>
  <c r="R889" i="1"/>
  <c r="R890" i="1"/>
  <c r="R891" i="1"/>
  <c r="R892" i="1"/>
  <c r="R893" i="1"/>
  <c r="R894" i="1"/>
  <c r="R895" i="1"/>
  <c r="R896" i="1"/>
  <c r="R897" i="1"/>
  <c r="R898" i="1"/>
  <c r="R899" i="1"/>
  <c r="R900" i="1"/>
  <c r="R901" i="1"/>
  <c r="R902" i="1"/>
  <c r="R903" i="1"/>
  <c r="R904" i="1"/>
  <c r="R905" i="1"/>
  <c r="R906" i="1"/>
  <c r="R907" i="1"/>
  <c r="R908" i="1"/>
  <c r="R909" i="1"/>
  <c r="R910" i="1"/>
  <c r="R911" i="1"/>
  <c r="R912" i="1"/>
  <c r="R913" i="1"/>
  <c r="R914" i="1"/>
  <c r="R915" i="1"/>
  <c r="R916" i="1"/>
  <c r="R917" i="1"/>
  <c r="R918" i="1"/>
  <c r="R919" i="1"/>
  <c r="R920" i="1"/>
  <c r="R921" i="1"/>
  <c r="R922" i="1"/>
  <c r="R923" i="1"/>
  <c r="R924" i="1"/>
  <c r="R925" i="1"/>
  <c r="R926" i="1"/>
  <c r="R927" i="1"/>
  <c r="R928" i="1"/>
  <c r="R929" i="1"/>
  <c r="R930" i="1"/>
  <c r="R931" i="1"/>
  <c r="R932" i="1"/>
  <c r="R933" i="1"/>
  <c r="R934" i="1"/>
  <c r="R935" i="1"/>
  <c r="R936" i="1"/>
  <c r="R937" i="1"/>
  <c r="R938" i="1"/>
  <c r="R939" i="1"/>
  <c r="R940" i="1"/>
  <c r="R941" i="1"/>
  <c r="R942" i="1"/>
  <c r="R943" i="1"/>
  <c r="R944" i="1"/>
  <c r="R945" i="1"/>
  <c r="R946" i="1"/>
  <c r="R947" i="1"/>
  <c r="R948" i="1"/>
  <c r="R949" i="1"/>
  <c r="R950" i="1"/>
  <c r="R951" i="1"/>
  <c r="R952" i="1"/>
  <c r="R953" i="1"/>
  <c r="R954" i="1"/>
  <c r="R955" i="1"/>
  <c r="R956" i="1"/>
  <c r="R957" i="1"/>
  <c r="R958" i="1"/>
  <c r="R959" i="1"/>
  <c r="R960" i="1"/>
  <c r="R961" i="1"/>
  <c r="R962" i="1"/>
  <c r="R963" i="1"/>
  <c r="R964" i="1"/>
  <c r="R965" i="1"/>
  <c r="R966" i="1"/>
  <c r="R967" i="1"/>
  <c r="R968" i="1"/>
  <c r="R969" i="1"/>
  <c r="R970" i="1"/>
  <c r="R971" i="1"/>
  <c r="R972" i="1"/>
  <c r="R973" i="1"/>
  <c r="R974" i="1"/>
  <c r="R975" i="1"/>
  <c r="R976" i="1"/>
  <c r="R977" i="1"/>
  <c r="R978" i="1"/>
  <c r="R979" i="1"/>
  <c r="R980" i="1"/>
  <c r="R981" i="1"/>
  <c r="R982" i="1"/>
  <c r="R983" i="1"/>
  <c r="R984" i="1"/>
  <c r="R985" i="1"/>
  <c r="R986" i="1"/>
  <c r="R987" i="1"/>
  <c r="R988" i="1"/>
  <c r="R989" i="1"/>
  <c r="R990" i="1"/>
  <c r="R991" i="1"/>
  <c r="R992" i="1"/>
  <c r="R993" i="1"/>
  <c r="R994" i="1"/>
  <c r="R995" i="1"/>
  <c r="R996" i="1"/>
  <c r="R997" i="1"/>
  <c r="R998" i="1"/>
  <c r="R999" i="1"/>
  <c r="R1000" i="1"/>
  <c r="R1001" i="1"/>
  <c r="R1002" i="1"/>
  <c r="R1003" i="1"/>
  <c r="R1004" i="1"/>
  <c r="R1005" i="1"/>
  <c r="R1006" i="1"/>
  <c r="R1007" i="1"/>
  <c r="R1008" i="1"/>
  <c r="R1009" i="1"/>
  <c r="R1010" i="1"/>
  <c r="R1011" i="1"/>
  <c r="R1012" i="1"/>
  <c r="R1013" i="1"/>
  <c r="R1014" i="1"/>
  <c r="R1015" i="1"/>
  <c r="R1016" i="1"/>
  <c r="R1017" i="1"/>
  <c r="R1018" i="1"/>
  <c r="R1019" i="1"/>
  <c r="R1020" i="1"/>
  <c r="R1021" i="1"/>
  <c r="R1022" i="1"/>
  <c r="R1023" i="1"/>
  <c r="R1024" i="1"/>
  <c r="R1025" i="1"/>
  <c r="R1026" i="1"/>
  <c r="R1027" i="1"/>
  <c r="R1028" i="1"/>
  <c r="R1029" i="1"/>
  <c r="R1030" i="1"/>
  <c r="R1031" i="1"/>
  <c r="R1032" i="1"/>
  <c r="R1033" i="1"/>
  <c r="R1034" i="1"/>
  <c r="R1035" i="1"/>
  <c r="R1036" i="1"/>
  <c r="R1037" i="1"/>
  <c r="R1038" i="1"/>
  <c r="R1039" i="1"/>
  <c r="R1040" i="1"/>
  <c r="R1041" i="1"/>
  <c r="R1042" i="1"/>
  <c r="R1043" i="1"/>
  <c r="R1044" i="1"/>
  <c r="R1045" i="1"/>
  <c r="R1046" i="1"/>
  <c r="R1047" i="1"/>
  <c r="R1048" i="1"/>
  <c r="R1049" i="1"/>
  <c r="R1050" i="1"/>
  <c r="R1051" i="1"/>
  <c r="R1052" i="1"/>
  <c r="R1053" i="1"/>
  <c r="R1054" i="1"/>
  <c r="R1055" i="1"/>
  <c r="R1056" i="1"/>
  <c r="R1057" i="1"/>
  <c r="R1058" i="1"/>
  <c r="R1059" i="1"/>
  <c r="R1060" i="1"/>
  <c r="R1061" i="1"/>
  <c r="R1062" i="1"/>
  <c r="R1063" i="1"/>
  <c r="R1064" i="1"/>
  <c r="R1065" i="1"/>
  <c r="R1066" i="1"/>
  <c r="R1067" i="1"/>
  <c r="R1068" i="1"/>
  <c r="R1069" i="1"/>
  <c r="R1070" i="1"/>
  <c r="R1071" i="1"/>
  <c r="R1072" i="1"/>
  <c r="R1073" i="1"/>
  <c r="R1074" i="1"/>
  <c r="R1075" i="1"/>
  <c r="R1076" i="1"/>
  <c r="R1077" i="1"/>
  <c r="R1078" i="1"/>
  <c r="R1079" i="1"/>
  <c r="R1080" i="1"/>
  <c r="R1081" i="1"/>
  <c r="R1082" i="1"/>
  <c r="R1083" i="1"/>
  <c r="R1084" i="1"/>
  <c r="R1085" i="1"/>
  <c r="R1086" i="1"/>
  <c r="R1087" i="1"/>
  <c r="R1088" i="1"/>
  <c r="R1089" i="1"/>
  <c r="R1090" i="1"/>
  <c r="R1091" i="1"/>
  <c r="R1092" i="1"/>
  <c r="R1093" i="1"/>
  <c r="R1094" i="1"/>
  <c r="R1095" i="1"/>
  <c r="R1096" i="1"/>
  <c r="R1097" i="1"/>
  <c r="R1098" i="1"/>
  <c r="R1099" i="1"/>
  <c r="R1100" i="1"/>
  <c r="R1101" i="1"/>
  <c r="R1102" i="1"/>
  <c r="R1103" i="1"/>
  <c r="R1104" i="1"/>
  <c r="R1105" i="1"/>
  <c r="R1106" i="1"/>
  <c r="R1107" i="1"/>
  <c r="R1108" i="1"/>
  <c r="R1109" i="1"/>
  <c r="R1110" i="1"/>
  <c r="R1111" i="1"/>
  <c r="R1112" i="1"/>
  <c r="R1113" i="1"/>
  <c r="R1114" i="1"/>
  <c r="R1115" i="1"/>
  <c r="R1116" i="1"/>
  <c r="R1117" i="1"/>
  <c r="R1118" i="1"/>
  <c r="R1119" i="1"/>
  <c r="R1120" i="1"/>
  <c r="R1121" i="1"/>
  <c r="R1122" i="1"/>
  <c r="R1123" i="1"/>
  <c r="R1124" i="1"/>
  <c r="R1125" i="1"/>
  <c r="R1126" i="1"/>
  <c r="R1127" i="1"/>
  <c r="R1128" i="1"/>
  <c r="R1129" i="1"/>
  <c r="R1130" i="1"/>
  <c r="R1131" i="1"/>
  <c r="R1132" i="1"/>
  <c r="R1133" i="1"/>
  <c r="R1134" i="1"/>
  <c r="R1135" i="1"/>
  <c r="R1136" i="1"/>
  <c r="R1137" i="1"/>
  <c r="R1138" i="1"/>
  <c r="R1139" i="1"/>
  <c r="R1140" i="1"/>
  <c r="R1141" i="1"/>
  <c r="R1142" i="1"/>
  <c r="R1143" i="1"/>
  <c r="R1144" i="1"/>
  <c r="R1145" i="1"/>
  <c r="R1146" i="1"/>
  <c r="R1147" i="1"/>
  <c r="R1148" i="1"/>
  <c r="R1149" i="1"/>
  <c r="R1150" i="1"/>
  <c r="R1151" i="1"/>
  <c r="R1152" i="1"/>
  <c r="R1153" i="1"/>
  <c r="R1154" i="1"/>
  <c r="R1155" i="1"/>
  <c r="R1156" i="1"/>
  <c r="R1157" i="1"/>
  <c r="R1158" i="1"/>
  <c r="R1159" i="1"/>
  <c r="R1160" i="1"/>
  <c r="R1161" i="1"/>
  <c r="R1162" i="1"/>
  <c r="R1163" i="1"/>
  <c r="R1164" i="1"/>
  <c r="R1165" i="1"/>
  <c r="R1166" i="1"/>
  <c r="R1167" i="1"/>
  <c r="R1168" i="1"/>
  <c r="R1169" i="1"/>
  <c r="R1170" i="1"/>
  <c r="R1171" i="1"/>
  <c r="R1172" i="1"/>
  <c r="R1173" i="1"/>
  <c r="R1174" i="1"/>
  <c r="R1175" i="1"/>
  <c r="R1176" i="1"/>
  <c r="R1177" i="1"/>
  <c r="R1178" i="1"/>
  <c r="R1179" i="1"/>
  <c r="R1180" i="1"/>
  <c r="R1181" i="1"/>
  <c r="R1182" i="1"/>
  <c r="R1183" i="1"/>
  <c r="R1184" i="1"/>
  <c r="R1185" i="1"/>
  <c r="R1186" i="1"/>
  <c r="R1187" i="1"/>
  <c r="R1188" i="1"/>
  <c r="R1189" i="1"/>
  <c r="R1190" i="1"/>
  <c r="R1191" i="1"/>
  <c r="R1192" i="1"/>
  <c r="R1193" i="1"/>
  <c r="R1194" i="1"/>
  <c r="R1195" i="1"/>
  <c r="R1196" i="1"/>
  <c r="R1197" i="1"/>
  <c r="R1198" i="1"/>
  <c r="R1199" i="1"/>
  <c r="R1200" i="1"/>
  <c r="R1201" i="1"/>
  <c r="R1202" i="1"/>
  <c r="R1203" i="1"/>
  <c r="R1204" i="1"/>
  <c r="R1205" i="1"/>
  <c r="R1206" i="1"/>
  <c r="R1207" i="1"/>
  <c r="R1208" i="1"/>
  <c r="R1209" i="1"/>
  <c r="R1210" i="1"/>
  <c r="R1211" i="1"/>
  <c r="R1212" i="1"/>
  <c r="R1213" i="1"/>
  <c r="R1214" i="1"/>
  <c r="R1215" i="1"/>
  <c r="R1216" i="1"/>
  <c r="R1217" i="1"/>
  <c r="R1218" i="1"/>
  <c r="R1219" i="1"/>
  <c r="R1220" i="1"/>
  <c r="R1221" i="1"/>
  <c r="R1222" i="1"/>
  <c r="R1223" i="1"/>
  <c r="R1224" i="1"/>
  <c r="R1225" i="1"/>
  <c r="R1226" i="1"/>
  <c r="R1227" i="1"/>
  <c r="R1228" i="1"/>
  <c r="R1229" i="1"/>
  <c r="R1230" i="1"/>
  <c r="R1231" i="1"/>
  <c r="R1232" i="1"/>
  <c r="R1233" i="1"/>
  <c r="R1234" i="1"/>
  <c r="R1235" i="1"/>
  <c r="R1236" i="1"/>
  <c r="R1237" i="1"/>
  <c r="R1238" i="1"/>
  <c r="R1239" i="1"/>
  <c r="R1240" i="1"/>
  <c r="R1241" i="1"/>
  <c r="R1242" i="1"/>
  <c r="R1243" i="1"/>
  <c r="R1244" i="1"/>
  <c r="R1245" i="1"/>
  <c r="R1246" i="1"/>
  <c r="R1247" i="1"/>
  <c r="R1248" i="1"/>
  <c r="R1249" i="1"/>
  <c r="R1250" i="1"/>
  <c r="R1251" i="1"/>
  <c r="R1252" i="1"/>
  <c r="R1253" i="1"/>
  <c r="R1254" i="1"/>
  <c r="R1255" i="1"/>
  <c r="R1256" i="1"/>
  <c r="R1257" i="1"/>
  <c r="R1258" i="1"/>
  <c r="R1259" i="1"/>
  <c r="R1260" i="1"/>
  <c r="R1261" i="1"/>
  <c r="R1262" i="1"/>
  <c r="R1263" i="1"/>
  <c r="R1264" i="1"/>
  <c r="R1265" i="1"/>
  <c r="R1266" i="1"/>
  <c r="R1267" i="1"/>
  <c r="R1268" i="1"/>
  <c r="R1269" i="1"/>
  <c r="R1270" i="1"/>
  <c r="R1271" i="1"/>
  <c r="R1272" i="1"/>
  <c r="R1273" i="1"/>
  <c r="R1274" i="1"/>
  <c r="R1275" i="1"/>
  <c r="R1276" i="1"/>
  <c r="R1277" i="1"/>
  <c r="R1278" i="1"/>
  <c r="R1279" i="1"/>
  <c r="R1280" i="1"/>
  <c r="R1281" i="1"/>
  <c r="R1282" i="1"/>
  <c r="R1283" i="1"/>
  <c r="R1284" i="1"/>
  <c r="R1285" i="1"/>
  <c r="R1286" i="1"/>
  <c r="R1287" i="1"/>
  <c r="R1288" i="1"/>
  <c r="R1289" i="1"/>
  <c r="R1290" i="1"/>
  <c r="R1291" i="1"/>
  <c r="R1292" i="1"/>
  <c r="R1293" i="1"/>
  <c r="R1294" i="1"/>
  <c r="R1295" i="1"/>
  <c r="R1296" i="1"/>
  <c r="R1297" i="1"/>
  <c r="R1298" i="1"/>
  <c r="R1299" i="1"/>
  <c r="R1300" i="1"/>
  <c r="R1301" i="1"/>
  <c r="R1302" i="1"/>
  <c r="R1303" i="1"/>
  <c r="R1304" i="1"/>
  <c r="R1305" i="1"/>
  <c r="R1306" i="1"/>
  <c r="R1307" i="1"/>
  <c r="R1308" i="1"/>
  <c r="R1309" i="1"/>
  <c r="R1310" i="1"/>
  <c r="R1311" i="1"/>
  <c r="R1312" i="1"/>
  <c r="R1313" i="1"/>
  <c r="R1314" i="1"/>
  <c r="R1315" i="1"/>
  <c r="R1316" i="1"/>
  <c r="R1317" i="1"/>
  <c r="R1318" i="1"/>
  <c r="R1319" i="1"/>
  <c r="R1320" i="1"/>
  <c r="R1321" i="1"/>
  <c r="R1322" i="1"/>
  <c r="R1323" i="1"/>
  <c r="R1324" i="1"/>
  <c r="R1325" i="1"/>
  <c r="R1326" i="1"/>
  <c r="R1327" i="1"/>
  <c r="R1328" i="1"/>
  <c r="R1329" i="1"/>
  <c r="R1330" i="1"/>
  <c r="R1331" i="1"/>
  <c r="R1332" i="1"/>
  <c r="R1333" i="1"/>
  <c r="R1334" i="1"/>
  <c r="R1335" i="1"/>
  <c r="R1336" i="1"/>
  <c r="R1337" i="1"/>
  <c r="R1338" i="1"/>
  <c r="R1339" i="1"/>
  <c r="R1340" i="1"/>
  <c r="R1341" i="1"/>
  <c r="R1342" i="1"/>
  <c r="R1343" i="1"/>
  <c r="R1344" i="1"/>
  <c r="R1345" i="1"/>
  <c r="R1346" i="1"/>
  <c r="R1347" i="1"/>
  <c r="R1348" i="1"/>
  <c r="R1349" i="1"/>
  <c r="R1350" i="1"/>
  <c r="R1351" i="1"/>
  <c r="R1352" i="1"/>
  <c r="R1353" i="1"/>
  <c r="R1354" i="1"/>
  <c r="R1355" i="1"/>
  <c r="R1356" i="1"/>
  <c r="R1357" i="1"/>
  <c r="R1358" i="1"/>
  <c r="R1359" i="1"/>
  <c r="R1360" i="1"/>
  <c r="R1361" i="1"/>
  <c r="R1362" i="1"/>
  <c r="R1363" i="1"/>
  <c r="R1364" i="1"/>
  <c r="R1365" i="1"/>
  <c r="R1366" i="1"/>
  <c r="R1367" i="1"/>
  <c r="R1368" i="1"/>
  <c r="R1369" i="1"/>
  <c r="R1370" i="1"/>
  <c r="R1371" i="1"/>
  <c r="R1372" i="1"/>
  <c r="R1373" i="1"/>
  <c r="R1374" i="1"/>
  <c r="R1375" i="1"/>
  <c r="R1376" i="1"/>
  <c r="R1377" i="1"/>
  <c r="R1378" i="1"/>
  <c r="R1379" i="1"/>
  <c r="R1380" i="1"/>
  <c r="R1381" i="1"/>
  <c r="R1382" i="1"/>
  <c r="R1383" i="1"/>
  <c r="R1384" i="1"/>
  <c r="R1385" i="1"/>
  <c r="R1386" i="1"/>
  <c r="R1387" i="1"/>
  <c r="R1388" i="1"/>
  <c r="R1389" i="1"/>
  <c r="R1390" i="1"/>
  <c r="R1391" i="1"/>
  <c r="R1392" i="1"/>
  <c r="R1393" i="1"/>
  <c r="R1394" i="1"/>
  <c r="R1395" i="1"/>
  <c r="R1396" i="1"/>
  <c r="R1397" i="1"/>
  <c r="R1398" i="1"/>
  <c r="R1399" i="1"/>
  <c r="R1400" i="1"/>
  <c r="R1401" i="1"/>
  <c r="R1402" i="1"/>
  <c r="R1403" i="1"/>
  <c r="R1404" i="1"/>
  <c r="R1405" i="1"/>
  <c r="R1406" i="1"/>
  <c r="R1407" i="1"/>
  <c r="R1408" i="1"/>
  <c r="R1409" i="1"/>
  <c r="R1410" i="1"/>
  <c r="R1411" i="1"/>
  <c r="R1412" i="1"/>
  <c r="R1413" i="1"/>
  <c r="R1414" i="1"/>
  <c r="R1415" i="1"/>
  <c r="R1416" i="1"/>
  <c r="R1417" i="1"/>
  <c r="R1418" i="1"/>
  <c r="R1419" i="1"/>
  <c r="R1420" i="1"/>
  <c r="R1421" i="1"/>
  <c r="R1422" i="1"/>
  <c r="R1423" i="1"/>
  <c r="R1424" i="1"/>
  <c r="R1425" i="1"/>
  <c r="R1426" i="1"/>
  <c r="R1427" i="1"/>
  <c r="R1428" i="1"/>
  <c r="R1429" i="1"/>
  <c r="R1430" i="1"/>
  <c r="R1431" i="1"/>
  <c r="R1432" i="1"/>
  <c r="R1433" i="1"/>
  <c r="R1434" i="1"/>
  <c r="R1435" i="1"/>
  <c r="R1436" i="1"/>
  <c r="R1437" i="1"/>
  <c r="R1438" i="1"/>
  <c r="R1439" i="1"/>
  <c r="R1440" i="1"/>
  <c r="R1441" i="1"/>
  <c r="R1442" i="1"/>
  <c r="R1443" i="1"/>
  <c r="R1444" i="1"/>
  <c r="R1445" i="1"/>
  <c r="R1446" i="1"/>
  <c r="R1447" i="1"/>
  <c r="R1448" i="1"/>
  <c r="R1449" i="1"/>
  <c r="R1450" i="1"/>
  <c r="R1451" i="1"/>
  <c r="R1452" i="1"/>
  <c r="R1453" i="1"/>
  <c r="R1454" i="1"/>
  <c r="R1455" i="1"/>
  <c r="R1456" i="1"/>
  <c r="R1457" i="1"/>
  <c r="R1458" i="1"/>
  <c r="R1459" i="1"/>
  <c r="R1460" i="1"/>
  <c r="R1461" i="1"/>
  <c r="R1462" i="1"/>
  <c r="R1463" i="1"/>
  <c r="R1464" i="1"/>
  <c r="R1465" i="1"/>
  <c r="R1466" i="1"/>
  <c r="R1467" i="1"/>
  <c r="R1468" i="1"/>
  <c r="R1469" i="1"/>
  <c r="R1470" i="1"/>
  <c r="R1471" i="1"/>
  <c r="R1472" i="1"/>
  <c r="R1473" i="1"/>
  <c r="R1474" i="1"/>
  <c r="R1475" i="1"/>
  <c r="R1476" i="1"/>
  <c r="R1477" i="1"/>
  <c r="R1478" i="1"/>
  <c r="R1479" i="1"/>
  <c r="R1480" i="1"/>
  <c r="R1481" i="1"/>
  <c r="R1482" i="1"/>
  <c r="R1483" i="1"/>
  <c r="R1484" i="1"/>
  <c r="R1485" i="1"/>
  <c r="R1486" i="1"/>
  <c r="R1487" i="1"/>
  <c r="R1488" i="1"/>
  <c r="R1489" i="1"/>
  <c r="R1490" i="1"/>
  <c r="R1491" i="1"/>
  <c r="R1492" i="1"/>
  <c r="R1493" i="1"/>
  <c r="R1494" i="1"/>
  <c r="R1495" i="1"/>
  <c r="R1496" i="1"/>
  <c r="R1497" i="1"/>
  <c r="R1498" i="1"/>
  <c r="R1499" i="1"/>
  <c r="R1500" i="1"/>
  <c r="R1501" i="1"/>
  <c r="R1502" i="1"/>
  <c r="R1503" i="1"/>
  <c r="R1504" i="1"/>
  <c r="R1505" i="1"/>
  <c r="R1506" i="1"/>
  <c r="R1507" i="1"/>
  <c r="R1508" i="1"/>
  <c r="R1509" i="1"/>
  <c r="R1510" i="1"/>
  <c r="R1511" i="1"/>
  <c r="R1512" i="1"/>
  <c r="R1513" i="1"/>
  <c r="R1514" i="1"/>
  <c r="R1515" i="1"/>
  <c r="R1516" i="1"/>
  <c r="R1517" i="1"/>
  <c r="R1518" i="1"/>
  <c r="R1519" i="1"/>
  <c r="R1520" i="1"/>
  <c r="R1521" i="1"/>
  <c r="R1522" i="1"/>
  <c r="R1523" i="1"/>
  <c r="R1524" i="1"/>
  <c r="R1525" i="1"/>
  <c r="R1526" i="1"/>
  <c r="R1527" i="1"/>
  <c r="R1528" i="1"/>
  <c r="R1529" i="1"/>
  <c r="R1530" i="1"/>
  <c r="R1531" i="1"/>
  <c r="R1532" i="1"/>
  <c r="R1533" i="1"/>
  <c r="R1534" i="1"/>
  <c r="R1535" i="1"/>
  <c r="R1536" i="1"/>
  <c r="R1537" i="1"/>
  <c r="R1538" i="1"/>
  <c r="R1539" i="1"/>
  <c r="R1540" i="1"/>
  <c r="R1541" i="1"/>
  <c r="R1542" i="1"/>
  <c r="R1543" i="1"/>
  <c r="R1544" i="1"/>
  <c r="R1545" i="1"/>
  <c r="R1546" i="1"/>
  <c r="R1547" i="1"/>
  <c r="R1548" i="1"/>
  <c r="R1549" i="1"/>
  <c r="R1550" i="1"/>
  <c r="R1551" i="1"/>
  <c r="R1552" i="1"/>
  <c r="R1553" i="1"/>
  <c r="R1554" i="1"/>
  <c r="R1555" i="1"/>
  <c r="R1556" i="1"/>
  <c r="R1557" i="1"/>
  <c r="R1558" i="1"/>
  <c r="R1559" i="1"/>
  <c r="R1560" i="1"/>
  <c r="R1561" i="1"/>
  <c r="R1562" i="1"/>
  <c r="R1563" i="1"/>
  <c r="R1564" i="1"/>
  <c r="R1565" i="1"/>
  <c r="R1566" i="1"/>
  <c r="R1567" i="1"/>
  <c r="R1568" i="1"/>
  <c r="R1569" i="1"/>
  <c r="R1570" i="1"/>
  <c r="R1571" i="1"/>
  <c r="R1572" i="1"/>
  <c r="R1573" i="1"/>
  <c r="R1574" i="1"/>
  <c r="R1575" i="1"/>
  <c r="R1576" i="1"/>
  <c r="R1577" i="1"/>
  <c r="R1578" i="1"/>
  <c r="R1579" i="1"/>
  <c r="R1580" i="1"/>
  <c r="R1581" i="1"/>
  <c r="R1582" i="1"/>
  <c r="R1583" i="1"/>
  <c r="R1584" i="1"/>
  <c r="R1585" i="1"/>
  <c r="R1586" i="1"/>
  <c r="R1587" i="1"/>
  <c r="R1588" i="1"/>
  <c r="R1589" i="1"/>
  <c r="R1590" i="1"/>
  <c r="R1591" i="1"/>
  <c r="R1592" i="1"/>
  <c r="R1593" i="1"/>
  <c r="R1594" i="1"/>
  <c r="R1595" i="1"/>
  <c r="R1596" i="1"/>
  <c r="R1597" i="1"/>
  <c r="R1598" i="1"/>
  <c r="R1599" i="1"/>
  <c r="R1600" i="1"/>
  <c r="R1601" i="1"/>
  <c r="R1602" i="1"/>
  <c r="R1603" i="1"/>
  <c r="R1604" i="1"/>
  <c r="R1605" i="1"/>
  <c r="R1606" i="1"/>
  <c r="R1607" i="1"/>
  <c r="R1608" i="1"/>
  <c r="R1609" i="1"/>
  <c r="R1610" i="1"/>
  <c r="R1611" i="1"/>
  <c r="R1612" i="1"/>
  <c r="R1613" i="1"/>
  <c r="R1614" i="1"/>
  <c r="R1615" i="1"/>
  <c r="R1616" i="1"/>
  <c r="R1617" i="1"/>
  <c r="R1618" i="1"/>
  <c r="R1619" i="1"/>
  <c r="R1620" i="1"/>
  <c r="R1621" i="1"/>
  <c r="R1622" i="1"/>
  <c r="R1623" i="1"/>
  <c r="R1624" i="1"/>
  <c r="R1625" i="1"/>
  <c r="R1626" i="1"/>
  <c r="R1627" i="1"/>
  <c r="R1628" i="1"/>
  <c r="R1629" i="1"/>
  <c r="R1630" i="1"/>
  <c r="R1631" i="1"/>
  <c r="R1632" i="1"/>
  <c r="R1633" i="1"/>
  <c r="R1634" i="1"/>
  <c r="R1635" i="1"/>
  <c r="R1636" i="1"/>
  <c r="R1637" i="1"/>
  <c r="R1638" i="1"/>
  <c r="R1639" i="1"/>
  <c r="R1640" i="1"/>
  <c r="R1641" i="1"/>
  <c r="R1642" i="1"/>
  <c r="R1643" i="1"/>
  <c r="R1644" i="1"/>
  <c r="R1645" i="1"/>
  <c r="R1646" i="1"/>
  <c r="R1647" i="1"/>
  <c r="R1648" i="1"/>
  <c r="R1649" i="1"/>
  <c r="R1650" i="1"/>
  <c r="R1651" i="1"/>
  <c r="R1652" i="1"/>
  <c r="R1653" i="1"/>
  <c r="R1654" i="1"/>
  <c r="R1655" i="1"/>
  <c r="R1656" i="1"/>
  <c r="R1657" i="1"/>
  <c r="R1658" i="1"/>
  <c r="R1659" i="1"/>
  <c r="R1660" i="1"/>
  <c r="R1661" i="1"/>
  <c r="R1662" i="1"/>
  <c r="R1663" i="1"/>
  <c r="R1664" i="1"/>
  <c r="R1665" i="1"/>
  <c r="R1666" i="1"/>
  <c r="R1667" i="1"/>
  <c r="R1668" i="1"/>
  <c r="R1669" i="1"/>
  <c r="R1670" i="1"/>
  <c r="R1671" i="1"/>
  <c r="R1672" i="1"/>
  <c r="R1673" i="1"/>
  <c r="R1674" i="1"/>
  <c r="R1675" i="1"/>
  <c r="R1676" i="1"/>
  <c r="R1677" i="1"/>
  <c r="R1678" i="1"/>
  <c r="R1679" i="1"/>
  <c r="R1680" i="1"/>
  <c r="R1681" i="1"/>
  <c r="R1682" i="1"/>
  <c r="R1683" i="1"/>
  <c r="R1684" i="1"/>
  <c r="R1685" i="1"/>
  <c r="R1686" i="1"/>
  <c r="R1687" i="1"/>
  <c r="R1688" i="1"/>
  <c r="R1689" i="1"/>
  <c r="R1690" i="1"/>
  <c r="R1691" i="1"/>
  <c r="R1692" i="1"/>
  <c r="R1693" i="1"/>
  <c r="R1694" i="1"/>
  <c r="R1695" i="1"/>
  <c r="R1696" i="1"/>
  <c r="R1697" i="1"/>
  <c r="R1698" i="1"/>
  <c r="R1699" i="1"/>
  <c r="R1700" i="1"/>
  <c r="R1701" i="1"/>
  <c r="R1702" i="1"/>
  <c r="R1703" i="1"/>
  <c r="R1704" i="1"/>
  <c r="R1705" i="1"/>
  <c r="R1706" i="1"/>
  <c r="R1707" i="1"/>
  <c r="R1708" i="1"/>
  <c r="R1709" i="1"/>
  <c r="R1710" i="1"/>
  <c r="R1711" i="1"/>
  <c r="R1712" i="1"/>
  <c r="R1713" i="1"/>
  <c r="R1714" i="1"/>
  <c r="R1715" i="1"/>
  <c r="R1716" i="1"/>
  <c r="R1717" i="1"/>
  <c r="R1718" i="1"/>
  <c r="R1719" i="1"/>
  <c r="R1720" i="1"/>
  <c r="R1721" i="1"/>
  <c r="R1722" i="1"/>
  <c r="R1723" i="1"/>
  <c r="R1724" i="1"/>
  <c r="R1725" i="1"/>
  <c r="R1726" i="1"/>
  <c r="R1727" i="1"/>
  <c r="R1728" i="1"/>
  <c r="R1729" i="1"/>
  <c r="R1730" i="1"/>
  <c r="R1731" i="1"/>
  <c r="R1732" i="1"/>
  <c r="R1733" i="1"/>
  <c r="R1734" i="1"/>
  <c r="R1735" i="1"/>
  <c r="R1736" i="1"/>
  <c r="R1737" i="1"/>
  <c r="Q2" i="1"/>
  <c r="Q3" i="1"/>
  <c r="Q4" i="1"/>
  <c r="Q5" i="1"/>
  <c r="Q6" i="1"/>
  <c r="Q7" i="1"/>
  <c r="Q8" i="1"/>
  <c r="Q9" i="1"/>
  <c r="Q10" i="1"/>
  <c r="Q11" i="1"/>
  <c r="U2" i="1"/>
  <c r="U3" i="1"/>
  <c r="U4" i="1"/>
  <c r="U5" i="1"/>
  <c r="U6" i="1"/>
  <c r="U7" i="1"/>
  <c r="U8" i="1"/>
  <c r="U9" i="1"/>
  <c r="U10" i="1"/>
  <c r="U11" i="1"/>
  <c r="U12" i="1"/>
  <c r="U13" i="1"/>
  <c r="U14" i="1"/>
  <c r="U15" i="1"/>
  <c r="U16" i="1"/>
  <c r="U17" i="1"/>
  <c r="U18" i="1"/>
  <c r="U19" i="1"/>
  <c r="U20" i="1"/>
  <c r="U21" i="1"/>
  <c r="U22" i="1"/>
  <c r="U23" i="1"/>
  <c r="U24" i="1"/>
  <c r="U25" i="1"/>
  <c r="U26" i="1"/>
  <c r="U27" i="1"/>
  <c r="U28" i="1"/>
  <c r="U29" i="1"/>
  <c r="U30" i="1"/>
  <c r="U31" i="1"/>
  <c r="U32" i="1"/>
  <c r="U33" i="1"/>
  <c r="U34" i="1"/>
  <c r="U35" i="1"/>
  <c r="U36" i="1"/>
  <c r="U37" i="1"/>
  <c r="U38" i="1"/>
  <c r="U39" i="1"/>
  <c r="U40" i="1"/>
  <c r="U41" i="1"/>
  <c r="U42" i="1"/>
  <c r="U43" i="1"/>
  <c r="U44" i="1"/>
  <c r="U45" i="1"/>
  <c r="U46" i="1"/>
  <c r="U47" i="1"/>
  <c r="U48" i="1"/>
  <c r="U49" i="1"/>
  <c r="U50" i="1"/>
  <c r="U51" i="1"/>
  <c r="U52" i="1"/>
  <c r="U53" i="1"/>
  <c r="U54" i="1"/>
  <c r="U55" i="1"/>
  <c r="U56" i="1"/>
  <c r="U57" i="1"/>
  <c r="U58" i="1"/>
  <c r="U59" i="1"/>
  <c r="U60" i="1"/>
  <c r="U61" i="1"/>
  <c r="U62" i="1"/>
  <c r="U63" i="1"/>
  <c r="U64" i="1"/>
  <c r="U65" i="1"/>
  <c r="U66" i="1"/>
  <c r="U67" i="1"/>
  <c r="U68" i="1"/>
  <c r="U69" i="1"/>
  <c r="U70" i="1"/>
  <c r="U71" i="1"/>
  <c r="U72" i="1"/>
  <c r="U73" i="1"/>
  <c r="U74" i="1"/>
  <c r="U75" i="1"/>
  <c r="U76" i="1"/>
  <c r="U77" i="1"/>
  <c r="U78" i="1"/>
  <c r="U79" i="1"/>
  <c r="U80" i="1"/>
  <c r="U81" i="1"/>
  <c r="U82" i="1"/>
  <c r="U83" i="1"/>
  <c r="U84" i="1"/>
  <c r="U85" i="1"/>
  <c r="U86" i="1"/>
  <c r="U87" i="1"/>
  <c r="U88" i="1"/>
  <c r="U89" i="1"/>
  <c r="U90" i="1"/>
  <c r="U91" i="1"/>
  <c r="U92" i="1"/>
  <c r="U93" i="1"/>
  <c r="U94" i="1"/>
  <c r="U95" i="1"/>
  <c r="U96" i="1"/>
  <c r="U97" i="1"/>
  <c r="U98" i="1"/>
  <c r="U99" i="1"/>
  <c r="U100" i="1"/>
  <c r="U101" i="1"/>
  <c r="U102" i="1"/>
  <c r="U103" i="1"/>
  <c r="U104" i="1"/>
  <c r="U105" i="1"/>
  <c r="U106" i="1"/>
  <c r="U107" i="1"/>
  <c r="U108" i="1"/>
  <c r="U109" i="1"/>
  <c r="U110" i="1"/>
  <c r="U111" i="1"/>
  <c r="U112" i="1"/>
  <c r="U113" i="1"/>
  <c r="U114" i="1"/>
  <c r="U115" i="1"/>
  <c r="U116" i="1"/>
  <c r="U117" i="1"/>
  <c r="U118" i="1"/>
  <c r="U119" i="1"/>
  <c r="U120" i="1"/>
  <c r="U121" i="1"/>
  <c r="U122" i="1"/>
  <c r="U123" i="1"/>
  <c r="U124" i="1"/>
  <c r="U125" i="1"/>
  <c r="U126" i="1"/>
  <c r="U127" i="1"/>
  <c r="U128" i="1"/>
  <c r="U129" i="1"/>
  <c r="U130" i="1"/>
  <c r="U131" i="1"/>
  <c r="U132" i="1"/>
  <c r="U133" i="1"/>
  <c r="U134" i="1"/>
  <c r="U135" i="1"/>
  <c r="U136" i="1"/>
  <c r="U137" i="1"/>
  <c r="U138" i="1"/>
  <c r="U139" i="1"/>
  <c r="U140" i="1"/>
  <c r="U141" i="1"/>
  <c r="U142" i="1"/>
  <c r="U143" i="1"/>
  <c r="U144" i="1"/>
  <c r="U145" i="1"/>
  <c r="U146" i="1"/>
  <c r="U147" i="1"/>
  <c r="U148" i="1"/>
  <c r="U149" i="1"/>
  <c r="U150" i="1"/>
  <c r="U151" i="1"/>
  <c r="U152" i="1"/>
  <c r="U153" i="1"/>
  <c r="U154" i="1"/>
  <c r="U155" i="1"/>
  <c r="U156" i="1"/>
  <c r="U157" i="1"/>
  <c r="U158" i="1"/>
  <c r="U159" i="1"/>
  <c r="U160" i="1"/>
  <c r="U161" i="1"/>
  <c r="U162" i="1"/>
  <c r="U163" i="1"/>
  <c r="U164" i="1"/>
  <c r="U165" i="1"/>
  <c r="U166" i="1"/>
  <c r="U167" i="1"/>
  <c r="U168" i="1"/>
  <c r="U169" i="1"/>
  <c r="U170" i="1"/>
  <c r="U171" i="1"/>
  <c r="U172" i="1"/>
  <c r="U173" i="1"/>
  <c r="U174" i="1"/>
  <c r="U175" i="1"/>
  <c r="U176" i="1"/>
  <c r="U177" i="1"/>
  <c r="U178" i="1"/>
  <c r="U179" i="1"/>
  <c r="U180" i="1"/>
  <c r="U181" i="1"/>
  <c r="U182" i="1"/>
  <c r="U183" i="1"/>
  <c r="U184" i="1"/>
  <c r="U185" i="1"/>
  <c r="U186" i="1"/>
  <c r="U187" i="1"/>
  <c r="U188" i="1"/>
  <c r="U189" i="1"/>
  <c r="U190" i="1"/>
  <c r="U191" i="1"/>
  <c r="U192" i="1"/>
  <c r="U193" i="1"/>
  <c r="U194" i="1"/>
  <c r="U195" i="1"/>
  <c r="U196" i="1"/>
  <c r="U197" i="1"/>
  <c r="U198" i="1"/>
  <c r="U199" i="1"/>
  <c r="U200" i="1"/>
  <c r="U201" i="1"/>
  <c r="U202" i="1"/>
  <c r="U203" i="1"/>
  <c r="U204" i="1"/>
  <c r="U205" i="1"/>
  <c r="U206" i="1"/>
  <c r="U207" i="1"/>
  <c r="U208" i="1"/>
  <c r="U209" i="1"/>
  <c r="U210" i="1"/>
  <c r="U211" i="1"/>
  <c r="U212" i="1"/>
  <c r="U213" i="1"/>
  <c r="U214" i="1"/>
  <c r="U215" i="1"/>
  <c r="U216" i="1"/>
  <c r="U217" i="1"/>
  <c r="U218" i="1"/>
  <c r="U219" i="1"/>
  <c r="U220" i="1"/>
  <c r="U221" i="1"/>
  <c r="U222" i="1"/>
  <c r="U223" i="1"/>
  <c r="U224" i="1"/>
  <c r="U225" i="1"/>
  <c r="U226" i="1"/>
  <c r="U227" i="1"/>
  <c r="U228" i="1"/>
  <c r="U229" i="1"/>
  <c r="U230" i="1"/>
  <c r="U231" i="1"/>
  <c r="U232" i="1"/>
  <c r="U233" i="1"/>
  <c r="U234" i="1"/>
  <c r="U235" i="1"/>
  <c r="U236" i="1"/>
  <c r="U237" i="1"/>
  <c r="U238" i="1"/>
  <c r="U239" i="1"/>
  <c r="U240" i="1"/>
  <c r="U241" i="1"/>
  <c r="U242" i="1"/>
  <c r="U243" i="1"/>
  <c r="U244" i="1"/>
  <c r="U245" i="1"/>
  <c r="U246" i="1"/>
  <c r="U247" i="1"/>
  <c r="U248" i="1"/>
  <c r="U249" i="1"/>
  <c r="U250" i="1"/>
  <c r="U251" i="1"/>
  <c r="U252" i="1"/>
  <c r="U253" i="1"/>
  <c r="U254" i="1"/>
  <c r="U255" i="1"/>
  <c r="U256" i="1"/>
  <c r="U257" i="1"/>
  <c r="U258" i="1"/>
  <c r="U259" i="1"/>
  <c r="U260" i="1"/>
  <c r="U261" i="1"/>
  <c r="U262" i="1"/>
  <c r="U263" i="1"/>
  <c r="U264" i="1"/>
  <c r="U265" i="1"/>
  <c r="U266" i="1"/>
  <c r="U267" i="1"/>
  <c r="U268" i="1"/>
  <c r="U269" i="1"/>
  <c r="U270" i="1"/>
  <c r="U271" i="1"/>
  <c r="U272" i="1"/>
  <c r="U273" i="1"/>
  <c r="U274" i="1"/>
  <c r="U275" i="1"/>
  <c r="U276" i="1"/>
  <c r="U277" i="1"/>
  <c r="U278" i="1"/>
  <c r="U279" i="1"/>
  <c r="U280" i="1"/>
  <c r="U281" i="1"/>
  <c r="U282" i="1"/>
  <c r="U283" i="1"/>
  <c r="U284" i="1"/>
  <c r="U285" i="1"/>
  <c r="U286" i="1"/>
  <c r="U287" i="1"/>
  <c r="U288" i="1"/>
  <c r="U289" i="1"/>
  <c r="U290" i="1"/>
  <c r="U291" i="1"/>
  <c r="U292" i="1"/>
  <c r="U293" i="1"/>
  <c r="U294" i="1"/>
  <c r="U295" i="1"/>
  <c r="U296" i="1"/>
  <c r="U297" i="1"/>
  <c r="U298" i="1"/>
  <c r="U299" i="1"/>
  <c r="U300" i="1"/>
  <c r="U301" i="1"/>
  <c r="U302" i="1"/>
  <c r="U303" i="1"/>
  <c r="U304" i="1"/>
  <c r="U305" i="1"/>
  <c r="U306" i="1"/>
  <c r="U307" i="1"/>
  <c r="U308" i="1"/>
  <c r="U309" i="1"/>
  <c r="U310" i="1"/>
  <c r="U311" i="1"/>
  <c r="U312" i="1"/>
  <c r="U313" i="1"/>
  <c r="U314" i="1"/>
  <c r="U315" i="1"/>
  <c r="U316" i="1"/>
  <c r="U317" i="1"/>
  <c r="U318" i="1"/>
  <c r="U319" i="1"/>
  <c r="U320" i="1"/>
  <c r="U321" i="1"/>
  <c r="U322" i="1"/>
  <c r="U323" i="1"/>
  <c r="U324" i="1"/>
  <c r="U325" i="1"/>
  <c r="U326" i="1"/>
  <c r="U327" i="1"/>
  <c r="U328" i="1"/>
  <c r="U329" i="1"/>
  <c r="U330" i="1"/>
  <c r="U331" i="1"/>
  <c r="U332" i="1"/>
  <c r="U333" i="1"/>
  <c r="U334" i="1"/>
  <c r="U335" i="1"/>
  <c r="U336" i="1"/>
  <c r="U337" i="1"/>
  <c r="U338" i="1"/>
  <c r="U339" i="1"/>
  <c r="U340" i="1"/>
  <c r="U341" i="1"/>
  <c r="U342" i="1"/>
  <c r="U343" i="1"/>
  <c r="U344" i="1"/>
  <c r="U345" i="1"/>
  <c r="U346" i="1"/>
  <c r="U347" i="1"/>
  <c r="U348" i="1"/>
  <c r="U349" i="1"/>
  <c r="U350" i="1"/>
  <c r="U351" i="1"/>
  <c r="U352" i="1"/>
  <c r="U353" i="1"/>
  <c r="U354" i="1"/>
  <c r="U355" i="1"/>
  <c r="U356" i="1"/>
  <c r="U357" i="1"/>
  <c r="U358" i="1"/>
  <c r="U359" i="1"/>
  <c r="U360" i="1"/>
  <c r="U361" i="1"/>
  <c r="U362" i="1"/>
  <c r="U363" i="1"/>
  <c r="U364" i="1"/>
  <c r="U365" i="1"/>
  <c r="U366" i="1"/>
  <c r="U367" i="1"/>
  <c r="U368" i="1"/>
  <c r="U369" i="1"/>
  <c r="U370" i="1"/>
  <c r="U371" i="1"/>
  <c r="U372" i="1"/>
  <c r="U373" i="1"/>
  <c r="U374" i="1"/>
  <c r="U375" i="1"/>
  <c r="U376" i="1"/>
  <c r="U377" i="1"/>
  <c r="U378" i="1"/>
  <c r="U379" i="1"/>
  <c r="U380" i="1"/>
  <c r="U381" i="1"/>
  <c r="U382" i="1"/>
  <c r="U383" i="1"/>
  <c r="U384" i="1"/>
  <c r="U385" i="1"/>
  <c r="U386" i="1"/>
  <c r="U387" i="1"/>
  <c r="U388" i="1"/>
  <c r="U389" i="1"/>
  <c r="U390" i="1"/>
  <c r="U391" i="1"/>
  <c r="U392" i="1"/>
  <c r="U393" i="1"/>
  <c r="U394" i="1"/>
  <c r="U395" i="1"/>
  <c r="U396" i="1"/>
  <c r="U397" i="1"/>
  <c r="U398" i="1"/>
  <c r="U399" i="1"/>
  <c r="U400" i="1"/>
  <c r="U401" i="1"/>
  <c r="U402" i="1"/>
  <c r="U403" i="1"/>
  <c r="U404" i="1"/>
  <c r="U405" i="1"/>
  <c r="U406" i="1"/>
  <c r="U407" i="1"/>
  <c r="U408" i="1"/>
  <c r="U409" i="1"/>
  <c r="U410" i="1"/>
  <c r="U411" i="1"/>
  <c r="U412" i="1"/>
  <c r="U413" i="1"/>
  <c r="U414" i="1"/>
  <c r="U415" i="1"/>
  <c r="U416" i="1"/>
  <c r="U417" i="1"/>
  <c r="U418" i="1"/>
  <c r="U419" i="1"/>
  <c r="U420" i="1"/>
  <c r="U421" i="1"/>
  <c r="U422" i="1"/>
  <c r="U423" i="1"/>
  <c r="U424" i="1"/>
  <c r="U425" i="1"/>
  <c r="U426" i="1"/>
  <c r="U427" i="1"/>
  <c r="U428" i="1"/>
  <c r="U429" i="1"/>
  <c r="U430" i="1"/>
  <c r="U431" i="1"/>
  <c r="U432" i="1"/>
  <c r="U433" i="1"/>
  <c r="U434" i="1"/>
  <c r="U435" i="1"/>
  <c r="U436" i="1"/>
  <c r="U437" i="1"/>
  <c r="U438" i="1"/>
  <c r="U439" i="1"/>
  <c r="U440" i="1"/>
  <c r="U441" i="1"/>
  <c r="U442" i="1"/>
  <c r="U443" i="1"/>
  <c r="U444" i="1"/>
  <c r="U445" i="1"/>
  <c r="U446" i="1"/>
  <c r="U447" i="1"/>
  <c r="U448" i="1"/>
  <c r="U449" i="1"/>
  <c r="U450" i="1"/>
  <c r="U451" i="1"/>
  <c r="U452" i="1"/>
  <c r="U453" i="1"/>
  <c r="U454" i="1"/>
  <c r="U455" i="1"/>
  <c r="U456" i="1"/>
  <c r="U457" i="1"/>
  <c r="U458" i="1"/>
  <c r="U459" i="1"/>
  <c r="U460" i="1"/>
  <c r="U461" i="1"/>
  <c r="U462" i="1"/>
  <c r="U463" i="1"/>
  <c r="U464" i="1"/>
  <c r="U465" i="1"/>
  <c r="U466" i="1"/>
  <c r="U467" i="1"/>
  <c r="U468" i="1"/>
  <c r="U469" i="1"/>
  <c r="U470" i="1"/>
  <c r="U471" i="1"/>
  <c r="U472" i="1"/>
  <c r="U473" i="1"/>
  <c r="U474" i="1"/>
  <c r="U475" i="1"/>
  <c r="U476" i="1"/>
  <c r="U477" i="1"/>
  <c r="U478" i="1"/>
  <c r="U479" i="1"/>
  <c r="U480" i="1"/>
  <c r="U481" i="1"/>
  <c r="U482" i="1"/>
  <c r="U483" i="1"/>
  <c r="U484" i="1"/>
  <c r="U485" i="1"/>
  <c r="U486" i="1"/>
  <c r="U487" i="1"/>
  <c r="U488" i="1"/>
  <c r="U489" i="1"/>
  <c r="U490" i="1"/>
  <c r="U491" i="1"/>
  <c r="U492" i="1"/>
  <c r="U493" i="1"/>
  <c r="U494" i="1"/>
  <c r="U495" i="1"/>
  <c r="U496" i="1"/>
  <c r="U497" i="1"/>
  <c r="U498" i="1"/>
  <c r="U499" i="1"/>
  <c r="U500" i="1"/>
  <c r="U501" i="1"/>
  <c r="U502" i="1"/>
  <c r="U503" i="1"/>
  <c r="U504" i="1"/>
  <c r="U505" i="1"/>
  <c r="U506" i="1"/>
  <c r="U507" i="1"/>
  <c r="U508" i="1"/>
  <c r="U509" i="1"/>
  <c r="U510" i="1"/>
  <c r="U511" i="1"/>
  <c r="U512" i="1"/>
  <c r="U513" i="1"/>
  <c r="U514" i="1"/>
  <c r="U515" i="1"/>
  <c r="U516" i="1"/>
  <c r="U517" i="1"/>
  <c r="U518" i="1"/>
  <c r="U519" i="1"/>
  <c r="U520" i="1"/>
  <c r="U521" i="1"/>
  <c r="U522" i="1"/>
  <c r="U523" i="1"/>
  <c r="U524" i="1"/>
  <c r="U525" i="1"/>
  <c r="U526" i="1"/>
  <c r="U527" i="1"/>
  <c r="U528" i="1"/>
  <c r="U529" i="1"/>
  <c r="U530" i="1"/>
  <c r="U531" i="1"/>
  <c r="U532" i="1"/>
  <c r="U533" i="1"/>
  <c r="U534" i="1"/>
  <c r="U535" i="1"/>
  <c r="U536" i="1"/>
  <c r="U537" i="1"/>
  <c r="U538" i="1"/>
  <c r="U539" i="1"/>
  <c r="U540" i="1"/>
  <c r="U541" i="1"/>
  <c r="U542" i="1"/>
  <c r="U543" i="1"/>
  <c r="U544" i="1"/>
  <c r="U545" i="1"/>
  <c r="U546" i="1"/>
  <c r="U547" i="1"/>
  <c r="U548" i="1"/>
  <c r="U549" i="1"/>
  <c r="U550" i="1"/>
  <c r="U551" i="1"/>
  <c r="U552" i="1"/>
  <c r="U553" i="1"/>
  <c r="U554" i="1"/>
  <c r="U555" i="1"/>
  <c r="U556" i="1"/>
  <c r="U557" i="1"/>
  <c r="U558" i="1"/>
  <c r="U559" i="1"/>
  <c r="U560" i="1"/>
  <c r="U561" i="1"/>
  <c r="U562" i="1"/>
  <c r="U563" i="1"/>
  <c r="U564" i="1"/>
  <c r="U565" i="1"/>
  <c r="U566" i="1"/>
  <c r="U567" i="1"/>
  <c r="U568" i="1"/>
  <c r="U569" i="1"/>
  <c r="U570" i="1"/>
  <c r="U571" i="1"/>
  <c r="U572" i="1"/>
  <c r="U573" i="1"/>
  <c r="U574" i="1"/>
  <c r="U575" i="1"/>
  <c r="U576" i="1"/>
  <c r="U577" i="1"/>
  <c r="U578" i="1"/>
  <c r="U579" i="1"/>
  <c r="U580" i="1"/>
  <c r="U581" i="1"/>
  <c r="U582" i="1"/>
  <c r="U583" i="1"/>
  <c r="U584" i="1"/>
  <c r="U585" i="1"/>
  <c r="U586" i="1"/>
  <c r="U587" i="1"/>
  <c r="U588" i="1"/>
  <c r="U589" i="1"/>
  <c r="U590" i="1"/>
  <c r="U591" i="1"/>
  <c r="U592" i="1"/>
  <c r="U593" i="1"/>
  <c r="U594" i="1"/>
  <c r="U595" i="1"/>
  <c r="U596" i="1"/>
  <c r="U597" i="1"/>
  <c r="U598" i="1"/>
  <c r="U599" i="1"/>
  <c r="U600" i="1"/>
  <c r="U601" i="1"/>
  <c r="U602" i="1"/>
  <c r="U603" i="1"/>
  <c r="U604" i="1"/>
  <c r="U605" i="1"/>
  <c r="U606" i="1"/>
  <c r="U607" i="1"/>
  <c r="U608" i="1"/>
  <c r="U609" i="1"/>
  <c r="U610" i="1"/>
  <c r="U611" i="1"/>
  <c r="U612" i="1"/>
  <c r="U613" i="1"/>
  <c r="U614" i="1"/>
  <c r="U615" i="1"/>
  <c r="U616" i="1"/>
  <c r="U617" i="1"/>
  <c r="U618" i="1"/>
  <c r="U619" i="1"/>
  <c r="U620" i="1"/>
  <c r="U621" i="1"/>
  <c r="U622" i="1"/>
  <c r="U623" i="1"/>
  <c r="U624" i="1"/>
  <c r="U625" i="1"/>
  <c r="U626" i="1"/>
  <c r="U627" i="1"/>
  <c r="U628" i="1"/>
  <c r="U629" i="1"/>
  <c r="U630" i="1"/>
  <c r="U631" i="1"/>
  <c r="U632" i="1"/>
  <c r="U633" i="1"/>
  <c r="U634" i="1"/>
  <c r="U635" i="1"/>
  <c r="U636" i="1"/>
  <c r="U637" i="1"/>
  <c r="U638" i="1"/>
  <c r="U639" i="1"/>
  <c r="U640" i="1"/>
  <c r="U641" i="1"/>
  <c r="U642" i="1"/>
  <c r="U643" i="1"/>
  <c r="U644" i="1"/>
  <c r="U645" i="1"/>
  <c r="U646" i="1"/>
  <c r="U647" i="1"/>
  <c r="U648" i="1"/>
  <c r="U649" i="1"/>
  <c r="U650" i="1"/>
  <c r="U651" i="1"/>
  <c r="U652" i="1"/>
  <c r="U653" i="1"/>
  <c r="U654" i="1"/>
  <c r="U655" i="1"/>
  <c r="U656" i="1"/>
  <c r="U657" i="1"/>
  <c r="U658" i="1"/>
  <c r="U659" i="1"/>
  <c r="U660" i="1"/>
  <c r="U661" i="1"/>
  <c r="U662" i="1"/>
  <c r="U663" i="1"/>
  <c r="U664" i="1"/>
  <c r="U665" i="1"/>
  <c r="U666" i="1"/>
  <c r="U667" i="1"/>
  <c r="U668" i="1"/>
  <c r="U669" i="1"/>
  <c r="U670" i="1"/>
  <c r="U671" i="1"/>
  <c r="U672" i="1"/>
  <c r="U673" i="1"/>
  <c r="U674" i="1"/>
  <c r="U675" i="1"/>
  <c r="U676" i="1"/>
  <c r="U677" i="1"/>
  <c r="U678" i="1"/>
  <c r="U679" i="1"/>
  <c r="U680" i="1"/>
  <c r="U681" i="1"/>
  <c r="U682" i="1"/>
  <c r="U683" i="1"/>
  <c r="U684" i="1"/>
  <c r="U685" i="1"/>
  <c r="U686" i="1"/>
  <c r="U687" i="1"/>
  <c r="U688" i="1"/>
  <c r="U689" i="1"/>
  <c r="U690" i="1"/>
  <c r="U691" i="1"/>
  <c r="U692" i="1"/>
  <c r="U693" i="1"/>
  <c r="U694" i="1"/>
  <c r="U695" i="1"/>
  <c r="U696" i="1"/>
  <c r="U697" i="1"/>
  <c r="U698" i="1"/>
  <c r="U699" i="1"/>
  <c r="U700" i="1"/>
  <c r="U701" i="1"/>
  <c r="U702" i="1"/>
  <c r="U703" i="1"/>
  <c r="U704" i="1"/>
  <c r="U705" i="1"/>
  <c r="U706" i="1"/>
  <c r="U707" i="1"/>
  <c r="U708" i="1"/>
  <c r="U709" i="1"/>
  <c r="U710" i="1"/>
  <c r="U711" i="1"/>
  <c r="U712" i="1"/>
  <c r="U713" i="1"/>
  <c r="U714" i="1"/>
  <c r="U715" i="1"/>
  <c r="U716" i="1"/>
  <c r="U717" i="1"/>
  <c r="U718" i="1"/>
  <c r="U719" i="1"/>
  <c r="U720" i="1"/>
  <c r="U721" i="1"/>
  <c r="U722" i="1"/>
  <c r="U723" i="1"/>
  <c r="U724" i="1"/>
  <c r="U725" i="1"/>
  <c r="U726" i="1"/>
  <c r="U727" i="1"/>
  <c r="U728" i="1"/>
  <c r="U729" i="1"/>
  <c r="U730" i="1"/>
  <c r="U731" i="1"/>
  <c r="U732" i="1"/>
  <c r="U733" i="1"/>
  <c r="U734" i="1"/>
  <c r="U735" i="1"/>
  <c r="U736" i="1"/>
  <c r="U737" i="1"/>
  <c r="U738" i="1"/>
  <c r="U739" i="1"/>
  <c r="U740" i="1"/>
  <c r="U741" i="1"/>
  <c r="U742" i="1"/>
  <c r="U743" i="1"/>
  <c r="U744" i="1"/>
  <c r="U745" i="1"/>
  <c r="U746" i="1"/>
  <c r="U747" i="1"/>
  <c r="U748" i="1"/>
  <c r="U749" i="1"/>
  <c r="U750" i="1"/>
  <c r="U751" i="1"/>
  <c r="U752" i="1"/>
  <c r="U753" i="1"/>
  <c r="U754" i="1"/>
  <c r="U755" i="1"/>
  <c r="U756" i="1"/>
  <c r="U757" i="1"/>
  <c r="U758" i="1"/>
  <c r="U759" i="1"/>
  <c r="U760" i="1"/>
  <c r="U761" i="1"/>
  <c r="U762" i="1"/>
  <c r="U763" i="1"/>
  <c r="U764" i="1"/>
  <c r="U765" i="1"/>
  <c r="U766" i="1"/>
  <c r="U767" i="1"/>
  <c r="U768" i="1"/>
  <c r="U769" i="1"/>
  <c r="U770" i="1"/>
  <c r="U771" i="1"/>
  <c r="U772" i="1"/>
  <c r="U773" i="1"/>
  <c r="U774" i="1"/>
  <c r="U775" i="1"/>
  <c r="U776" i="1"/>
  <c r="U777" i="1"/>
  <c r="U778" i="1"/>
  <c r="U779" i="1"/>
  <c r="U780" i="1"/>
  <c r="U781" i="1"/>
  <c r="U782" i="1"/>
  <c r="U783" i="1"/>
  <c r="U784" i="1"/>
  <c r="U785" i="1"/>
  <c r="U786" i="1"/>
  <c r="U787" i="1"/>
  <c r="U788" i="1"/>
  <c r="U789" i="1"/>
  <c r="U790" i="1"/>
  <c r="U791" i="1"/>
  <c r="U792" i="1"/>
  <c r="U793" i="1"/>
  <c r="U794" i="1"/>
  <c r="U795" i="1"/>
  <c r="U796" i="1"/>
  <c r="U797" i="1"/>
  <c r="U798" i="1"/>
  <c r="U799" i="1"/>
  <c r="U800" i="1"/>
  <c r="U801" i="1"/>
  <c r="U802" i="1"/>
  <c r="U803" i="1"/>
  <c r="U804" i="1"/>
  <c r="U805" i="1"/>
  <c r="U806" i="1"/>
  <c r="U807" i="1"/>
  <c r="U808" i="1"/>
  <c r="U809" i="1"/>
  <c r="U810" i="1"/>
  <c r="U811" i="1"/>
  <c r="U812" i="1"/>
  <c r="U813" i="1"/>
  <c r="U814" i="1"/>
  <c r="U815" i="1"/>
  <c r="U816" i="1"/>
  <c r="U817" i="1"/>
  <c r="U818" i="1"/>
  <c r="U819" i="1"/>
  <c r="U820" i="1"/>
  <c r="U821" i="1"/>
  <c r="U822" i="1"/>
  <c r="U823" i="1"/>
  <c r="U824" i="1"/>
  <c r="U825" i="1"/>
  <c r="U826" i="1"/>
  <c r="U827" i="1"/>
  <c r="U828" i="1"/>
  <c r="U829" i="1"/>
  <c r="U830" i="1"/>
  <c r="U831" i="1"/>
  <c r="U832" i="1"/>
  <c r="U833" i="1"/>
  <c r="U834" i="1"/>
  <c r="U835" i="1"/>
  <c r="U836" i="1"/>
  <c r="U837" i="1"/>
  <c r="U838" i="1"/>
  <c r="U839" i="1"/>
  <c r="U840" i="1"/>
  <c r="U841" i="1"/>
  <c r="U842" i="1"/>
  <c r="U843" i="1"/>
  <c r="U844" i="1"/>
  <c r="U845" i="1"/>
  <c r="U846" i="1"/>
  <c r="U847" i="1"/>
  <c r="U848" i="1"/>
  <c r="U849" i="1"/>
  <c r="U850" i="1"/>
  <c r="U851" i="1"/>
  <c r="U852" i="1"/>
  <c r="U853" i="1"/>
  <c r="U854" i="1"/>
  <c r="U855" i="1"/>
  <c r="U856" i="1"/>
  <c r="U857" i="1"/>
  <c r="U858" i="1"/>
  <c r="U859" i="1"/>
  <c r="U860" i="1"/>
  <c r="U861" i="1"/>
  <c r="U862" i="1"/>
  <c r="U863" i="1"/>
  <c r="U864" i="1"/>
  <c r="U865" i="1"/>
  <c r="U866" i="1"/>
  <c r="U867" i="1"/>
  <c r="U868" i="1"/>
  <c r="U869" i="1"/>
  <c r="U870" i="1"/>
  <c r="U871" i="1"/>
  <c r="U872" i="1"/>
  <c r="U873" i="1"/>
  <c r="U874" i="1"/>
  <c r="U875" i="1"/>
  <c r="U876" i="1"/>
  <c r="U877" i="1"/>
  <c r="U878" i="1"/>
  <c r="U879" i="1"/>
  <c r="U880" i="1"/>
  <c r="U881" i="1"/>
  <c r="U882" i="1"/>
  <c r="U883" i="1"/>
  <c r="U884" i="1"/>
  <c r="U885" i="1"/>
  <c r="U886" i="1"/>
  <c r="U887" i="1"/>
  <c r="U888" i="1"/>
  <c r="U889" i="1"/>
  <c r="U890" i="1"/>
  <c r="U891" i="1"/>
  <c r="U892" i="1"/>
  <c r="U893" i="1"/>
  <c r="U894" i="1"/>
  <c r="U895" i="1"/>
  <c r="U896" i="1"/>
  <c r="U897" i="1"/>
  <c r="U898" i="1"/>
  <c r="U899" i="1"/>
  <c r="U900" i="1"/>
  <c r="U901" i="1"/>
  <c r="U902" i="1"/>
  <c r="U903" i="1"/>
  <c r="U904" i="1"/>
  <c r="U905" i="1"/>
  <c r="U906" i="1"/>
  <c r="U907" i="1"/>
  <c r="U908" i="1"/>
  <c r="U909" i="1"/>
  <c r="U910" i="1"/>
  <c r="U911" i="1"/>
  <c r="U912" i="1"/>
  <c r="U913" i="1"/>
  <c r="U914" i="1"/>
  <c r="U915" i="1"/>
  <c r="U916" i="1"/>
  <c r="U917" i="1"/>
  <c r="U918" i="1"/>
  <c r="U919" i="1"/>
  <c r="U920" i="1"/>
  <c r="U921" i="1"/>
  <c r="U922" i="1"/>
  <c r="U923" i="1"/>
  <c r="U924" i="1"/>
  <c r="U925" i="1"/>
  <c r="U926" i="1"/>
  <c r="U927" i="1"/>
  <c r="U928" i="1"/>
  <c r="U929" i="1"/>
  <c r="U930" i="1"/>
  <c r="U931" i="1"/>
  <c r="U932" i="1"/>
  <c r="U933" i="1"/>
  <c r="U934" i="1"/>
  <c r="U935" i="1"/>
  <c r="U936" i="1"/>
  <c r="U937" i="1"/>
  <c r="U938" i="1"/>
  <c r="U939" i="1"/>
  <c r="U940" i="1"/>
  <c r="U941" i="1"/>
  <c r="U942" i="1"/>
  <c r="U943" i="1"/>
  <c r="U944" i="1"/>
  <c r="U945" i="1"/>
  <c r="U946" i="1"/>
  <c r="U947" i="1"/>
  <c r="U948" i="1"/>
  <c r="U949" i="1"/>
  <c r="U950" i="1"/>
  <c r="U951" i="1"/>
  <c r="U952" i="1"/>
  <c r="U953" i="1"/>
  <c r="U954" i="1"/>
  <c r="U955" i="1"/>
  <c r="U956" i="1"/>
  <c r="U957" i="1"/>
  <c r="U958" i="1"/>
  <c r="U959" i="1"/>
  <c r="U960" i="1"/>
  <c r="U961" i="1"/>
  <c r="U962" i="1"/>
  <c r="U963" i="1"/>
  <c r="U964" i="1"/>
  <c r="U965" i="1"/>
  <c r="U966" i="1"/>
  <c r="U967" i="1"/>
  <c r="U968" i="1"/>
  <c r="U969" i="1"/>
  <c r="U970" i="1"/>
  <c r="U971" i="1"/>
  <c r="U972" i="1"/>
  <c r="U973" i="1"/>
  <c r="U974" i="1"/>
  <c r="U975" i="1"/>
  <c r="U976" i="1"/>
  <c r="U977" i="1"/>
  <c r="U978" i="1"/>
  <c r="U979" i="1"/>
  <c r="U980" i="1"/>
  <c r="U981" i="1"/>
  <c r="U982" i="1"/>
  <c r="U983" i="1"/>
  <c r="U984" i="1"/>
  <c r="U985" i="1"/>
  <c r="U986" i="1"/>
  <c r="U987" i="1"/>
  <c r="U988" i="1"/>
  <c r="U989" i="1"/>
  <c r="U990" i="1"/>
  <c r="U991" i="1"/>
  <c r="U992" i="1"/>
  <c r="U993" i="1"/>
  <c r="U994" i="1"/>
  <c r="U995" i="1"/>
  <c r="U996" i="1"/>
  <c r="U997" i="1"/>
  <c r="U998" i="1"/>
  <c r="U999" i="1"/>
  <c r="U1000" i="1"/>
  <c r="U1001" i="1"/>
  <c r="U1002" i="1"/>
  <c r="U1003" i="1"/>
  <c r="U1004" i="1"/>
  <c r="U1005" i="1"/>
  <c r="U1006" i="1"/>
  <c r="U1007" i="1"/>
  <c r="U1008" i="1"/>
  <c r="U1009" i="1"/>
  <c r="U1010" i="1"/>
  <c r="U1011" i="1"/>
  <c r="U1012" i="1"/>
  <c r="U1013" i="1"/>
  <c r="U1014" i="1"/>
  <c r="U1015" i="1"/>
  <c r="U1016" i="1"/>
  <c r="U1017" i="1"/>
  <c r="U1018" i="1"/>
  <c r="U1019" i="1"/>
  <c r="U1020" i="1"/>
  <c r="U1021" i="1"/>
  <c r="U1022" i="1"/>
  <c r="U1023" i="1"/>
  <c r="U1024" i="1"/>
  <c r="U1025" i="1"/>
  <c r="U1026" i="1"/>
  <c r="U1027" i="1"/>
  <c r="U1028" i="1"/>
  <c r="U1029" i="1"/>
  <c r="U1030" i="1"/>
  <c r="U1031" i="1"/>
  <c r="U1032" i="1"/>
  <c r="U1033" i="1"/>
  <c r="U1034" i="1"/>
  <c r="U1035" i="1"/>
  <c r="U1036" i="1"/>
  <c r="U1037" i="1"/>
  <c r="U1038" i="1"/>
  <c r="U1039" i="1"/>
  <c r="U1040" i="1"/>
  <c r="U1041" i="1"/>
  <c r="U1042" i="1"/>
  <c r="U1043" i="1"/>
  <c r="U1044" i="1"/>
  <c r="U1045" i="1"/>
  <c r="U1046" i="1"/>
  <c r="U1047" i="1"/>
  <c r="U1048" i="1"/>
  <c r="U1049" i="1"/>
  <c r="U1050" i="1"/>
  <c r="U1051" i="1"/>
  <c r="U1052" i="1"/>
  <c r="U1053" i="1"/>
  <c r="U1054" i="1"/>
  <c r="U1055" i="1"/>
  <c r="U1056" i="1"/>
  <c r="U1057" i="1"/>
  <c r="U1058" i="1"/>
  <c r="U1059" i="1"/>
  <c r="U1060" i="1"/>
  <c r="U1061" i="1"/>
  <c r="U1062" i="1"/>
  <c r="U1063" i="1"/>
  <c r="U1064" i="1"/>
  <c r="U1065" i="1"/>
  <c r="U1066" i="1"/>
  <c r="U1067" i="1"/>
  <c r="U1068" i="1"/>
  <c r="U1069" i="1"/>
  <c r="U1070" i="1"/>
  <c r="U1071" i="1"/>
  <c r="U1072" i="1"/>
  <c r="U1073" i="1"/>
  <c r="U1074" i="1"/>
  <c r="U1075" i="1"/>
  <c r="U1076" i="1"/>
  <c r="U1077" i="1"/>
  <c r="U1078" i="1"/>
  <c r="U1079" i="1"/>
  <c r="U1080" i="1"/>
  <c r="U1081" i="1"/>
  <c r="U1082" i="1"/>
  <c r="U1083" i="1"/>
  <c r="U1084" i="1"/>
  <c r="U1085" i="1"/>
  <c r="U1086" i="1"/>
  <c r="U1087" i="1"/>
  <c r="U1088" i="1"/>
  <c r="U1089" i="1"/>
  <c r="U1090" i="1"/>
  <c r="U1091" i="1"/>
  <c r="U1092" i="1"/>
  <c r="U1093" i="1"/>
  <c r="U1094" i="1"/>
  <c r="U1095" i="1"/>
  <c r="U1096" i="1"/>
  <c r="U1097" i="1"/>
  <c r="U1098" i="1"/>
  <c r="U1099" i="1"/>
  <c r="U1100" i="1"/>
  <c r="U1101" i="1"/>
  <c r="U1102" i="1"/>
  <c r="U1103" i="1"/>
  <c r="U1104" i="1"/>
  <c r="U1105" i="1"/>
  <c r="U1106" i="1"/>
  <c r="U1107" i="1"/>
  <c r="U1108" i="1"/>
  <c r="U1109" i="1"/>
  <c r="U1110" i="1"/>
  <c r="U1111" i="1"/>
  <c r="U1112" i="1"/>
  <c r="U1113" i="1"/>
  <c r="U1114" i="1"/>
  <c r="U1115" i="1"/>
  <c r="U1116" i="1"/>
  <c r="U1117" i="1"/>
  <c r="U1118" i="1"/>
  <c r="U1119" i="1"/>
  <c r="U1120" i="1"/>
  <c r="U1121" i="1"/>
  <c r="U1122" i="1"/>
  <c r="U1123" i="1"/>
  <c r="U1124" i="1"/>
  <c r="U1125" i="1"/>
  <c r="U1126" i="1"/>
  <c r="U1127" i="1"/>
  <c r="U1128" i="1"/>
  <c r="U1129" i="1"/>
  <c r="U1130" i="1"/>
  <c r="U1131" i="1"/>
  <c r="U1132" i="1"/>
  <c r="U1133" i="1"/>
  <c r="U1134" i="1"/>
  <c r="U1135" i="1"/>
  <c r="U1136" i="1"/>
  <c r="U1137" i="1"/>
  <c r="U1138" i="1"/>
  <c r="U1139" i="1"/>
  <c r="U1140" i="1"/>
  <c r="U1141" i="1"/>
  <c r="U1142" i="1"/>
  <c r="U1143" i="1"/>
  <c r="U1144" i="1"/>
  <c r="U1145" i="1"/>
  <c r="U1146" i="1"/>
  <c r="U1147" i="1"/>
  <c r="U1148" i="1"/>
  <c r="U1149" i="1"/>
  <c r="U1150" i="1"/>
  <c r="U1151" i="1"/>
  <c r="U1152" i="1"/>
  <c r="U1153" i="1"/>
  <c r="U1154" i="1"/>
  <c r="U1155" i="1"/>
  <c r="U1156" i="1"/>
  <c r="U1157" i="1"/>
  <c r="U1158" i="1"/>
  <c r="U1159" i="1"/>
  <c r="U1160" i="1"/>
  <c r="U1161" i="1"/>
  <c r="U1162" i="1"/>
  <c r="U1163" i="1"/>
  <c r="U1164" i="1"/>
  <c r="U1165" i="1"/>
  <c r="U1166" i="1"/>
  <c r="U1167" i="1"/>
  <c r="U1168" i="1"/>
  <c r="U1169" i="1"/>
  <c r="U1170" i="1"/>
  <c r="U1171" i="1"/>
  <c r="U1172" i="1"/>
  <c r="U1173" i="1"/>
  <c r="U1174" i="1"/>
  <c r="U1175" i="1"/>
  <c r="U1176" i="1"/>
  <c r="U1177" i="1"/>
  <c r="U1178" i="1"/>
  <c r="U1179" i="1"/>
  <c r="U1180" i="1"/>
  <c r="U1181" i="1"/>
  <c r="U1182" i="1"/>
  <c r="U1183" i="1"/>
  <c r="U1184" i="1"/>
  <c r="U1185" i="1"/>
  <c r="U1186" i="1"/>
  <c r="U1187" i="1"/>
  <c r="U1188" i="1"/>
  <c r="U1189" i="1"/>
  <c r="U1190" i="1"/>
  <c r="U1191" i="1"/>
  <c r="U1192" i="1"/>
  <c r="U1193" i="1"/>
  <c r="U1194" i="1"/>
  <c r="U1195" i="1"/>
  <c r="U1196" i="1"/>
  <c r="U1197" i="1"/>
  <c r="U1198" i="1"/>
  <c r="U1199" i="1"/>
  <c r="U1200" i="1"/>
  <c r="U1201" i="1"/>
  <c r="U1202" i="1"/>
  <c r="U1203" i="1"/>
  <c r="U1204" i="1"/>
  <c r="U1205" i="1"/>
  <c r="U1206" i="1"/>
  <c r="U1207" i="1"/>
  <c r="U1208" i="1"/>
  <c r="U1209" i="1"/>
  <c r="U1210" i="1"/>
  <c r="U1211" i="1"/>
  <c r="U1212" i="1"/>
  <c r="U1213" i="1"/>
  <c r="U1214" i="1"/>
  <c r="U1215" i="1"/>
  <c r="U1216" i="1"/>
  <c r="U1217" i="1"/>
  <c r="U1218" i="1"/>
  <c r="U1219" i="1"/>
  <c r="U1220" i="1"/>
  <c r="U1221" i="1"/>
  <c r="U1222" i="1"/>
  <c r="U1223" i="1"/>
  <c r="U1224" i="1"/>
  <c r="U1225" i="1"/>
  <c r="U1226" i="1"/>
  <c r="U1227" i="1"/>
  <c r="U1228" i="1"/>
  <c r="U1229" i="1"/>
  <c r="U1230" i="1"/>
  <c r="U1231" i="1"/>
  <c r="U1232" i="1"/>
  <c r="U1233" i="1"/>
  <c r="U1234" i="1"/>
  <c r="U1235" i="1"/>
  <c r="U1236" i="1"/>
  <c r="U1237" i="1"/>
  <c r="U1238" i="1"/>
  <c r="U1239" i="1"/>
  <c r="U1240" i="1"/>
  <c r="U1241" i="1"/>
  <c r="U1242" i="1"/>
  <c r="U1243" i="1"/>
  <c r="U1244" i="1"/>
  <c r="U1245" i="1"/>
  <c r="U1246" i="1"/>
  <c r="U1247" i="1"/>
  <c r="U1248" i="1"/>
  <c r="U1249" i="1"/>
  <c r="U1250" i="1"/>
  <c r="U1251" i="1"/>
  <c r="U1252" i="1"/>
  <c r="U1253" i="1"/>
  <c r="U1254" i="1"/>
  <c r="U1255" i="1"/>
  <c r="U1256" i="1"/>
  <c r="U1257" i="1"/>
  <c r="U1258" i="1"/>
  <c r="U1259" i="1"/>
  <c r="U1260" i="1"/>
  <c r="U1261" i="1"/>
  <c r="U1262" i="1"/>
  <c r="U1263" i="1"/>
  <c r="U1264" i="1"/>
  <c r="U1265" i="1"/>
  <c r="U1266" i="1"/>
  <c r="U1267" i="1"/>
  <c r="U1268" i="1"/>
  <c r="U1269" i="1"/>
  <c r="U1270" i="1"/>
  <c r="U1271" i="1"/>
  <c r="U1272" i="1"/>
  <c r="U1273" i="1"/>
  <c r="U1274" i="1"/>
  <c r="U1275" i="1"/>
  <c r="U1276" i="1"/>
  <c r="U1277" i="1"/>
  <c r="U1278" i="1"/>
  <c r="U1279" i="1"/>
  <c r="U1280" i="1"/>
  <c r="U1281" i="1"/>
  <c r="U1282" i="1"/>
  <c r="U1283" i="1"/>
  <c r="U1284" i="1"/>
  <c r="U1285" i="1"/>
  <c r="U1286" i="1"/>
  <c r="U1287" i="1"/>
  <c r="U1288" i="1"/>
  <c r="U1289" i="1"/>
  <c r="U1290" i="1"/>
  <c r="U1291" i="1"/>
  <c r="U1292" i="1"/>
  <c r="U1293" i="1"/>
  <c r="U1294" i="1"/>
  <c r="U1295" i="1"/>
  <c r="U1296" i="1"/>
  <c r="U1297" i="1"/>
  <c r="U1298" i="1"/>
  <c r="U1299" i="1"/>
  <c r="U1300" i="1"/>
  <c r="U1301" i="1"/>
  <c r="U1302" i="1"/>
  <c r="U1303" i="1"/>
  <c r="U1304" i="1"/>
  <c r="U1305" i="1"/>
  <c r="U1306" i="1"/>
  <c r="U1307" i="1"/>
  <c r="U1308" i="1"/>
  <c r="U1309" i="1"/>
  <c r="U1310" i="1"/>
  <c r="U1311" i="1"/>
  <c r="U1312" i="1"/>
  <c r="U1313" i="1"/>
  <c r="U1314" i="1"/>
  <c r="U1315" i="1"/>
  <c r="U1316" i="1"/>
  <c r="U1317" i="1"/>
  <c r="U1318" i="1"/>
  <c r="U1319" i="1"/>
  <c r="U1320" i="1"/>
  <c r="U1321" i="1"/>
  <c r="U1322" i="1"/>
  <c r="U1323" i="1"/>
  <c r="U1324" i="1"/>
  <c r="U1325" i="1"/>
  <c r="U1326" i="1"/>
  <c r="U1327" i="1"/>
  <c r="U1328" i="1"/>
  <c r="U1329" i="1"/>
  <c r="U1330" i="1"/>
  <c r="U1331" i="1"/>
  <c r="U1332" i="1"/>
  <c r="U1333" i="1"/>
  <c r="U1334" i="1"/>
  <c r="U1335" i="1"/>
  <c r="U1336" i="1"/>
  <c r="U1337" i="1"/>
  <c r="U1338" i="1"/>
  <c r="U1339" i="1"/>
  <c r="U1340" i="1"/>
  <c r="U1341" i="1"/>
  <c r="U1342" i="1"/>
  <c r="U1343" i="1"/>
  <c r="U1344" i="1"/>
  <c r="U1345" i="1"/>
  <c r="U1346" i="1"/>
  <c r="U1347" i="1"/>
  <c r="U1348" i="1"/>
  <c r="U1349" i="1"/>
  <c r="U1350" i="1"/>
  <c r="U1351" i="1"/>
  <c r="U1352" i="1"/>
  <c r="U1353" i="1"/>
  <c r="U1354" i="1"/>
  <c r="U1355" i="1"/>
  <c r="U1356" i="1"/>
  <c r="U1357" i="1"/>
  <c r="U1358" i="1"/>
  <c r="U1359" i="1"/>
  <c r="U1360" i="1"/>
  <c r="U1361" i="1"/>
  <c r="U1362" i="1"/>
  <c r="U1363" i="1"/>
  <c r="U1364" i="1"/>
  <c r="U1365" i="1"/>
  <c r="U1366" i="1"/>
  <c r="U1367" i="1"/>
  <c r="U1368" i="1"/>
  <c r="U1369" i="1"/>
  <c r="U1370" i="1"/>
  <c r="U1371" i="1"/>
  <c r="U1372" i="1"/>
  <c r="U1373" i="1"/>
  <c r="U1374" i="1"/>
  <c r="U1375" i="1"/>
  <c r="U1376" i="1"/>
  <c r="U1377" i="1"/>
  <c r="U1378" i="1"/>
  <c r="U1379" i="1"/>
  <c r="U1380" i="1"/>
  <c r="U1381" i="1"/>
  <c r="U1382" i="1"/>
  <c r="U1383" i="1"/>
  <c r="U1384" i="1"/>
  <c r="U1385" i="1"/>
  <c r="U1386" i="1"/>
  <c r="U1387" i="1"/>
  <c r="U1388" i="1"/>
  <c r="U1389" i="1"/>
  <c r="U1390" i="1"/>
  <c r="U1391" i="1"/>
  <c r="U1392" i="1"/>
  <c r="U1393" i="1"/>
  <c r="U1394" i="1"/>
  <c r="U1395" i="1"/>
  <c r="U1396" i="1"/>
  <c r="U1397" i="1"/>
  <c r="U1398" i="1"/>
  <c r="U1399" i="1"/>
  <c r="U1400" i="1"/>
  <c r="U1401" i="1"/>
  <c r="U1402" i="1"/>
  <c r="U1403" i="1"/>
  <c r="U1404" i="1"/>
  <c r="U1405" i="1"/>
  <c r="U1406" i="1"/>
  <c r="U1407" i="1"/>
  <c r="U1408" i="1"/>
  <c r="U1409" i="1"/>
  <c r="U1410" i="1"/>
  <c r="U1411" i="1"/>
  <c r="U1412" i="1"/>
  <c r="U1413" i="1"/>
  <c r="U1414" i="1"/>
  <c r="U1415" i="1"/>
  <c r="U1416" i="1"/>
  <c r="U1417" i="1"/>
  <c r="U1418" i="1"/>
  <c r="U1419" i="1"/>
  <c r="U1420" i="1"/>
  <c r="U1421" i="1"/>
  <c r="U1422" i="1"/>
  <c r="U1423" i="1"/>
  <c r="U1424" i="1"/>
  <c r="U1425" i="1"/>
  <c r="U1426" i="1"/>
  <c r="U1427" i="1"/>
  <c r="U1428" i="1"/>
  <c r="U1429" i="1"/>
  <c r="U1430" i="1"/>
  <c r="U1431" i="1"/>
  <c r="U1432" i="1"/>
  <c r="U1433" i="1"/>
  <c r="U1434" i="1"/>
  <c r="U1435" i="1"/>
  <c r="U1436" i="1"/>
  <c r="U1437" i="1"/>
  <c r="U1438" i="1"/>
  <c r="U1439" i="1"/>
  <c r="U1440" i="1"/>
  <c r="U1441" i="1"/>
  <c r="U1442" i="1"/>
  <c r="U1443" i="1"/>
  <c r="U1444" i="1"/>
  <c r="U1445" i="1"/>
  <c r="U1446" i="1"/>
  <c r="U1447" i="1"/>
  <c r="U1448" i="1"/>
  <c r="U1449" i="1"/>
  <c r="U1450" i="1"/>
  <c r="U1451" i="1"/>
  <c r="U1452" i="1"/>
  <c r="U1453" i="1"/>
  <c r="U1454" i="1"/>
  <c r="U1455" i="1"/>
  <c r="U1456" i="1"/>
  <c r="U1457" i="1"/>
  <c r="U1458" i="1"/>
  <c r="U1459" i="1"/>
  <c r="U1460" i="1"/>
  <c r="U1461" i="1"/>
  <c r="U1462" i="1"/>
  <c r="U1463" i="1"/>
  <c r="U1464" i="1"/>
  <c r="U1465" i="1"/>
  <c r="U1466" i="1"/>
  <c r="U1467" i="1"/>
  <c r="U1468" i="1"/>
  <c r="U1469" i="1"/>
  <c r="U1470" i="1"/>
  <c r="U1471" i="1"/>
  <c r="U1472" i="1"/>
  <c r="U1473" i="1"/>
  <c r="U1474" i="1"/>
  <c r="U1475" i="1"/>
  <c r="U1476" i="1"/>
  <c r="U1477" i="1"/>
  <c r="U1478" i="1"/>
  <c r="U1479" i="1"/>
  <c r="U1480" i="1"/>
  <c r="U1481" i="1"/>
  <c r="U1482" i="1"/>
  <c r="U1483" i="1"/>
  <c r="U1484" i="1"/>
  <c r="U1485" i="1"/>
  <c r="U1486" i="1"/>
  <c r="U1487" i="1"/>
  <c r="U1488" i="1"/>
  <c r="U1489" i="1"/>
  <c r="U1490" i="1"/>
  <c r="U1491" i="1"/>
  <c r="U1492" i="1"/>
  <c r="U1493" i="1"/>
  <c r="U1494" i="1"/>
  <c r="U1495" i="1"/>
  <c r="U1496" i="1"/>
  <c r="U1497" i="1"/>
  <c r="U1498" i="1"/>
  <c r="U1499" i="1"/>
  <c r="U1500" i="1"/>
  <c r="U1501" i="1"/>
  <c r="U1502" i="1"/>
  <c r="U1503" i="1"/>
  <c r="U1504" i="1"/>
  <c r="U1505" i="1"/>
  <c r="U1506" i="1"/>
  <c r="U1507" i="1"/>
  <c r="U1508" i="1"/>
  <c r="U1509" i="1"/>
  <c r="U1510" i="1"/>
  <c r="U1511" i="1"/>
  <c r="U1512" i="1"/>
  <c r="U1513" i="1"/>
  <c r="U1514" i="1"/>
  <c r="U1515" i="1"/>
  <c r="U1516" i="1"/>
  <c r="U1517" i="1"/>
  <c r="U1518" i="1"/>
  <c r="U1519" i="1"/>
  <c r="U1520" i="1"/>
  <c r="U1521" i="1"/>
  <c r="U1522" i="1"/>
  <c r="U1523" i="1"/>
  <c r="U1524" i="1"/>
  <c r="U1525" i="1"/>
  <c r="U1526" i="1"/>
  <c r="U1527" i="1"/>
  <c r="U1528" i="1"/>
  <c r="U1529" i="1"/>
  <c r="U1530" i="1"/>
  <c r="U1531" i="1"/>
  <c r="U1532" i="1"/>
  <c r="U1533" i="1"/>
  <c r="U1534" i="1"/>
  <c r="U1535" i="1"/>
  <c r="U1536" i="1"/>
  <c r="U1537" i="1"/>
  <c r="U1538" i="1"/>
  <c r="U1539" i="1"/>
  <c r="U1540" i="1"/>
  <c r="U1541" i="1"/>
  <c r="U1542" i="1"/>
  <c r="U1543" i="1"/>
  <c r="U1544" i="1"/>
  <c r="U1545" i="1"/>
  <c r="U1546" i="1"/>
  <c r="U1547" i="1"/>
  <c r="U1548" i="1"/>
  <c r="U1549" i="1"/>
  <c r="U1550" i="1"/>
  <c r="U1551" i="1"/>
  <c r="U1552" i="1"/>
  <c r="U1553" i="1"/>
  <c r="U1554" i="1"/>
  <c r="U1555" i="1"/>
  <c r="U1556" i="1"/>
  <c r="U1557" i="1"/>
  <c r="U1558" i="1"/>
  <c r="U1559" i="1"/>
  <c r="U1560" i="1"/>
  <c r="U1561" i="1"/>
  <c r="U1562" i="1"/>
  <c r="U1563" i="1"/>
  <c r="U1564" i="1"/>
  <c r="U1565" i="1"/>
  <c r="U1566" i="1"/>
  <c r="U1567" i="1"/>
  <c r="U1568" i="1"/>
  <c r="U1569" i="1"/>
  <c r="U1570" i="1"/>
  <c r="U1571" i="1"/>
  <c r="U1572" i="1"/>
  <c r="U1573" i="1"/>
  <c r="U1574" i="1"/>
  <c r="U1575" i="1"/>
  <c r="U1576" i="1"/>
  <c r="U1577" i="1"/>
  <c r="U1578" i="1"/>
  <c r="U1579" i="1"/>
  <c r="U1580" i="1"/>
  <c r="U1581" i="1"/>
  <c r="U1582" i="1"/>
  <c r="U1583" i="1"/>
  <c r="U1584" i="1"/>
  <c r="U1585" i="1"/>
  <c r="U1586" i="1"/>
  <c r="U1587" i="1"/>
  <c r="U1588" i="1"/>
  <c r="U1589" i="1"/>
  <c r="U1590" i="1"/>
  <c r="U1591" i="1"/>
  <c r="U1592" i="1"/>
  <c r="U1593" i="1"/>
  <c r="U1594" i="1"/>
  <c r="U1595" i="1"/>
  <c r="U1596" i="1"/>
  <c r="U1597" i="1"/>
  <c r="U1598" i="1"/>
  <c r="U1599" i="1"/>
  <c r="U1600" i="1"/>
  <c r="U1601" i="1"/>
  <c r="U1602" i="1"/>
  <c r="U1603" i="1"/>
  <c r="U1604" i="1"/>
  <c r="U1605" i="1"/>
  <c r="U1606" i="1"/>
  <c r="U1607" i="1"/>
  <c r="U1608" i="1"/>
  <c r="U1609" i="1"/>
  <c r="U1610" i="1"/>
  <c r="U1611" i="1"/>
  <c r="U1612" i="1"/>
  <c r="U1613" i="1"/>
  <c r="U1614" i="1"/>
  <c r="U1615" i="1"/>
  <c r="U1616" i="1"/>
  <c r="U1617" i="1"/>
  <c r="U1618" i="1"/>
  <c r="U1619" i="1"/>
  <c r="U1620" i="1"/>
  <c r="U1621" i="1"/>
  <c r="U1622" i="1"/>
  <c r="U1623" i="1"/>
  <c r="U1624" i="1"/>
  <c r="U1625" i="1"/>
  <c r="U1626" i="1"/>
  <c r="U1627" i="1"/>
  <c r="U1628" i="1"/>
  <c r="U1629" i="1"/>
  <c r="U1630" i="1"/>
  <c r="U1631" i="1"/>
  <c r="U1632" i="1"/>
  <c r="U1633" i="1"/>
  <c r="U1634" i="1"/>
  <c r="U1635" i="1"/>
  <c r="U1636" i="1"/>
  <c r="U1637" i="1"/>
  <c r="U1638" i="1"/>
  <c r="U1639" i="1"/>
  <c r="U1640" i="1"/>
  <c r="U1641" i="1"/>
  <c r="U1642" i="1"/>
  <c r="U1643" i="1"/>
  <c r="U1644" i="1"/>
  <c r="U1645" i="1"/>
  <c r="U1646" i="1"/>
  <c r="U1647" i="1"/>
  <c r="U1648" i="1"/>
  <c r="U1649" i="1"/>
  <c r="U1650" i="1"/>
  <c r="U1651" i="1"/>
  <c r="U1652" i="1"/>
  <c r="U1653" i="1"/>
  <c r="U1654" i="1"/>
  <c r="U1655" i="1"/>
  <c r="U1656" i="1"/>
  <c r="U1657" i="1"/>
  <c r="U1658" i="1"/>
  <c r="U1659" i="1"/>
  <c r="U1660" i="1"/>
  <c r="U1661" i="1"/>
  <c r="U1662" i="1"/>
  <c r="U1663" i="1"/>
  <c r="U1664" i="1"/>
  <c r="U1665" i="1"/>
  <c r="U1666" i="1"/>
  <c r="U1667" i="1"/>
  <c r="U1668" i="1"/>
  <c r="U1669" i="1"/>
  <c r="U1670" i="1"/>
  <c r="U1671" i="1"/>
  <c r="U1672" i="1"/>
  <c r="U1673" i="1"/>
  <c r="U1674" i="1"/>
  <c r="U1675" i="1"/>
  <c r="U1676" i="1"/>
  <c r="U1677" i="1"/>
  <c r="U1678" i="1"/>
  <c r="U1679" i="1"/>
  <c r="U1680" i="1"/>
  <c r="U1681" i="1"/>
  <c r="U1682" i="1"/>
  <c r="U1683" i="1"/>
  <c r="U1684" i="1"/>
  <c r="U1685" i="1"/>
  <c r="U1686" i="1"/>
  <c r="U1687" i="1"/>
  <c r="U1688" i="1"/>
  <c r="U1689" i="1"/>
  <c r="U1690" i="1"/>
  <c r="U1691" i="1"/>
  <c r="U1692" i="1"/>
  <c r="U1693" i="1"/>
  <c r="U1694" i="1"/>
  <c r="U1695" i="1"/>
  <c r="U1696" i="1"/>
  <c r="U1697" i="1"/>
  <c r="U1698" i="1"/>
  <c r="U1699" i="1"/>
  <c r="U1700" i="1"/>
  <c r="U1701" i="1"/>
  <c r="U1702" i="1"/>
  <c r="U1703" i="1"/>
  <c r="U1704" i="1"/>
  <c r="U1705" i="1"/>
  <c r="U1706" i="1"/>
  <c r="U1707" i="1"/>
  <c r="U1708" i="1"/>
  <c r="U1709" i="1"/>
  <c r="U1710" i="1"/>
  <c r="U1711" i="1"/>
  <c r="U1712" i="1"/>
  <c r="U1713" i="1"/>
  <c r="U1714" i="1"/>
  <c r="U1715" i="1"/>
  <c r="U1716" i="1"/>
  <c r="U1717" i="1"/>
  <c r="U1718" i="1"/>
  <c r="U1719" i="1"/>
  <c r="U1720" i="1"/>
  <c r="U1721" i="1"/>
  <c r="U1722" i="1"/>
  <c r="U1723" i="1"/>
  <c r="U1724" i="1"/>
  <c r="U1725" i="1"/>
  <c r="U1726" i="1"/>
  <c r="U1727" i="1"/>
  <c r="U1728" i="1"/>
  <c r="U1729" i="1"/>
  <c r="U1730" i="1"/>
  <c r="U1731" i="1"/>
  <c r="U1732" i="1"/>
  <c r="U1733" i="1"/>
  <c r="U1734" i="1"/>
  <c r="U1735" i="1"/>
  <c r="U1736" i="1"/>
  <c r="U1737" i="1"/>
  <c r="O2" i="1"/>
  <c r="O3" i="1"/>
  <c r="O4" i="1"/>
  <c r="O5" i="1"/>
  <c r="O6" i="1"/>
  <c r="O7" i="1"/>
  <c r="O8" i="1"/>
  <c r="O9" i="1"/>
  <c r="O10" i="1"/>
  <c r="O11" i="1"/>
  <c r="O12" i="1"/>
  <c r="O13" i="1"/>
  <c r="O14" i="1"/>
  <c r="O15" i="1"/>
  <c r="O16" i="1"/>
  <c r="O17" i="1"/>
  <c r="O18" i="1"/>
  <c r="O19" i="1"/>
  <c r="O20" i="1"/>
  <c r="O21" i="1"/>
  <c r="O22" i="1"/>
  <c r="O23" i="1"/>
  <c r="O24" i="1"/>
  <c r="O25" i="1"/>
  <c r="O26" i="1"/>
  <c r="O27" i="1"/>
  <c r="O28" i="1"/>
  <c r="O29" i="1"/>
  <c r="O30" i="1"/>
  <c r="O31" i="1"/>
  <c r="O32" i="1"/>
  <c r="O33" i="1"/>
  <c r="O34" i="1"/>
  <c r="O35" i="1"/>
  <c r="O36" i="1"/>
  <c r="O37" i="1"/>
  <c r="O38" i="1"/>
  <c r="O39" i="1"/>
  <c r="O40" i="1"/>
  <c r="O41" i="1"/>
  <c r="O42" i="1"/>
  <c r="O43" i="1"/>
  <c r="O44" i="1"/>
  <c r="O45" i="1"/>
  <c r="O46" i="1"/>
  <c r="O47" i="1"/>
  <c r="O48" i="1"/>
  <c r="O49" i="1"/>
  <c r="O50" i="1"/>
  <c r="O51" i="1"/>
  <c r="O52" i="1"/>
  <c r="O53" i="1"/>
  <c r="O54" i="1"/>
  <c r="O55" i="1"/>
  <c r="O56" i="1"/>
  <c r="O57" i="1"/>
  <c r="O58" i="1"/>
  <c r="O59" i="1"/>
  <c r="O60" i="1"/>
  <c r="O61" i="1"/>
  <c r="O62" i="1"/>
  <c r="O63" i="1"/>
  <c r="O64" i="1"/>
  <c r="O65" i="1"/>
  <c r="O66" i="1"/>
  <c r="O67" i="1"/>
  <c r="O68" i="1"/>
  <c r="O69" i="1"/>
  <c r="O70" i="1"/>
  <c r="O71" i="1"/>
  <c r="O72" i="1"/>
  <c r="O73" i="1"/>
  <c r="O74" i="1"/>
  <c r="O75" i="1"/>
  <c r="O76" i="1"/>
  <c r="O77" i="1"/>
  <c r="O78" i="1"/>
  <c r="O79" i="1"/>
  <c r="O80" i="1"/>
  <c r="O81" i="1"/>
  <c r="O82" i="1"/>
  <c r="O83" i="1"/>
  <c r="O84" i="1"/>
  <c r="O85" i="1"/>
  <c r="O86" i="1"/>
  <c r="O87" i="1"/>
  <c r="O88" i="1"/>
  <c r="O89" i="1"/>
  <c r="O90" i="1"/>
  <c r="O91" i="1"/>
  <c r="O92" i="1"/>
  <c r="O93" i="1"/>
  <c r="O94" i="1"/>
  <c r="O95" i="1"/>
  <c r="O96" i="1"/>
  <c r="O97" i="1"/>
  <c r="O98" i="1"/>
  <c r="O99" i="1"/>
  <c r="O100" i="1"/>
  <c r="O101" i="1"/>
  <c r="O102" i="1"/>
  <c r="O103" i="1"/>
  <c r="O104" i="1"/>
  <c r="O105" i="1"/>
  <c r="O106" i="1"/>
  <c r="O107" i="1"/>
  <c r="O108" i="1"/>
  <c r="O109" i="1"/>
  <c r="O110" i="1"/>
  <c r="O111" i="1"/>
  <c r="O112" i="1"/>
  <c r="O113" i="1"/>
  <c r="O114" i="1"/>
  <c r="O115" i="1"/>
  <c r="O116" i="1"/>
  <c r="O117" i="1"/>
  <c r="O118" i="1"/>
  <c r="O119" i="1"/>
  <c r="O120" i="1"/>
  <c r="O121" i="1"/>
  <c r="O122" i="1"/>
  <c r="O123" i="1"/>
  <c r="O124" i="1"/>
  <c r="O125" i="1"/>
  <c r="O126" i="1"/>
  <c r="O127" i="1"/>
  <c r="O128" i="1"/>
  <c r="O129" i="1"/>
  <c r="O130" i="1"/>
  <c r="O131" i="1"/>
  <c r="O132" i="1"/>
  <c r="O133" i="1"/>
  <c r="O134" i="1"/>
  <c r="O135" i="1"/>
  <c r="O136" i="1"/>
  <c r="O137" i="1"/>
  <c r="O138" i="1"/>
  <c r="O139" i="1"/>
  <c r="O140" i="1"/>
  <c r="O141" i="1"/>
  <c r="O142" i="1"/>
  <c r="O143" i="1"/>
  <c r="O144" i="1"/>
  <c r="O145" i="1"/>
  <c r="O146" i="1"/>
  <c r="O147" i="1"/>
  <c r="O148" i="1"/>
  <c r="O149" i="1"/>
  <c r="O150" i="1"/>
  <c r="O151" i="1"/>
  <c r="O152" i="1"/>
  <c r="O153" i="1"/>
  <c r="O154" i="1"/>
  <c r="O155" i="1"/>
  <c r="O156" i="1"/>
  <c r="O157" i="1"/>
  <c r="O158" i="1"/>
  <c r="O159" i="1"/>
  <c r="O160" i="1"/>
  <c r="O161" i="1"/>
  <c r="O162" i="1"/>
  <c r="O163" i="1"/>
  <c r="O164" i="1"/>
  <c r="O165" i="1"/>
  <c r="O166" i="1"/>
  <c r="O167" i="1"/>
  <c r="O168" i="1"/>
  <c r="O169" i="1"/>
  <c r="O170" i="1"/>
  <c r="O171" i="1"/>
  <c r="O172" i="1"/>
  <c r="O173" i="1"/>
  <c r="O174" i="1"/>
  <c r="O175" i="1"/>
  <c r="O176" i="1"/>
  <c r="O177" i="1"/>
  <c r="O178" i="1"/>
  <c r="O179" i="1"/>
  <c r="O180" i="1"/>
  <c r="O181" i="1"/>
  <c r="O182" i="1"/>
  <c r="O183" i="1"/>
  <c r="O184" i="1"/>
  <c r="O185" i="1"/>
  <c r="O186" i="1"/>
  <c r="O187" i="1"/>
  <c r="O188" i="1"/>
  <c r="O189" i="1"/>
  <c r="O190" i="1"/>
  <c r="O191" i="1"/>
  <c r="O192" i="1"/>
  <c r="O193" i="1"/>
  <c r="O194" i="1"/>
  <c r="O195" i="1"/>
  <c r="O196" i="1"/>
  <c r="O197" i="1"/>
  <c r="O198" i="1"/>
  <c r="O199" i="1"/>
  <c r="O200" i="1"/>
  <c r="O201" i="1"/>
  <c r="O202" i="1"/>
  <c r="O203" i="1"/>
  <c r="O204" i="1"/>
  <c r="O205" i="1"/>
  <c r="O206" i="1"/>
  <c r="O207" i="1"/>
  <c r="O208" i="1"/>
  <c r="O209" i="1"/>
  <c r="O210" i="1"/>
  <c r="O211" i="1"/>
  <c r="O212" i="1"/>
  <c r="O213" i="1"/>
  <c r="O214" i="1"/>
  <c r="O215" i="1"/>
  <c r="O216" i="1"/>
  <c r="O217" i="1"/>
  <c r="O218" i="1"/>
  <c r="O219" i="1"/>
  <c r="O220" i="1"/>
  <c r="O221" i="1"/>
  <c r="O222" i="1"/>
  <c r="O223" i="1"/>
  <c r="O224" i="1"/>
  <c r="O225" i="1"/>
  <c r="O226" i="1"/>
  <c r="O227" i="1"/>
  <c r="O228" i="1"/>
  <c r="O229" i="1"/>
  <c r="O230" i="1"/>
  <c r="O231" i="1"/>
  <c r="O232" i="1"/>
  <c r="O233" i="1"/>
  <c r="O234" i="1"/>
  <c r="O235" i="1"/>
  <c r="O236" i="1"/>
  <c r="O237" i="1"/>
  <c r="O238" i="1"/>
  <c r="O239" i="1"/>
  <c r="O240" i="1"/>
  <c r="O241" i="1"/>
  <c r="O242" i="1"/>
  <c r="O243" i="1"/>
  <c r="O244" i="1"/>
  <c r="O245" i="1"/>
  <c r="O246" i="1"/>
  <c r="O247" i="1"/>
  <c r="O248" i="1"/>
  <c r="O249" i="1"/>
  <c r="O250" i="1"/>
  <c r="O251" i="1"/>
  <c r="O252" i="1"/>
  <c r="O253" i="1"/>
  <c r="O254" i="1"/>
  <c r="O255" i="1"/>
  <c r="O256" i="1"/>
  <c r="O257" i="1"/>
  <c r="O258" i="1"/>
  <c r="O259" i="1"/>
  <c r="O260" i="1"/>
  <c r="O261" i="1"/>
  <c r="O262" i="1"/>
  <c r="O263" i="1"/>
  <c r="O264" i="1"/>
  <c r="O265" i="1"/>
  <c r="O266" i="1"/>
  <c r="O267" i="1"/>
  <c r="O268" i="1"/>
  <c r="O269" i="1"/>
  <c r="O270" i="1"/>
  <c r="O271" i="1"/>
  <c r="O272" i="1"/>
  <c r="O273" i="1"/>
  <c r="O274" i="1"/>
  <c r="O275" i="1"/>
  <c r="O276" i="1"/>
  <c r="O277" i="1"/>
  <c r="O278" i="1"/>
  <c r="O279" i="1"/>
  <c r="O280" i="1"/>
  <c r="O281" i="1"/>
  <c r="O282" i="1"/>
  <c r="O283" i="1"/>
  <c r="O284" i="1"/>
  <c r="O285" i="1"/>
  <c r="O286" i="1"/>
  <c r="O287" i="1"/>
  <c r="O288" i="1"/>
  <c r="O289" i="1"/>
  <c r="O290" i="1"/>
  <c r="O291" i="1"/>
  <c r="O292" i="1"/>
  <c r="O293" i="1"/>
  <c r="O294" i="1"/>
  <c r="O295" i="1"/>
  <c r="O296" i="1"/>
  <c r="O297" i="1"/>
  <c r="O298" i="1"/>
  <c r="O299" i="1"/>
  <c r="O300" i="1"/>
  <c r="O301" i="1"/>
  <c r="O302" i="1"/>
  <c r="O303" i="1"/>
  <c r="O304" i="1"/>
  <c r="O305" i="1"/>
  <c r="O306" i="1"/>
  <c r="O307" i="1"/>
  <c r="O308" i="1"/>
  <c r="O309" i="1"/>
  <c r="O310" i="1"/>
  <c r="O311" i="1"/>
  <c r="O312" i="1"/>
  <c r="O313" i="1"/>
  <c r="O314" i="1"/>
  <c r="O315" i="1"/>
  <c r="O316" i="1"/>
  <c r="O317" i="1"/>
  <c r="O318" i="1"/>
  <c r="O319" i="1"/>
  <c r="O320" i="1"/>
  <c r="O321" i="1"/>
  <c r="O322" i="1"/>
  <c r="O323" i="1"/>
  <c r="O324" i="1"/>
  <c r="O325" i="1"/>
  <c r="O326" i="1"/>
  <c r="O327" i="1"/>
  <c r="O328" i="1"/>
  <c r="O329" i="1"/>
  <c r="O330" i="1"/>
  <c r="O331" i="1"/>
  <c r="O332" i="1"/>
  <c r="O333" i="1"/>
  <c r="O334" i="1"/>
  <c r="O335" i="1"/>
  <c r="O336" i="1"/>
  <c r="O337" i="1"/>
  <c r="O338" i="1"/>
  <c r="O339" i="1"/>
  <c r="O340" i="1"/>
  <c r="O341" i="1"/>
  <c r="O342" i="1"/>
  <c r="O343" i="1"/>
  <c r="O344" i="1"/>
  <c r="O345" i="1"/>
  <c r="O346" i="1"/>
  <c r="O347" i="1"/>
  <c r="O348" i="1"/>
  <c r="O349" i="1"/>
  <c r="O350" i="1"/>
  <c r="O351" i="1"/>
  <c r="O352" i="1"/>
  <c r="O353" i="1"/>
  <c r="O354" i="1"/>
  <c r="O355" i="1"/>
  <c r="O356" i="1"/>
  <c r="O357" i="1"/>
  <c r="O358" i="1"/>
  <c r="O359" i="1"/>
  <c r="O360" i="1"/>
  <c r="O361" i="1"/>
  <c r="O362" i="1"/>
  <c r="O363" i="1"/>
  <c r="O364" i="1"/>
  <c r="O365" i="1"/>
  <c r="O366" i="1"/>
  <c r="O367" i="1"/>
  <c r="O368" i="1"/>
  <c r="O369" i="1"/>
  <c r="O370" i="1"/>
  <c r="O371" i="1"/>
  <c r="O372" i="1"/>
  <c r="O373" i="1"/>
  <c r="O374" i="1"/>
  <c r="O375" i="1"/>
  <c r="O376" i="1"/>
  <c r="O377" i="1"/>
  <c r="O378" i="1"/>
  <c r="O379" i="1"/>
  <c r="O380" i="1"/>
  <c r="O381" i="1"/>
  <c r="O382" i="1"/>
  <c r="O383" i="1"/>
  <c r="O384" i="1"/>
  <c r="O385" i="1"/>
  <c r="O386" i="1"/>
  <c r="O387" i="1"/>
  <c r="O388" i="1"/>
  <c r="O389" i="1"/>
  <c r="O390" i="1"/>
  <c r="O391" i="1"/>
  <c r="O392" i="1"/>
  <c r="O393" i="1"/>
  <c r="O394" i="1"/>
  <c r="O395" i="1"/>
  <c r="O396" i="1"/>
  <c r="O397" i="1"/>
  <c r="O398" i="1"/>
  <c r="O399" i="1"/>
  <c r="O400" i="1"/>
  <c r="O401" i="1"/>
  <c r="O402" i="1"/>
  <c r="O403" i="1"/>
  <c r="O404" i="1"/>
  <c r="O405" i="1"/>
  <c r="O406" i="1"/>
  <c r="O407" i="1"/>
  <c r="O408" i="1"/>
  <c r="O409" i="1"/>
  <c r="O410" i="1"/>
  <c r="O411" i="1"/>
  <c r="O412" i="1"/>
  <c r="O413" i="1"/>
  <c r="O414" i="1"/>
  <c r="O415" i="1"/>
  <c r="O416" i="1"/>
  <c r="O417" i="1"/>
  <c r="O418" i="1"/>
  <c r="O419" i="1"/>
  <c r="O420" i="1"/>
  <c r="O421" i="1"/>
  <c r="O422" i="1"/>
  <c r="O423" i="1"/>
  <c r="O424" i="1"/>
  <c r="O425" i="1"/>
  <c r="O426" i="1"/>
  <c r="O427" i="1"/>
  <c r="O428" i="1"/>
  <c r="O429" i="1"/>
  <c r="O430" i="1"/>
  <c r="O431" i="1"/>
  <c r="O432" i="1"/>
  <c r="O433" i="1"/>
  <c r="O434" i="1"/>
  <c r="O435" i="1"/>
  <c r="O436" i="1"/>
  <c r="O437" i="1"/>
  <c r="O438" i="1"/>
  <c r="O439" i="1"/>
  <c r="O440" i="1"/>
  <c r="O441" i="1"/>
  <c r="O442" i="1"/>
  <c r="O443" i="1"/>
  <c r="O444" i="1"/>
  <c r="O445" i="1"/>
  <c r="O446" i="1"/>
  <c r="O447" i="1"/>
  <c r="O448" i="1"/>
  <c r="O449" i="1"/>
  <c r="O450" i="1"/>
  <c r="O451" i="1"/>
  <c r="O452" i="1"/>
  <c r="O453" i="1"/>
  <c r="O454" i="1"/>
  <c r="O455" i="1"/>
  <c r="O456" i="1"/>
  <c r="O457" i="1"/>
  <c r="O458" i="1"/>
  <c r="O459" i="1"/>
  <c r="O460" i="1"/>
  <c r="O461" i="1"/>
  <c r="O462" i="1"/>
  <c r="O463" i="1"/>
  <c r="O464" i="1"/>
  <c r="O465" i="1"/>
  <c r="O466" i="1"/>
  <c r="O467" i="1"/>
  <c r="O468" i="1"/>
  <c r="O469" i="1"/>
  <c r="O470" i="1"/>
  <c r="O471" i="1"/>
  <c r="O472" i="1"/>
  <c r="O473" i="1"/>
  <c r="O474" i="1"/>
  <c r="O475" i="1"/>
  <c r="O476" i="1"/>
  <c r="O477" i="1"/>
  <c r="O478" i="1"/>
  <c r="O479" i="1"/>
  <c r="O480" i="1"/>
  <c r="O481" i="1"/>
  <c r="O482" i="1"/>
  <c r="O483" i="1"/>
  <c r="O484" i="1"/>
  <c r="O485" i="1"/>
  <c r="O486" i="1"/>
  <c r="O487" i="1"/>
  <c r="O488" i="1"/>
  <c r="O489" i="1"/>
  <c r="O490" i="1"/>
  <c r="O491" i="1"/>
  <c r="O492" i="1"/>
  <c r="O493" i="1"/>
  <c r="O494" i="1"/>
  <c r="O495" i="1"/>
  <c r="O496" i="1"/>
  <c r="O497" i="1"/>
  <c r="O498" i="1"/>
  <c r="O499" i="1"/>
  <c r="O500" i="1"/>
  <c r="O501" i="1"/>
  <c r="O502" i="1"/>
  <c r="O503" i="1"/>
  <c r="O504" i="1"/>
  <c r="O505" i="1"/>
  <c r="O506" i="1"/>
  <c r="O507" i="1"/>
  <c r="O508" i="1"/>
  <c r="O509" i="1"/>
  <c r="O510" i="1"/>
  <c r="O511" i="1"/>
  <c r="O512" i="1"/>
  <c r="O513" i="1"/>
  <c r="O514" i="1"/>
  <c r="O515" i="1"/>
  <c r="O516" i="1"/>
  <c r="O517" i="1"/>
  <c r="O518" i="1"/>
  <c r="O519" i="1"/>
  <c r="O520" i="1"/>
  <c r="O521" i="1"/>
  <c r="O522" i="1"/>
  <c r="O523" i="1"/>
  <c r="O524" i="1"/>
  <c r="O525" i="1"/>
  <c r="O526" i="1"/>
  <c r="O527" i="1"/>
  <c r="O528" i="1"/>
  <c r="O529" i="1"/>
  <c r="O530" i="1"/>
  <c r="O531" i="1"/>
  <c r="O532" i="1"/>
  <c r="O533" i="1"/>
  <c r="O534" i="1"/>
  <c r="O535" i="1"/>
  <c r="O536" i="1"/>
  <c r="O537" i="1"/>
  <c r="O538" i="1"/>
  <c r="O539" i="1"/>
  <c r="O540" i="1"/>
  <c r="O541" i="1"/>
  <c r="O542" i="1"/>
  <c r="O543" i="1"/>
  <c r="O544" i="1"/>
  <c r="O545" i="1"/>
  <c r="O546" i="1"/>
  <c r="O547" i="1"/>
  <c r="O548" i="1"/>
  <c r="O549" i="1"/>
  <c r="O550" i="1"/>
  <c r="O551" i="1"/>
  <c r="O552" i="1"/>
  <c r="O553" i="1"/>
  <c r="O554" i="1"/>
  <c r="O555" i="1"/>
  <c r="O556" i="1"/>
  <c r="O557" i="1"/>
  <c r="O558" i="1"/>
  <c r="O559" i="1"/>
  <c r="O560" i="1"/>
  <c r="O561" i="1"/>
  <c r="O562" i="1"/>
  <c r="O563" i="1"/>
  <c r="O564" i="1"/>
  <c r="O565" i="1"/>
  <c r="O566" i="1"/>
  <c r="O567" i="1"/>
  <c r="O568" i="1"/>
  <c r="O569" i="1"/>
  <c r="O570" i="1"/>
  <c r="O571" i="1"/>
  <c r="O572" i="1"/>
  <c r="O573" i="1"/>
  <c r="O574" i="1"/>
  <c r="O575" i="1"/>
  <c r="O576" i="1"/>
  <c r="O577" i="1"/>
  <c r="O578" i="1"/>
  <c r="O579" i="1"/>
  <c r="O580" i="1"/>
  <c r="O581" i="1"/>
  <c r="O582" i="1"/>
  <c r="O583" i="1"/>
  <c r="O584" i="1"/>
  <c r="O585" i="1"/>
  <c r="O586" i="1"/>
  <c r="O587" i="1"/>
  <c r="O588" i="1"/>
  <c r="O589" i="1"/>
  <c r="O590" i="1"/>
  <c r="O591" i="1"/>
  <c r="O592" i="1"/>
  <c r="O593" i="1"/>
  <c r="O594" i="1"/>
  <c r="O595" i="1"/>
  <c r="O596" i="1"/>
  <c r="O597" i="1"/>
  <c r="O598" i="1"/>
  <c r="O599" i="1"/>
  <c r="O600" i="1"/>
  <c r="O601" i="1"/>
  <c r="O602" i="1"/>
  <c r="O603" i="1"/>
  <c r="O604" i="1"/>
  <c r="O605" i="1"/>
  <c r="O606" i="1"/>
  <c r="O607" i="1"/>
  <c r="O608" i="1"/>
  <c r="O609" i="1"/>
  <c r="O610" i="1"/>
  <c r="O611" i="1"/>
  <c r="O612" i="1"/>
  <c r="O613" i="1"/>
  <c r="O614" i="1"/>
  <c r="O615" i="1"/>
  <c r="O616" i="1"/>
  <c r="O617" i="1"/>
  <c r="O618" i="1"/>
  <c r="O619" i="1"/>
  <c r="O620" i="1"/>
  <c r="O621" i="1"/>
  <c r="O622" i="1"/>
  <c r="O623" i="1"/>
  <c r="O624" i="1"/>
  <c r="O625" i="1"/>
  <c r="O626" i="1"/>
  <c r="O627" i="1"/>
  <c r="O628" i="1"/>
  <c r="O629" i="1"/>
  <c r="O630" i="1"/>
  <c r="O631" i="1"/>
  <c r="O632" i="1"/>
  <c r="O633" i="1"/>
  <c r="O634" i="1"/>
  <c r="O635" i="1"/>
  <c r="O636" i="1"/>
  <c r="O637" i="1"/>
  <c r="O638" i="1"/>
  <c r="O639" i="1"/>
  <c r="O640" i="1"/>
  <c r="O641" i="1"/>
  <c r="O642" i="1"/>
  <c r="O643" i="1"/>
  <c r="O644" i="1"/>
  <c r="O645" i="1"/>
  <c r="O646" i="1"/>
  <c r="O647" i="1"/>
  <c r="O648" i="1"/>
  <c r="O649" i="1"/>
  <c r="O650" i="1"/>
  <c r="O651" i="1"/>
  <c r="O652" i="1"/>
  <c r="O653" i="1"/>
  <c r="O654" i="1"/>
  <c r="O655" i="1"/>
  <c r="O656" i="1"/>
  <c r="O657" i="1"/>
  <c r="O658" i="1"/>
  <c r="O659" i="1"/>
  <c r="O660" i="1"/>
  <c r="O661" i="1"/>
  <c r="O662" i="1"/>
  <c r="O663" i="1"/>
  <c r="O664" i="1"/>
  <c r="O665" i="1"/>
  <c r="O666" i="1"/>
  <c r="O667" i="1"/>
  <c r="O668" i="1"/>
  <c r="O669" i="1"/>
  <c r="O670" i="1"/>
  <c r="O671" i="1"/>
  <c r="O672" i="1"/>
  <c r="O673" i="1"/>
  <c r="O674" i="1"/>
  <c r="O675" i="1"/>
  <c r="O676" i="1"/>
  <c r="O677" i="1"/>
  <c r="O678" i="1"/>
  <c r="O679" i="1"/>
  <c r="O680" i="1"/>
  <c r="O681" i="1"/>
  <c r="O682" i="1"/>
  <c r="O683" i="1"/>
  <c r="O684" i="1"/>
  <c r="O685" i="1"/>
  <c r="O686" i="1"/>
  <c r="O687" i="1"/>
  <c r="O688" i="1"/>
  <c r="O689" i="1"/>
  <c r="O690" i="1"/>
  <c r="O691" i="1"/>
  <c r="O692" i="1"/>
  <c r="O693" i="1"/>
  <c r="O694" i="1"/>
  <c r="O695" i="1"/>
  <c r="O696" i="1"/>
  <c r="O697" i="1"/>
  <c r="O698" i="1"/>
  <c r="O699" i="1"/>
  <c r="O700" i="1"/>
  <c r="O701" i="1"/>
  <c r="O702" i="1"/>
  <c r="O703" i="1"/>
  <c r="O704" i="1"/>
  <c r="O705" i="1"/>
  <c r="O706" i="1"/>
  <c r="O707" i="1"/>
  <c r="O708" i="1"/>
  <c r="O709" i="1"/>
  <c r="O710" i="1"/>
  <c r="O711" i="1"/>
  <c r="O712" i="1"/>
  <c r="O713" i="1"/>
  <c r="O714" i="1"/>
  <c r="O715" i="1"/>
  <c r="O716" i="1"/>
  <c r="O717" i="1"/>
  <c r="O718" i="1"/>
  <c r="O719" i="1"/>
  <c r="O720" i="1"/>
  <c r="O721" i="1"/>
  <c r="O722" i="1"/>
  <c r="O723" i="1"/>
  <c r="O724" i="1"/>
  <c r="O725" i="1"/>
  <c r="O726" i="1"/>
  <c r="O727" i="1"/>
  <c r="O728" i="1"/>
  <c r="O729" i="1"/>
  <c r="O730" i="1"/>
  <c r="O731" i="1"/>
  <c r="O732" i="1"/>
  <c r="O733" i="1"/>
  <c r="O734" i="1"/>
  <c r="O735" i="1"/>
  <c r="O736" i="1"/>
  <c r="O737" i="1"/>
  <c r="O738" i="1"/>
  <c r="O739" i="1"/>
  <c r="O740" i="1"/>
  <c r="O741" i="1"/>
  <c r="O742" i="1"/>
  <c r="O743" i="1"/>
  <c r="O744" i="1"/>
  <c r="O745" i="1"/>
  <c r="O746" i="1"/>
  <c r="O747" i="1"/>
  <c r="O748" i="1"/>
  <c r="O749" i="1"/>
  <c r="O750" i="1"/>
  <c r="O751" i="1"/>
  <c r="O752" i="1"/>
  <c r="O753" i="1"/>
  <c r="O754" i="1"/>
  <c r="O755" i="1"/>
  <c r="O756" i="1"/>
  <c r="O757" i="1"/>
  <c r="O758" i="1"/>
  <c r="O759" i="1"/>
  <c r="O760" i="1"/>
  <c r="O761" i="1"/>
  <c r="O762" i="1"/>
  <c r="O763" i="1"/>
  <c r="O764" i="1"/>
  <c r="O765" i="1"/>
  <c r="O766" i="1"/>
  <c r="O767" i="1"/>
  <c r="O768" i="1"/>
  <c r="O769" i="1"/>
  <c r="O770" i="1"/>
  <c r="O771" i="1"/>
  <c r="O772" i="1"/>
  <c r="O773" i="1"/>
  <c r="O774" i="1"/>
  <c r="O775" i="1"/>
  <c r="O776" i="1"/>
  <c r="O777" i="1"/>
  <c r="O778" i="1"/>
  <c r="O779" i="1"/>
  <c r="O780" i="1"/>
  <c r="O781" i="1"/>
  <c r="O782" i="1"/>
  <c r="O783" i="1"/>
  <c r="O784" i="1"/>
  <c r="O785" i="1"/>
  <c r="O786" i="1"/>
  <c r="O787" i="1"/>
  <c r="O788" i="1"/>
  <c r="O789" i="1"/>
  <c r="O790" i="1"/>
  <c r="O791" i="1"/>
  <c r="O792" i="1"/>
  <c r="O793" i="1"/>
  <c r="O794" i="1"/>
  <c r="O795" i="1"/>
  <c r="O796" i="1"/>
  <c r="O797" i="1"/>
  <c r="O798" i="1"/>
  <c r="O799" i="1"/>
  <c r="O800" i="1"/>
  <c r="O801" i="1"/>
  <c r="O802" i="1"/>
  <c r="O803" i="1"/>
  <c r="O804" i="1"/>
  <c r="O805" i="1"/>
  <c r="O806" i="1"/>
  <c r="O807" i="1"/>
  <c r="O808" i="1"/>
  <c r="O809" i="1"/>
  <c r="O810" i="1"/>
  <c r="O811" i="1"/>
  <c r="O812" i="1"/>
  <c r="O813" i="1"/>
  <c r="O814" i="1"/>
  <c r="O815" i="1"/>
  <c r="O816" i="1"/>
  <c r="O817" i="1"/>
  <c r="O818" i="1"/>
  <c r="O819" i="1"/>
  <c r="O820" i="1"/>
  <c r="O821" i="1"/>
  <c r="O822" i="1"/>
  <c r="O823" i="1"/>
  <c r="O824" i="1"/>
  <c r="O825" i="1"/>
  <c r="O826" i="1"/>
  <c r="O827" i="1"/>
  <c r="O828" i="1"/>
  <c r="O829" i="1"/>
  <c r="O830" i="1"/>
  <c r="O831" i="1"/>
  <c r="O832" i="1"/>
  <c r="O833" i="1"/>
  <c r="O834" i="1"/>
  <c r="O835" i="1"/>
  <c r="O836" i="1"/>
  <c r="O837" i="1"/>
  <c r="O838" i="1"/>
  <c r="O839" i="1"/>
  <c r="O840" i="1"/>
  <c r="O841" i="1"/>
  <c r="O842" i="1"/>
  <c r="O843" i="1"/>
  <c r="O844" i="1"/>
  <c r="O845" i="1"/>
  <c r="O846" i="1"/>
  <c r="O847" i="1"/>
  <c r="O848" i="1"/>
  <c r="O849" i="1"/>
  <c r="O850" i="1"/>
  <c r="O851" i="1"/>
  <c r="O852" i="1"/>
  <c r="O853" i="1"/>
  <c r="O854" i="1"/>
  <c r="O855" i="1"/>
  <c r="O856" i="1"/>
  <c r="O857" i="1"/>
  <c r="O858" i="1"/>
  <c r="O859" i="1"/>
  <c r="O860" i="1"/>
  <c r="O861" i="1"/>
  <c r="O862" i="1"/>
  <c r="O863" i="1"/>
  <c r="O864" i="1"/>
  <c r="O865" i="1"/>
  <c r="O866" i="1"/>
  <c r="O867" i="1"/>
  <c r="O868" i="1"/>
  <c r="O869" i="1"/>
  <c r="O870" i="1"/>
  <c r="O871" i="1"/>
  <c r="O872" i="1"/>
  <c r="O873" i="1"/>
  <c r="O874" i="1"/>
  <c r="O875" i="1"/>
  <c r="O876" i="1"/>
  <c r="O877" i="1"/>
  <c r="O878" i="1"/>
  <c r="O879" i="1"/>
  <c r="O880" i="1"/>
  <c r="O881" i="1"/>
  <c r="O882" i="1"/>
  <c r="O883" i="1"/>
  <c r="O884" i="1"/>
  <c r="O885" i="1"/>
  <c r="O886" i="1"/>
  <c r="O887" i="1"/>
  <c r="O888" i="1"/>
  <c r="O889" i="1"/>
  <c r="O890" i="1"/>
  <c r="O891" i="1"/>
  <c r="O892" i="1"/>
  <c r="O893" i="1"/>
  <c r="O894" i="1"/>
  <c r="O895" i="1"/>
  <c r="O896" i="1"/>
  <c r="O897" i="1"/>
  <c r="O898" i="1"/>
  <c r="O899" i="1"/>
  <c r="O900" i="1"/>
  <c r="O901" i="1"/>
  <c r="O902" i="1"/>
  <c r="O903" i="1"/>
  <c r="O904" i="1"/>
  <c r="O905" i="1"/>
  <c r="O906" i="1"/>
  <c r="O907" i="1"/>
  <c r="O908" i="1"/>
  <c r="O909" i="1"/>
  <c r="O910" i="1"/>
  <c r="O911" i="1"/>
  <c r="O912" i="1"/>
  <c r="O913" i="1"/>
  <c r="O914" i="1"/>
  <c r="O915" i="1"/>
  <c r="O916" i="1"/>
  <c r="O917" i="1"/>
  <c r="O918" i="1"/>
  <c r="O919" i="1"/>
  <c r="O920" i="1"/>
  <c r="O921" i="1"/>
  <c r="O922" i="1"/>
  <c r="O923" i="1"/>
  <c r="O924" i="1"/>
  <c r="O925" i="1"/>
  <c r="O926" i="1"/>
  <c r="O927" i="1"/>
  <c r="O928" i="1"/>
  <c r="O929" i="1"/>
  <c r="O930" i="1"/>
  <c r="O931" i="1"/>
  <c r="O932" i="1"/>
  <c r="O933" i="1"/>
  <c r="O934" i="1"/>
  <c r="O935" i="1"/>
  <c r="O936" i="1"/>
  <c r="O937" i="1"/>
  <c r="O938" i="1"/>
  <c r="O939" i="1"/>
  <c r="O940" i="1"/>
  <c r="O941" i="1"/>
  <c r="O942" i="1"/>
  <c r="O943" i="1"/>
  <c r="O944" i="1"/>
  <c r="O945" i="1"/>
  <c r="O946" i="1"/>
  <c r="O947" i="1"/>
  <c r="O948" i="1"/>
  <c r="O949" i="1"/>
  <c r="O950" i="1"/>
  <c r="O951" i="1"/>
  <c r="O952" i="1"/>
  <c r="O953" i="1"/>
  <c r="O954" i="1"/>
  <c r="O955" i="1"/>
  <c r="O956" i="1"/>
  <c r="O957" i="1"/>
  <c r="O958" i="1"/>
  <c r="O959" i="1"/>
  <c r="O960" i="1"/>
  <c r="O961" i="1"/>
  <c r="O962" i="1"/>
  <c r="O963" i="1"/>
  <c r="O964" i="1"/>
  <c r="O965" i="1"/>
  <c r="O966" i="1"/>
  <c r="O967" i="1"/>
  <c r="O968" i="1"/>
  <c r="O969" i="1"/>
  <c r="O970" i="1"/>
  <c r="O971" i="1"/>
  <c r="O972" i="1"/>
  <c r="O973" i="1"/>
  <c r="O974" i="1"/>
  <c r="O975" i="1"/>
  <c r="O976" i="1"/>
  <c r="O977" i="1"/>
  <c r="O978" i="1"/>
  <c r="O979" i="1"/>
  <c r="O980" i="1"/>
  <c r="O981" i="1"/>
  <c r="O982" i="1"/>
  <c r="O983" i="1"/>
  <c r="O984" i="1"/>
  <c r="O985" i="1"/>
  <c r="O986" i="1"/>
  <c r="O987" i="1"/>
  <c r="O988" i="1"/>
  <c r="O989" i="1"/>
  <c r="O990" i="1"/>
  <c r="O991" i="1"/>
  <c r="O992" i="1"/>
  <c r="O993" i="1"/>
  <c r="O994" i="1"/>
  <c r="O995" i="1"/>
  <c r="O996" i="1"/>
  <c r="O997" i="1"/>
  <c r="O998" i="1"/>
  <c r="O999" i="1"/>
  <c r="O1000" i="1"/>
  <c r="O1001" i="1"/>
  <c r="O1002" i="1"/>
  <c r="O1003" i="1"/>
  <c r="O1004" i="1"/>
  <c r="O1005" i="1"/>
  <c r="O1006" i="1"/>
  <c r="O1007" i="1"/>
  <c r="O1008" i="1"/>
  <c r="O1009" i="1"/>
  <c r="O1010" i="1"/>
  <c r="O1011" i="1"/>
  <c r="O1012" i="1"/>
  <c r="O1013" i="1"/>
  <c r="O1014" i="1"/>
  <c r="O1015" i="1"/>
  <c r="O1016" i="1"/>
  <c r="O1017" i="1"/>
  <c r="O1018" i="1"/>
  <c r="O1019" i="1"/>
  <c r="O1020" i="1"/>
  <c r="O1021" i="1"/>
  <c r="O1022" i="1"/>
  <c r="O1023" i="1"/>
  <c r="O1024" i="1"/>
  <c r="O1025" i="1"/>
  <c r="O1026" i="1"/>
  <c r="O1027" i="1"/>
  <c r="O1028" i="1"/>
  <c r="O1029" i="1"/>
  <c r="O1030" i="1"/>
  <c r="O1031" i="1"/>
  <c r="O1032" i="1"/>
  <c r="O1033" i="1"/>
  <c r="O1034" i="1"/>
  <c r="O1035" i="1"/>
  <c r="O1036" i="1"/>
  <c r="O1037" i="1"/>
  <c r="O1038" i="1"/>
  <c r="O1039" i="1"/>
  <c r="O1040" i="1"/>
  <c r="O1041" i="1"/>
  <c r="O1042" i="1"/>
  <c r="O1043" i="1"/>
  <c r="O1044" i="1"/>
  <c r="O1045" i="1"/>
  <c r="O1046" i="1"/>
  <c r="O1047" i="1"/>
  <c r="O1048" i="1"/>
  <c r="O1049" i="1"/>
  <c r="O1050" i="1"/>
  <c r="O1051" i="1"/>
  <c r="O1052" i="1"/>
  <c r="O1053" i="1"/>
  <c r="O1054" i="1"/>
  <c r="O1055" i="1"/>
  <c r="O1056" i="1"/>
  <c r="O1057" i="1"/>
  <c r="O1058" i="1"/>
  <c r="O1059" i="1"/>
  <c r="O1060" i="1"/>
  <c r="O1061" i="1"/>
  <c r="O1062" i="1"/>
  <c r="O1063" i="1"/>
  <c r="O1064" i="1"/>
  <c r="O1065" i="1"/>
  <c r="O1066" i="1"/>
  <c r="O1067" i="1"/>
  <c r="O1068" i="1"/>
  <c r="O1069" i="1"/>
  <c r="O1070" i="1"/>
  <c r="O1071" i="1"/>
  <c r="O1072" i="1"/>
  <c r="O1073" i="1"/>
  <c r="O1074" i="1"/>
  <c r="O1075" i="1"/>
  <c r="O1076" i="1"/>
  <c r="O1077" i="1"/>
  <c r="O1078" i="1"/>
  <c r="O1079" i="1"/>
  <c r="O1080" i="1"/>
  <c r="O1081" i="1"/>
  <c r="O1082" i="1"/>
  <c r="O1083" i="1"/>
  <c r="O1084" i="1"/>
  <c r="O1085" i="1"/>
  <c r="O1086" i="1"/>
  <c r="O1087" i="1"/>
  <c r="O1088" i="1"/>
  <c r="O1089" i="1"/>
  <c r="O1090" i="1"/>
  <c r="O1091" i="1"/>
  <c r="O1092" i="1"/>
  <c r="O1093" i="1"/>
  <c r="O1094" i="1"/>
  <c r="O1095" i="1"/>
  <c r="O1096" i="1"/>
  <c r="O1097" i="1"/>
  <c r="O1098" i="1"/>
  <c r="O1099" i="1"/>
  <c r="O1100" i="1"/>
  <c r="O1101" i="1"/>
  <c r="O1102" i="1"/>
  <c r="O1103" i="1"/>
  <c r="O1104" i="1"/>
  <c r="O1105" i="1"/>
  <c r="O1106" i="1"/>
  <c r="O1107" i="1"/>
  <c r="O1108" i="1"/>
  <c r="O1109" i="1"/>
  <c r="O1110" i="1"/>
  <c r="O1111" i="1"/>
  <c r="O1112" i="1"/>
  <c r="O1113" i="1"/>
  <c r="O1114" i="1"/>
  <c r="O1115" i="1"/>
  <c r="O1116" i="1"/>
  <c r="O1117" i="1"/>
  <c r="O1118" i="1"/>
  <c r="O1119" i="1"/>
  <c r="O1120" i="1"/>
  <c r="O1121" i="1"/>
  <c r="O1122" i="1"/>
  <c r="O1123" i="1"/>
  <c r="O1124" i="1"/>
  <c r="O1125" i="1"/>
  <c r="O1126" i="1"/>
  <c r="O1127" i="1"/>
  <c r="O1128" i="1"/>
  <c r="O1129" i="1"/>
  <c r="O1130" i="1"/>
  <c r="O1131" i="1"/>
  <c r="O1132" i="1"/>
  <c r="O1133" i="1"/>
  <c r="O1134" i="1"/>
  <c r="O1135" i="1"/>
  <c r="O1136" i="1"/>
  <c r="O1137" i="1"/>
  <c r="O1138" i="1"/>
  <c r="O1139" i="1"/>
  <c r="O1140" i="1"/>
  <c r="O1141" i="1"/>
  <c r="O1142" i="1"/>
  <c r="O1143" i="1"/>
  <c r="O1144" i="1"/>
  <c r="O1145" i="1"/>
  <c r="O1146" i="1"/>
  <c r="O1147" i="1"/>
  <c r="O1148" i="1"/>
  <c r="O1149" i="1"/>
  <c r="O1150" i="1"/>
  <c r="O1151" i="1"/>
  <c r="O1152" i="1"/>
  <c r="O1153" i="1"/>
  <c r="O1154" i="1"/>
  <c r="O1155" i="1"/>
  <c r="O1156" i="1"/>
  <c r="O1157" i="1"/>
  <c r="O1158" i="1"/>
  <c r="O1159" i="1"/>
  <c r="O1160" i="1"/>
  <c r="O1161" i="1"/>
  <c r="O1162" i="1"/>
  <c r="O1163" i="1"/>
  <c r="O1164" i="1"/>
  <c r="O1165" i="1"/>
  <c r="O1166" i="1"/>
  <c r="O1167" i="1"/>
  <c r="O1168" i="1"/>
  <c r="O1169" i="1"/>
  <c r="O1170" i="1"/>
  <c r="O1171" i="1"/>
  <c r="O1172" i="1"/>
  <c r="O1173" i="1"/>
  <c r="O1174" i="1"/>
  <c r="O1175" i="1"/>
  <c r="O1176" i="1"/>
  <c r="O1177" i="1"/>
  <c r="O1178" i="1"/>
  <c r="O1179" i="1"/>
  <c r="O1180" i="1"/>
  <c r="O1181" i="1"/>
  <c r="O1182" i="1"/>
  <c r="O1183" i="1"/>
  <c r="O1184" i="1"/>
  <c r="O1185" i="1"/>
  <c r="O1186" i="1"/>
  <c r="O1187" i="1"/>
  <c r="O1188" i="1"/>
  <c r="O1189" i="1"/>
  <c r="O1190" i="1"/>
  <c r="O1191" i="1"/>
  <c r="O1192" i="1"/>
  <c r="O1193" i="1"/>
  <c r="O1194" i="1"/>
  <c r="O1195" i="1"/>
  <c r="O1196" i="1"/>
  <c r="O1197" i="1"/>
  <c r="O1198" i="1"/>
  <c r="O1199" i="1"/>
  <c r="O1200" i="1"/>
  <c r="O1201" i="1"/>
  <c r="O1202" i="1"/>
  <c r="O1203" i="1"/>
  <c r="O1204" i="1"/>
  <c r="O1205" i="1"/>
  <c r="O1206" i="1"/>
  <c r="O1207" i="1"/>
  <c r="O1208" i="1"/>
  <c r="O1209" i="1"/>
  <c r="O1210" i="1"/>
  <c r="O1211" i="1"/>
  <c r="O1212" i="1"/>
  <c r="O1213" i="1"/>
  <c r="O1214" i="1"/>
  <c r="O1215" i="1"/>
  <c r="O1216" i="1"/>
  <c r="O1217" i="1"/>
  <c r="O1218" i="1"/>
  <c r="O1219" i="1"/>
  <c r="O1220" i="1"/>
  <c r="O1221" i="1"/>
  <c r="O1222" i="1"/>
  <c r="O1223" i="1"/>
  <c r="O1224" i="1"/>
  <c r="O1225" i="1"/>
  <c r="O1226" i="1"/>
  <c r="O1227" i="1"/>
  <c r="O1228" i="1"/>
  <c r="O1229" i="1"/>
  <c r="O1230" i="1"/>
  <c r="O1231" i="1"/>
  <c r="O1232" i="1"/>
  <c r="O1233" i="1"/>
  <c r="O1234" i="1"/>
  <c r="O1235" i="1"/>
  <c r="O1236" i="1"/>
  <c r="O1237" i="1"/>
  <c r="O1238" i="1"/>
  <c r="O1239" i="1"/>
  <c r="O1240" i="1"/>
  <c r="O1241" i="1"/>
  <c r="O1242" i="1"/>
  <c r="O1243" i="1"/>
  <c r="O1244" i="1"/>
  <c r="O1245" i="1"/>
  <c r="O1246" i="1"/>
  <c r="O1247" i="1"/>
  <c r="O1248" i="1"/>
  <c r="O1249" i="1"/>
  <c r="O1250" i="1"/>
  <c r="O1251" i="1"/>
  <c r="O1252" i="1"/>
  <c r="O1253" i="1"/>
  <c r="O1254" i="1"/>
  <c r="O1255" i="1"/>
  <c r="O1256" i="1"/>
  <c r="O1257" i="1"/>
  <c r="O1258" i="1"/>
  <c r="O1259" i="1"/>
  <c r="O1260" i="1"/>
  <c r="O1261" i="1"/>
  <c r="O1262" i="1"/>
  <c r="O1263" i="1"/>
  <c r="O1264" i="1"/>
  <c r="O1265" i="1"/>
  <c r="O1266" i="1"/>
  <c r="O1267" i="1"/>
  <c r="O1268" i="1"/>
  <c r="O1269" i="1"/>
  <c r="O1270" i="1"/>
  <c r="O1271" i="1"/>
  <c r="O1272" i="1"/>
  <c r="O1273" i="1"/>
  <c r="O1274" i="1"/>
  <c r="O1275" i="1"/>
  <c r="O1276" i="1"/>
  <c r="O1277" i="1"/>
  <c r="O1278" i="1"/>
  <c r="O1279" i="1"/>
  <c r="O1280" i="1"/>
  <c r="O1281" i="1"/>
  <c r="O1282" i="1"/>
  <c r="O1283" i="1"/>
  <c r="O1284" i="1"/>
  <c r="O1285" i="1"/>
  <c r="O1286" i="1"/>
  <c r="O1287" i="1"/>
  <c r="O1288" i="1"/>
  <c r="O1289" i="1"/>
  <c r="O1290" i="1"/>
  <c r="O1291" i="1"/>
  <c r="O1292" i="1"/>
  <c r="O1293" i="1"/>
  <c r="O1294" i="1"/>
  <c r="O1295" i="1"/>
  <c r="O1296" i="1"/>
  <c r="O1297" i="1"/>
  <c r="O1298" i="1"/>
  <c r="O1299" i="1"/>
  <c r="O1300" i="1"/>
  <c r="O1301" i="1"/>
  <c r="O1302" i="1"/>
  <c r="O1303" i="1"/>
  <c r="O1304" i="1"/>
  <c r="O1305" i="1"/>
  <c r="O1306" i="1"/>
  <c r="O1307" i="1"/>
  <c r="O1308" i="1"/>
  <c r="O1309" i="1"/>
  <c r="O1310" i="1"/>
  <c r="O1311" i="1"/>
  <c r="O1312" i="1"/>
  <c r="O1313" i="1"/>
  <c r="O1314" i="1"/>
  <c r="O1315" i="1"/>
  <c r="O1316" i="1"/>
  <c r="O1317" i="1"/>
  <c r="O1318" i="1"/>
  <c r="O1319" i="1"/>
  <c r="O1320" i="1"/>
  <c r="O1321" i="1"/>
  <c r="O1322" i="1"/>
  <c r="O1323" i="1"/>
  <c r="O1324" i="1"/>
  <c r="O1325" i="1"/>
  <c r="O1326" i="1"/>
  <c r="O1327" i="1"/>
  <c r="O1328" i="1"/>
  <c r="O1329" i="1"/>
  <c r="O1330" i="1"/>
  <c r="O1331" i="1"/>
  <c r="O1332" i="1"/>
  <c r="O1333" i="1"/>
  <c r="O1334" i="1"/>
  <c r="O1335" i="1"/>
  <c r="O1336" i="1"/>
  <c r="O1337" i="1"/>
  <c r="O1338" i="1"/>
  <c r="O1339" i="1"/>
  <c r="O1340" i="1"/>
  <c r="O1341" i="1"/>
  <c r="O1342" i="1"/>
  <c r="O1343" i="1"/>
  <c r="O1344" i="1"/>
  <c r="O1345" i="1"/>
  <c r="O1346" i="1"/>
  <c r="O1347" i="1"/>
  <c r="O1348" i="1"/>
  <c r="O1349" i="1"/>
  <c r="O1350" i="1"/>
  <c r="O1351" i="1"/>
  <c r="O1352" i="1"/>
  <c r="O1353" i="1"/>
  <c r="O1354" i="1"/>
  <c r="O1355" i="1"/>
  <c r="O1356" i="1"/>
  <c r="O1357" i="1"/>
  <c r="O1358" i="1"/>
  <c r="O1359" i="1"/>
  <c r="O1360" i="1"/>
  <c r="O1361" i="1"/>
  <c r="O1362" i="1"/>
  <c r="O1363" i="1"/>
  <c r="O1364" i="1"/>
  <c r="O1365" i="1"/>
  <c r="O1366" i="1"/>
  <c r="O1367" i="1"/>
  <c r="O1368" i="1"/>
  <c r="O1369" i="1"/>
  <c r="O1370" i="1"/>
  <c r="O1371" i="1"/>
  <c r="O1372" i="1"/>
  <c r="O1373" i="1"/>
  <c r="O1374" i="1"/>
  <c r="O1375" i="1"/>
  <c r="O1376" i="1"/>
  <c r="O1377" i="1"/>
  <c r="O1378" i="1"/>
  <c r="O1379" i="1"/>
  <c r="O1380" i="1"/>
  <c r="O1381" i="1"/>
  <c r="O1382" i="1"/>
  <c r="O1383" i="1"/>
  <c r="O1384" i="1"/>
  <c r="O1385" i="1"/>
  <c r="O1386" i="1"/>
  <c r="O1387" i="1"/>
  <c r="O1388" i="1"/>
  <c r="O1389" i="1"/>
  <c r="O1390" i="1"/>
  <c r="O1391" i="1"/>
  <c r="O1392" i="1"/>
  <c r="O1393" i="1"/>
  <c r="O1394" i="1"/>
  <c r="O1395" i="1"/>
  <c r="O1396" i="1"/>
  <c r="O1397" i="1"/>
  <c r="O1398" i="1"/>
  <c r="O1399" i="1"/>
  <c r="O1400" i="1"/>
  <c r="O1401" i="1"/>
  <c r="O1402" i="1"/>
  <c r="O1403" i="1"/>
  <c r="O1404" i="1"/>
  <c r="O1405" i="1"/>
  <c r="O1406" i="1"/>
  <c r="O1407" i="1"/>
  <c r="O1408" i="1"/>
  <c r="O1409" i="1"/>
  <c r="O1410" i="1"/>
  <c r="O1411" i="1"/>
  <c r="O1412" i="1"/>
  <c r="O1413" i="1"/>
  <c r="O1414" i="1"/>
  <c r="O1415" i="1"/>
  <c r="O1416" i="1"/>
  <c r="O1417" i="1"/>
  <c r="O1418" i="1"/>
  <c r="O1419" i="1"/>
  <c r="O1420" i="1"/>
  <c r="O1421" i="1"/>
  <c r="O1422" i="1"/>
  <c r="O1423" i="1"/>
  <c r="O1424" i="1"/>
  <c r="O1425" i="1"/>
  <c r="O1426" i="1"/>
  <c r="O1427" i="1"/>
  <c r="O1428" i="1"/>
  <c r="O1429" i="1"/>
  <c r="O1430" i="1"/>
  <c r="O1431" i="1"/>
  <c r="O1432" i="1"/>
  <c r="O1433" i="1"/>
  <c r="O1434" i="1"/>
  <c r="O1435" i="1"/>
  <c r="O1436" i="1"/>
  <c r="O1437" i="1"/>
  <c r="O1438" i="1"/>
  <c r="O1439" i="1"/>
  <c r="O1440" i="1"/>
  <c r="O1441" i="1"/>
  <c r="O1442" i="1"/>
  <c r="O1443" i="1"/>
  <c r="O1444" i="1"/>
  <c r="O1445" i="1"/>
  <c r="O1446" i="1"/>
  <c r="O1447" i="1"/>
  <c r="O1448" i="1"/>
  <c r="O1449" i="1"/>
  <c r="O1450" i="1"/>
  <c r="O1451" i="1"/>
  <c r="O1452" i="1"/>
  <c r="O1453" i="1"/>
  <c r="O1454" i="1"/>
  <c r="O1455" i="1"/>
  <c r="O1456" i="1"/>
  <c r="O1457" i="1"/>
  <c r="O1458" i="1"/>
  <c r="O1459" i="1"/>
  <c r="O1460" i="1"/>
  <c r="O1461" i="1"/>
  <c r="O1462" i="1"/>
  <c r="O1463" i="1"/>
  <c r="O1464" i="1"/>
  <c r="O1465" i="1"/>
  <c r="O1466" i="1"/>
  <c r="O1467" i="1"/>
  <c r="O1468" i="1"/>
  <c r="O1469" i="1"/>
  <c r="O1470" i="1"/>
  <c r="O1471" i="1"/>
  <c r="O1472" i="1"/>
  <c r="O1473" i="1"/>
  <c r="O1474" i="1"/>
  <c r="O1475" i="1"/>
  <c r="O1476" i="1"/>
  <c r="O1477" i="1"/>
  <c r="O1478" i="1"/>
  <c r="O1479" i="1"/>
  <c r="O1480" i="1"/>
  <c r="O1481" i="1"/>
  <c r="O1482" i="1"/>
  <c r="O1483" i="1"/>
  <c r="O1484" i="1"/>
  <c r="O1485" i="1"/>
  <c r="O1486" i="1"/>
  <c r="O1487" i="1"/>
  <c r="O1488" i="1"/>
  <c r="O1489" i="1"/>
  <c r="O1490" i="1"/>
  <c r="O1491" i="1"/>
  <c r="O1492" i="1"/>
  <c r="O1493" i="1"/>
  <c r="O1494" i="1"/>
  <c r="O1495" i="1"/>
  <c r="O1496" i="1"/>
  <c r="O1497" i="1"/>
  <c r="O1498" i="1"/>
  <c r="O1499" i="1"/>
  <c r="O1500" i="1"/>
  <c r="O1501" i="1"/>
  <c r="O1502" i="1"/>
  <c r="O1503" i="1"/>
  <c r="O1504" i="1"/>
  <c r="O1505" i="1"/>
  <c r="O1506" i="1"/>
  <c r="O1507" i="1"/>
  <c r="O1508" i="1"/>
  <c r="O1509" i="1"/>
  <c r="O1510" i="1"/>
  <c r="O1511" i="1"/>
  <c r="O1512" i="1"/>
  <c r="O1513" i="1"/>
  <c r="O1514" i="1"/>
  <c r="O1515" i="1"/>
  <c r="O1516" i="1"/>
  <c r="O1517" i="1"/>
  <c r="O1518" i="1"/>
  <c r="O1519" i="1"/>
  <c r="O1520" i="1"/>
  <c r="O1521" i="1"/>
  <c r="O1522" i="1"/>
  <c r="O1523" i="1"/>
  <c r="O1524" i="1"/>
  <c r="O1525" i="1"/>
  <c r="O1526" i="1"/>
  <c r="O1527" i="1"/>
  <c r="O1528" i="1"/>
  <c r="O1529" i="1"/>
  <c r="O1530" i="1"/>
  <c r="O1531" i="1"/>
  <c r="O1532" i="1"/>
  <c r="O1533" i="1"/>
  <c r="O1534" i="1"/>
  <c r="O1535" i="1"/>
  <c r="O1536" i="1"/>
  <c r="O1537" i="1"/>
  <c r="O1538" i="1"/>
  <c r="O1539" i="1"/>
  <c r="O1540" i="1"/>
  <c r="O1541" i="1"/>
  <c r="O1542" i="1"/>
  <c r="O1543" i="1"/>
  <c r="O1544" i="1"/>
  <c r="O1545" i="1"/>
  <c r="O1546" i="1"/>
  <c r="O1547" i="1"/>
  <c r="O1548" i="1"/>
  <c r="O1549" i="1"/>
  <c r="O1550" i="1"/>
  <c r="O1551" i="1"/>
  <c r="O1552" i="1"/>
  <c r="O1553" i="1"/>
  <c r="O1554" i="1"/>
  <c r="O1555" i="1"/>
  <c r="O1556" i="1"/>
  <c r="O1557" i="1"/>
  <c r="O1558" i="1"/>
  <c r="O1559" i="1"/>
  <c r="O1560" i="1"/>
  <c r="O1561" i="1"/>
  <c r="O1562" i="1"/>
  <c r="O1563" i="1"/>
  <c r="O1564" i="1"/>
  <c r="O1565" i="1"/>
  <c r="O1566" i="1"/>
  <c r="O1567" i="1"/>
  <c r="O1568" i="1"/>
  <c r="O1569" i="1"/>
  <c r="O1570" i="1"/>
  <c r="O1571" i="1"/>
  <c r="O1572" i="1"/>
  <c r="O1573" i="1"/>
  <c r="O1574" i="1"/>
  <c r="O1575" i="1"/>
  <c r="O1576" i="1"/>
  <c r="O1577" i="1"/>
  <c r="O1578" i="1"/>
  <c r="O1579" i="1"/>
  <c r="O1580" i="1"/>
  <c r="O1581" i="1"/>
  <c r="O1582" i="1"/>
  <c r="O1583" i="1"/>
  <c r="O1584" i="1"/>
  <c r="O1585" i="1"/>
  <c r="O1586" i="1"/>
  <c r="O1587" i="1"/>
  <c r="O1588" i="1"/>
  <c r="O1589" i="1"/>
  <c r="O1590" i="1"/>
  <c r="O1591" i="1"/>
  <c r="O1592" i="1"/>
  <c r="O1593" i="1"/>
  <c r="O1594" i="1"/>
  <c r="O1595" i="1"/>
  <c r="O1596" i="1"/>
  <c r="O1597" i="1"/>
  <c r="O1598" i="1"/>
  <c r="O1599" i="1"/>
  <c r="O1600" i="1"/>
  <c r="O1601" i="1"/>
  <c r="O1602" i="1"/>
  <c r="O1603" i="1"/>
  <c r="O1604" i="1"/>
  <c r="O1605" i="1"/>
  <c r="O1606" i="1"/>
  <c r="O1607" i="1"/>
  <c r="O1608" i="1"/>
  <c r="O1609" i="1"/>
  <c r="O1610" i="1"/>
  <c r="O1611" i="1"/>
  <c r="O1612" i="1"/>
  <c r="O1613" i="1"/>
  <c r="O1614" i="1"/>
  <c r="O1615" i="1"/>
  <c r="O1616" i="1"/>
  <c r="O1617" i="1"/>
  <c r="O1618" i="1"/>
  <c r="O1619" i="1"/>
  <c r="O1620" i="1"/>
  <c r="O1621" i="1"/>
  <c r="O1622" i="1"/>
  <c r="O1623" i="1"/>
  <c r="O1624" i="1"/>
  <c r="O1625" i="1"/>
  <c r="O1626" i="1"/>
  <c r="O1627" i="1"/>
  <c r="O1628" i="1"/>
  <c r="O1629" i="1"/>
  <c r="O1630" i="1"/>
  <c r="O1631" i="1"/>
  <c r="O1632" i="1"/>
  <c r="O1633" i="1"/>
  <c r="O1634" i="1"/>
  <c r="O1635" i="1"/>
  <c r="O1636" i="1"/>
  <c r="O1637" i="1"/>
  <c r="O1638" i="1"/>
  <c r="O1639" i="1"/>
  <c r="O1640" i="1"/>
  <c r="O1641" i="1"/>
  <c r="O1642" i="1"/>
  <c r="O1643" i="1"/>
  <c r="O1644" i="1"/>
  <c r="O1645" i="1"/>
  <c r="O1646" i="1"/>
  <c r="O1647" i="1"/>
  <c r="O1648" i="1"/>
  <c r="O1649" i="1"/>
  <c r="O1650" i="1"/>
  <c r="O1651" i="1"/>
  <c r="O1652" i="1"/>
  <c r="O1653" i="1"/>
  <c r="O1654" i="1"/>
  <c r="O1655" i="1"/>
  <c r="O1656" i="1"/>
  <c r="O1657" i="1"/>
  <c r="O1658" i="1"/>
  <c r="O1659" i="1"/>
  <c r="O1660" i="1"/>
  <c r="O1661" i="1"/>
  <c r="O1662" i="1"/>
  <c r="O1663" i="1"/>
  <c r="O1664" i="1"/>
  <c r="O1665" i="1"/>
  <c r="O1666" i="1"/>
  <c r="O1667" i="1"/>
  <c r="O1668" i="1"/>
  <c r="O1669" i="1"/>
  <c r="O1670" i="1"/>
  <c r="O1671" i="1"/>
  <c r="O1672" i="1"/>
  <c r="O1673" i="1"/>
  <c r="O1674" i="1"/>
  <c r="O1675" i="1"/>
  <c r="O1676" i="1"/>
  <c r="O1677" i="1"/>
  <c r="O1678" i="1"/>
  <c r="O1679" i="1"/>
  <c r="O1680" i="1"/>
  <c r="O1681" i="1"/>
  <c r="O1682" i="1"/>
  <c r="O1683" i="1"/>
  <c r="O1684" i="1"/>
  <c r="O1685" i="1"/>
  <c r="O1686" i="1"/>
  <c r="O1687" i="1"/>
  <c r="O1688" i="1"/>
  <c r="O1689" i="1"/>
  <c r="O1690" i="1"/>
  <c r="O1691" i="1"/>
  <c r="O1692" i="1"/>
  <c r="O1693" i="1"/>
  <c r="O1694" i="1"/>
  <c r="O1695" i="1"/>
  <c r="O1696" i="1"/>
  <c r="O1697" i="1"/>
  <c r="O1698" i="1"/>
  <c r="O1699" i="1"/>
  <c r="O1700" i="1"/>
  <c r="O1701" i="1"/>
  <c r="O1702" i="1"/>
  <c r="O1703" i="1"/>
  <c r="O1704" i="1"/>
  <c r="O1705" i="1"/>
  <c r="O1706" i="1"/>
  <c r="O1707" i="1"/>
  <c r="O1708" i="1"/>
  <c r="O1709" i="1"/>
  <c r="O1710" i="1"/>
  <c r="O1711" i="1"/>
  <c r="O1712" i="1"/>
  <c r="O1713" i="1"/>
  <c r="O1714" i="1"/>
  <c r="O1715" i="1"/>
  <c r="O1716" i="1"/>
  <c r="O1717" i="1"/>
  <c r="O1718" i="1"/>
  <c r="O1719" i="1"/>
  <c r="O1720" i="1"/>
  <c r="O1721" i="1"/>
  <c r="O1722" i="1"/>
  <c r="O1723" i="1"/>
  <c r="O1724" i="1"/>
  <c r="O1725" i="1"/>
  <c r="O1726" i="1"/>
  <c r="O1727" i="1"/>
  <c r="O1728" i="1"/>
  <c r="O1729" i="1"/>
  <c r="O1730" i="1"/>
  <c r="O1731" i="1"/>
  <c r="O1732" i="1"/>
  <c r="O1733" i="1"/>
  <c r="O1734" i="1"/>
  <c r="O1735" i="1"/>
  <c r="O1736" i="1"/>
  <c r="O1737" i="1"/>
  <c r="S12" i="1" l="1"/>
  <c r="Y12" i="1"/>
  <c r="Y13" i="1" l="1"/>
  <c r="Y14" i="1" s="1"/>
  <c r="Q12" i="1"/>
  <c r="W12" i="1"/>
  <c r="S13" i="1"/>
  <c r="L2" i="1"/>
  <c r="L3" i="1"/>
  <c r="L4" i="1"/>
  <c r="L5" i="1"/>
  <c r="L6" i="1"/>
  <c r="L7" i="1"/>
  <c r="L8" i="1"/>
  <c r="L9" i="1"/>
  <c r="L10" i="1"/>
  <c r="L11" i="1"/>
  <c r="L12" i="1"/>
  <c r="L13" i="1"/>
  <c r="L14" i="1"/>
  <c r="L15" i="1"/>
  <c r="L16" i="1"/>
  <c r="L17" i="1"/>
  <c r="L18" i="1"/>
  <c r="L19" i="1"/>
  <c r="L20" i="1"/>
  <c r="L21" i="1"/>
  <c r="L22" i="1"/>
  <c r="L23" i="1"/>
  <c r="L24" i="1"/>
  <c r="L25" i="1"/>
  <c r="L26" i="1"/>
  <c r="L27" i="1"/>
  <c r="L28" i="1"/>
  <c r="L29" i="1"/>
  <c r="L30" i="1"/>
  <c r="L31" i="1"/>
  <c r="L32" i="1"/>
  <c r="L33" i="1"/>
  <c r="L34" i="1"/>
  <c r="L35" i="1"/>
  <c r="L36" i="1"/>
  <c r="L37" i="1"/>
  <c r="L38" i="1"/>
  <c r="L39" i="1"/>
  <c r="L40" i="1"/>
  <c r="L41" i="1"/>
  <c r="L42" i="1"/>
  <c r="L43" i="1"/>
  <c r="L44" i="1"/>
  <c r="L45" i="1"/>
  <c r="L46" i="1"/>
  <c r="L47" i="1"/>
  <c r="L48" i="1"/>
  <c r="L49" i="1"/>
  <c r="L50" i="1"/>
  <c r="L51" i="1"/>
  <c r="L52" i="1"/>
  <c r="L53" i="1"/>
  <c r="L54" i="1"/>
  <c r="L55" i="1"/>
  <c r="L56" i="1"/>
  <c r="L57" i="1"/>
  <c r="L58" i="1"/>
  <c r="L59" i="1"/>
  <c r="L60" i="1"/>
  <c r="L61" i="1"/>
  <c r="L62" i="1"/>
  <c r="L63" i="1"/>
  <c r="L64" i="1"/>
  <c r="L65" i="1"/>
  <c r="L66" i="1"/>
  <c r="L67" i="1"/>
  <c r="L68" i="1"/>
  <c r="L69" i="1"/>
  <c r="L70" i="1"/>
  <c r="L71" i="1"/>
  <c r="L72" i="1"/>
  <c r="L73" i="1"/>
  <c r="L74" i="1"/>
  <c r="L75" i="1"/>
  <c r="L76" i="1"/>
  <c r="L77" i="1"/>
  <c r="L78" i="1"/>
  <c r="L79" i="1"/>
  <c r="L80" i="1"/>
  <c r="L81" i="1"/>
  <c r="L82" i="1"/>
  <c r="L83" i="1"/>
  <c r="L84" i="1"/>
  <c r="L85" i="1"/>
  <c r="L86" i="1"/>
  <c r="L87" i="1"/>
  <c r="L88" i="1"/>
  <c r="L89" i="1"/>
  <c r="L90" i="1"/>
  <c r="L91" i="1"/>
  <c r="L92" i="1"/>
  <c r="L93" i="1"/>
  <c r="L94" i="1"/>
  <c r="L95" i="1"/>
  <c r="L96" i="1"/>
  <c r="L97" i="1"/>
  <c r="L98" i="1"/>
  <c r="L99" i="1"/>
  <c r="L100" i="1"/>
  <c r="L101" i="1"/>
  <c r="L102" i="1"/>
  <c r="L103" i="1"/>
  <c r="L104" i="1"/>
  <c r="L105" i="1"/>
  <c r="L106" i="1"/>
  <c r="L107" i="1"/>
  <c r="L108" i="1"/>
  <c r="L109" i="1"/>
  <c r="L110" i="1"/>
  <c r="L111" i="1"/>
  <c r="L112" i="1"/>
  <c r="L113" i="1"/>
  <c r="L114" i="1"/>
  <c r="L115" i="1"/>
  <c r="L116" i="1"/>
  <c r="L117" i="1"/>
  <c r="L118" i="1"/>
  <c r="L119" i="1"/>
  <c r="L120" i="1"/>
  <c r="L121" i="1"/>
  <c r="L122" i="1"/>
  <c r="L123" i="1"/>
  <c r="L124" i="1"/>
  <c r="L125" i="1"/>
  <c r="L126" i="1"/>
  <c r="L127" i="1"/>
  <c r="L128" i="1"/>
  <c r="L129" i="1"/>
  <c r="L130" i="1"/>
  <c r="L131" i="1"/>
  <c r="L132" i="1"/>
  <c r="L133" i="1"/>
  <c r="L134" i="1"/>
  <c r="L135" i="1"/>
  <c r="L136" i="1"/>
  <c r="L137" i="1"/>
  <c r="L138" i="1"/>
  <c r="L139" i="1"/>
  <c r="L140" i="1"/>
  <c r="L141" i="1"/>
  <c r="L142" i="1"/>
  <c r="L143" i="1"/>
  <c r="L144" i="1"/>
  <c r="L145" i="1"/>
  <c r="L146" i="1"/>
  <c r="L147" i="1"/>
  <c r="L148" i="1"/>
  <c r="L149" i="1"/>
  <c r="L150" i="1"/>
  <c r="L151" i="1"/>
  <c r="L152" i="1"/>
  <c r="L153" i="1"/>
  <c r="L154" i="1"/>
  <c r="L155" i="1"/>
  <c r="L156" i="1"/>
  <c r="L157" i="1"/>
  <c r="L158" i="1"/>
  <c r="L159" i="1"/>
  <c r="L160" i="1"/>
  <c r="L161" i="1"/>
  <c r="L162" i="1"/>
  <c r="L163" i="1"/>
  <c r="L164" i="1"/>
  <c r="L165" i="1"/>
  <c r="L166" i="1"/>
  <c r="L167" i="1"/>
  <c r="L168" i="1"/>
  <c r="L169" i="1"/>
  <c r="L170" i="1"/>
  <c r="L171" i="1"/>
  <c r="L172" i="1"/>
  <c r="L173" i="1"/>
  <c r="L174" i="1"/>
  <c r="L175" i="1"/>
  <c r="L176" i="1"/>
  <c r="L177" i="1"/>
  <c r="L178" i="1"/>
  <c r="L179" i="1"/>
  <c r="L180" i="1"/>
  <c r="L181" i="1"/>
  <c r="L182" i="1"/>
  <c r="L183" i="1"/>
  <c r="L184" i="1"/>
  <c r="L185" i="1"/>
  <c r="L186" i="1"/>
  <c r="L187" i="1"/>
  <c r="L188" i="1"/>
  <c r="L189" i="1"/>
  <c r="L190" i="1"/>
  <c r="L191" i="1"/>
  <c r="L192" i="1"/>
  <c r="L193" i="1"/>
  <c r="L194" i="1"/>
  <c r="L195" i="1"/>
  <c r="L196" i="1"/>
  <c r="L197" i="1"/>
  <c r="L198" i="1"/>
  <c r="L199" i="1"/>
  <c r="L200" i="1"/>
  <c r="L201" i="1"/>
  <c r="L202" i="1"/>
  <c r="L203" i="1"/>
  <c r="L204" i="1"/>
  <c r="L205" i="1"/>
  <c r="L206" i="1"/>
  <c r="L207" i="1"/>
  <c r="L208" i="1"/>
  <c r="L209" i="1"/>
  <c r="L210" i="1"/>
  <c r="L211" i="1"/>
  <c r="L212" i="1"/>
  <c r="L213" i="1"/>
  <c r="L214" i="1"/>
  <c r="L215" i="1"/>
  <c r="L216" i="1"/>
  <c r="L217" i="1"/>
  <c r="L218" i="1"/>
  <c r="L219" i="1"/>
  <c r="L220" i="1"/>
  <c r="L221" i="1"/>
  <c r="L222" i="1"/>
  <c r="L223" i="1"/>
  <c r="L224" i="1"/>
  <c r="L225" i="1"/>
  <c r="L226" i="1"/>
  <c r="L227" i="1"/>
  <c r="L228" i="1"/>
  <c r="L229" i="1"/>
  <c r="L230" i="1"/>
  <c r="L231" i="1"/>
  <c r="L232" i="1"/>
  <c r="L233" i="1"/>
  <c r="L234" i="1"/>
  <c r="L235" i="1"/>
  <c r="L236" i="1"/>
  <c r="L237" i="1"/>
  <c r="L238" i="1"/>
  <c r="L239" i="1"/>
  <c r="L240" i="1"/>
  <c r="L241" i="1"/>
  <c r="L242" i="1"/>
  <c r="L243" i="1"/>
  <c r="L244" i="1"/>
  <c r="L245" i="1"/>
  <c r="L246" i="1"/>
  <c r="L247" i="1"/>
  <c r="L248" i="1"/>
  <c r="L249" i="1"/>
  <c r="L250" i="1"/>
  <c r="L251" i="1"/>
  <c r="L252" i="1"/>
  <c r="L253" i="1"/>
  <c r="L254" i="1"/>
  <c r="L255" i="1"/>
  <c r="L256" i="1"/>
  <c r="L257" i="1"/>
  <c r="L258" i="1"/>
  <c r="L259" i="1"/>
  <c r="L260" i="1"/>
  <c r="L261" i="1"/>
  <c r="L262" i="1"/>
  <c r="L263" i="1"/>
  <c r="L264" i="1"/>
  <c r="L265" i="1"/>
  <c r="L266" i="1"/>
  <c r="L267" i="1"/>
  <c r="L268" i="1"/>
  <c r="L269" i="1"/>
  <c r="L270" i="1"/>
  <c r="L271" i="1"/>
  <c r="L272" i="1"/>
  <c r="L273" i="1"/>
  <c r="L274" i="1"/>
  <c r="L275" i="1"/>
  <c r="L276" i="1"/>
  <c r="L277" i="1"/>
  <c r="L278" i="1"/>
  <c r="L279" i="1"/>
  <c r="L280" i="1"/>
  <c r="L281" i="1"/>
  <c r="L282" i="1"/>
  <c r="L283" i="1"/>
  <c r="L284" i="1"/>
  <c r="L285" i="1"/>
  <c r="L286" i="1"/>
  <c r="L287" i="1"/>
  <c r="L288" i="1"/>
  <c r="L289" i="1"/>
  <c r="L290" i="1"/>
  <c r="L291" i="1"/>
  <c r="L292" i="1"/>
  <c r="L293" i="1"/>
  <c r="L294" i="1"/>
  <c r="L295" i="1"/>
  <c r="L296" i="1"/>
  <c r="L297" i="1"/>
  <c r="L298" i="1"/>
  <c r="L299" i="1"/>
  <c r="L300" i="1"/>
  <c r="L301" i="1"/>
  <c r="L302" i="1"/>
  <c r="L303" i="1"/>
  <c r="L304" i="1"/>
  <c r="L305" i="1"/>
  <c r="L306" i="1"/>
  <c r="L307" i="1"/>
  <c r="L308" i="1"/>
  <c r="L309" i="1"/>
  <c r="L310" i="1"/>
  <c r="L311" i="1"/>
  <c r="L312" i="1"/>
  <c r="L313" i="1"/>
  <c r="L314" i="1"/>
  <c r="L315" i="1"/>
  <c r="L316" i="1"/>
  <c r="L317" i="1"/>
  <c r="L318" i="1"/>
  <c r="L319" i="1"/>
  <c r="L320" i="1"/>
  <c r="L321" i="1"/>
  <c r="L322" i="1"/>
  <c r="L323" i="1"/>
  <c r="L324" i="1"/>
  <c r="L325" i="1"/>
  <c r="L326" i="1"/>
  <c r="L327" i="1"/>
  <c r="L328" i="1"/>
  <c r="L329" i="1"/>
  <c r="L330" i="1"/>
  <c r="L331" i="1"/>
  <c r="L332" i="1"/>
  <c r="L333" i="1"/>
  <c r="L334" i="1"/>
  <c r="L335" i="1"/>
  <c r="L336" i="1"/>
  <c r="L337" i="1"/>
  <c r="L338" i="1"/>
  <c r="L339" i="1"/>
  <c r="L340" i="1"/>
  <c r="L341" i="1"/>
  <c r="L342" i="1"/>
  <c r="L343" i="1"/>
  <c r="L344" i="1"/>
  <c r="L345" i="1"/>
  <c r="L346" i="1"/>
  <c r="L347" i="1"/>
  <c r="L348" i="1"/>
  <c r="L349" i="1"/>
  <c r="L350" i="1"/>
  <c r="L351" i="1"/>
  <c r="L352" i="1"/>
  <c r="L353" i="1"/>
  <c r="L354" i="1"/>
  <c r="L355" i="1"/>
  <c r="L356" i="1"/>
  <c r="L357" i="1"/>
  <c r="L358" i="1"/>
  <c r="L359" i="1"/>
  <c r="L360" i="1"/>
  <c r="L361" i="1"/>
  <c r="L362" i="1"/>
  <c r="L363" i="1"/>
  <c r="L364" i="1"/>
  <c r="L365" i="1"/>
  <c r="L366" i="1"/>
  <c r="L367" i="1"/>
  <c r="L368" i="1"/>
  <c r="L369" i="1"/>
  <c r="L370" i="1"/>
  <c r="L371" i="1"/>
  <c r="L372" i="1"/>
  <c r="L373" i="1"/>
  <c r="L374" i="1"/>
  <c r="L375" i="1"/>
  <c r="L376" i="1"/>
  <c r="L377" i="1"/>
  <c r="L378" i="1"/>
  <c r="L379" i="1"/>
  <c r="L380" i="1"/>
  <c r="L381" i="1"/>
  <c r="L382" i="1"/>
  <c r="L383" i="1"/>
  <c r="L384" i="1"/>
  <c r="L385" i="1"/>
  <c r="L386" i="1"/>
  <c r="L387" i="1"/>
  <c r="L388" i="1"/>
  <c r="L389" i="1"/>
  <c r="L390" i="1"/>
  <c r="L391" i="1"/>
  <c r="L392" i="1"/>
  <c r="L393" i="1"/>
  <c r="L394" i="1"/>
  <c r="L395" i="1"/>
  <c r="L396" i="1"/>
  <c r="L397" i="1"/>
  <c r="L398" i="1"/>
  <c r="L399" i="1"/>
  <c r="L400" i="1"/>
  <c r="L401" i="1"/>
  <c r="L402" i="1"/>
  <c r="L403" i="1"/>
  <c r="L404" i="1"/>
  <c r="L405" i="1"/>
  <c r="L406" i="1"/>
  <c r="L407" i="1"/>
  <c r="L408" i="1"/>
  <c r="L409" i="1"/>
  <c r="L410" i="1"/>
  <c r="L411" i="1"/>
  <c r="L412" i="1"/>
  <c r="L413" i="1"/>
  <c r="L414" i="1"/>
  <c r="L415" i="1"/>
  <c r="L416" i="1"/>
  <c r="L417" i="1"/>
  <c r="L418" i="1"/>
  <c r="L419" i="1"/>
  <c r="L420" i="1"/>
  <c r="L421" i="1"/>
  <c r="L422" i="1"/>
  <c r="L423" i="1"/>
  <c r="L424" i="1"/>
  <c r="L425" i="1"/>
  <c r="L426" i="1"/>
  <c r="L427" i="1"/>
  <c r="L428" i="1"/>
  <c r="L429" i="1"/>
  <c r="L430" i="1"/>
  <c r="L431" i="1"/>
  <c r="L432" i="1"/>
  <c r="L433" i="1"/>
  <c r="L434" i="1"/>
  <c r="L435" i="1"/>
  <c r="L436" i="1"/>
  <c r="L437" i="1"/>
  <c r="L438" i="1"/>
  <c r="L439" i="1"/>
  <c r="L440" i="1"/>
  <c r="L441" i="1"/>
  <c r="L442" i="1"/>
  <c r="L443" i="1"/>
  <c r="L444" i="1"/>
  <c r="L445" i="1"/>
  <c r="L446" i="1"/>
  <c r="L447" i="1"/>
  <c r="L448" i="1"/>
  <c r="L449" i="1"/>
  <c r="L450" i="1"/>
  <c r="L451" i="1"/>
  <c r="L452" i="1"/>
  <c r="L453" i="1"/>
  <c r="L454" i="1"/>
  <c r="L455" i="1"/>
  <c r="L456" i="1"/>
  <c r="L457" i="1"/>
  <c r="L458" i="1"/>
  <c r="L459" i="1"/>
  <c r="L460" i="1"/>
  <c r="L461" i="1"/>
  <c r="L462" i="1"/>
  <c r="L463" i="1"/>
  <c r="L464" i="1"/>
  <c r="L465" i="1"/>
  <c r="L466" i="1"/>
  <c r="L467" i="1"/>
  <c r="L468" i="1"/>
  <c r="L469" i="1"/>
  <c r="L470" i="1"/>
  <c r="L471" i="1"/>
  <c r="L472" i="1"/>
  <c r="L473" i="1"/>
  <c r="L474" i="1"/>
  <c r="L475" i="1"/>
  <c r="L476" i="1"/>
  <c r="L477" i="1"/>
  <c r="L478" i="1"/>
  <c r="L479" i="1"/>
  <c r="L480" i="1"/>
  <c r="L481" i="1"/>
  <c r="L482" i="1"/>
  <c r="L483" i="1"/>
  <c r="L484" i="1"/>
  <c r="L485" i="1"/>
  <c r="L486" i="1"/>
  <c r="L487" i="1"/>
  <c r="L488" i="1"/>
  <c r="L489" i="1"/>
  <c r="L490" i="1"/>
  <c r="L491" i="1"/>
  <c r="L492" i="1"/>
  <c r="L493" i="1"/>
  <c r="L494" i="1"/>
  <c r="L495" i="1"/>
  <c r="L496" i="1"/>
  <c r="L497" i="1"/>
  <c r="L498" i="1"/>
  <c r="L499" i="1"/>
  <c r="L500" i="1"/>
  <c r="L501" i="1"/>
  <c r="L502" i="1"/>
  <c r="L503" i="1"/>
  <c r="L504" i="1"/>
  <c r="L505" i="1"/>
  <c r="L506" i="1"/>
  <c r="L507" i="1"/>
  <c r="L508" i="1"/>
  <c r="L509" i="1"/>
  <c r="L510" i="1"/>
  <c r="L511" i="1"/>
  <c r="L512" i="1"/>
  <c r="L513" i="1"/>
  <c r="L514" i="1"/>
  <c r="L515" i="1"/>
  <c r="L516" i="1"/>
  <c r="L517" i="1"/>
  <c r="L518" i="1"/>
  <c r="L519" i="1"/>
  <c r="L520" i="1"/>
  <c r="L521" i="1"/>
  <c r="L522" i="1"/>
  <c r="L523" i="1"/>
  <c r="L524" i="1"/>
  <c r="L525" i="1"/>
  <c r="L526" i="1"/>
  <c r="L527" i="1"/>
  <c r="L528" i="1"/>
  <c r="L529" i="1"/>
  <c r="L530" i="1"/>
  <c r="L531" i="1"/>
  <c r="L532" i="1"/>
  <c r="L533" i="1"/>
  <c r="L534" i="1"/>
  <c r="L535" i="1"/>
  <c r="L536" i="1"/>
  <c r="L537" i="1"/>
  <c r="L538" i="1"/>
  <c r="L539" i="1"/>
  <c r="L540" i="1"/>
  <c r="L541" i="1"/>
  <c r="L542" i="1"/>
  <c r="L543" i="1"/>
  <c r="L544" i="1"/>
  <c r="L545" i="1"/>
  <c r="L546" i="1"/>
  <c r="L547" i="1"/>
  <c r="L548" i="1"/>
  <c r="L549" i="1"/>
  <c r="L550" i="1"/>
  <c r="L551" i="1"/>
  <c r="L552" i="1"/>
  <c r="L553" i="1"/>
  <c r="L554" i="1"/>
  <c r="L555" i="1"/>
  <c r="L556" i="1"/>
  <c r="L557" i="1"/>
  <c r="L558" i="1"/>
  <c r="L559" i="1"/>
  <c r="L560" i="1"/>
  <c r="L561" i="1"/>
  <c r="L562" i="1"/>
  <c r="L563" i="1"/>
  <c r="L564" i="1"/>
  <c r="L565" i="1"/>
  <c r="L566" i="1"/>
  <c r="L567" i="1"/>
  <c r="L568" i="1"/>
  <c r="L569" i="1"/>
  <c r="L570" i="1"/>
  <c r="L571" i="1"/>
  <c r="L572" i="1"/>
  <c r="L573" i="1"/>
  <c r="L574" i="1"/>
  <c r="L575" i="1"/>
  <c r="L576" i="1"/>
  <c r="L577" i="1"/>
  <c r="L578" i="1"/>
  <c r="L579" i="1"/>
  <c r="L580" i="1"/>
  <c r="L581" i="1"/>
  <c r="L582" i="1"/>
  <c r="L583" i="1"/>
  <c r="L584" i="1"/>
  <c r="L585" i="1"/>
  <c r="L586" i="1"/>
  <c r="L587" i="1"/>
  <c r="L588" i="1"/>
  <c r="L589" i="1"/>
  <c r="L590" i="1"/>
  <c r="L591" i="1"/>
  <c r="L592" i="1"/>
  <c r="L593" i="1"/>
  <c r="L594" i="1"/>
  <c r="L595" i="1"/>
  <c r="L596" i="1"/>
  <c r="L597" i="1"/>
  <c r="L598" i="1"/>
  <c r="L599" i="1"/>
  <c r="L600" i="1"/>
  <c r="L601" i="1"/>
  <c r="L602" i="1"/>
  <c r="L603" i="1"/>
  <c r="L604" i="1"/>
  <c r="L605" i="1"/>
  <c r="L606" i="1"/>
  <c r="L607" i="1"/>
  <c r="L608" i="1"/>
  <c r="L609" i="1"/>
  <c r="L610" i="1"/>
  <c r="L611" i="1"/>
  <c r="L612" i="1"/>
  <c r="L613" i="1"/>
  <c r="L614" i="1"/>
  <c r="L615" i="1"/>
  <c r="L616" i="1"/>
  <c r="L617" i="1"/>
  <c r="L618" i="1"/>
  <c r="L619" i="1"/>
  <c r="L620" i="1"/>
  <c r="L621" i="1"/>
  <c r="L622" i="1"/>
  <c r="L623" i="1"/>
  <c r="L624" i="1"/>
  <c r="L625" i="1"/>
  <c r="L626" i="1"/>
  <c r="L627" i="1"/>
  <c r="L628" i="1"/>
  <c r="L629" i="1"/>
  <c r="L630" i="1"/>
  <c r="L631" i="1"/>
  <c r="L632" i="1"/>
  <c r="L633" i="1"/>
  <c r="L634" i="1"/>
  <c r="L635" i="1"/>
  <c r="L636" i="1"/>
  <c r="L637" i="1"/>
  <c r="L638" i="1"/>
  <c r="L639" i="1"/>
  <c r="L640" i="1"/>
  <c r="L641" i="1"/>
  <c r="L642" i="1"/>
  <c r="L643" i="1"/>
  <c r="L644" i="1"/>
  <c r="L645" i="1"/>
  <c r="L646" i="1"/>
  <c r="L647" i="1"/>
  <c r="L648" i="1"/>
  <c r="L649" i="1"/>
  <c r="L650" i="1"/>
  <c r="L651" i="1"/>
  <c r="L652" i="1"/>
  <c r="L653" i="1"/>
  <c r="L654" i="1"/>
  <c r="L655" i="1"/>
  <c r="L656" i="1"/>
  <c r="L657" i="1"/>
  <c r="L658" i="1"/>
  <c r="L659" i="1"/>
  <c r="L660" i="1"/>
  <c r="L661" i="1"/>
  <c r="L662" i="1"/>
  <c r="L663" i="1"/>
  <c r="L664" i="1"/>
  <c r="L665" i="1"/>
  <c r="L666" i="1"/>
  <c r="L667" i="1"/>
  <c r="L668" i="1"/>
  <c r="L669" i="1"/>
  <c r="L670" i="1"/>
  <c r="L671" i="1"/>
  <c r="L672" i="1"/>
  <c r="L673" i="1"/>
  <c r="L674" i="1"/>
  <c r="L675" i="1"/>
  <c r="L676" i="1"/>
  <c r="L677" i="1"/>
  <c r="L678" i="1"/>
  <c r="L679" i="1"/>
  <c r="L680" i="1"/>
  <c r="L681" i="1"/>
  <c r="L682" i="1"/>
  <c r="L683" i="1"/>
  <c r="L684" i="1"/>
  <c r="L685" i="1"/>
  <c r="L686" i="1"/>
  <c r="L687" i="1"/>
  <c r="L688" i="1"/>
  <c r="L689" i="1"/>
  <c r="L690" i="1"/>
  <c r="L691" i="1"/>
  <c r="L692" i="1"/>
  <c r="L693" i="1"/>
  <c r="L694" i="1"/>
  <c r="L695" i="1"/>
  <c r="L696" i="1"/>
  <c r="L697" i="1"/>
  <c r="L698" i="1"/>
  <c r="L699" i="1"/>
  <c r="L700" i="1"/>
  <c r="L701" i="1"/>
  <c r="L702" i="1"/>
  <c r="L703" i="1"/>
  <c r="L704" i="1"/>
  <c r="L705" i="1"/>
  <c r="L706" i="1"/>
  <c r="L707" i="1"/>
  <c r="L708" i="1"/>
  <c r="L709" i="1"/>
  <c r="L710" i="1"/>
  <c r="L711" i="1"/>
  <c r="L712" i="1"/>
  <c r="L713" i="1"/>
  <c r="L714" i="1"/>
  <c r="L715" i="1"/>
  <c r="L716" i="1"/>
  <c r="L717" i="1"/>
  <c r="L718" i="1"/>
  <c r="L719" i="1"/>
  <c r="L720" i="1"/>
  <c r="L721" i="1"/>
  <c r="L722" i="1"/>
  <c r="L723" i="1"/>
  <c r="L724" i="1"/>
  <c r="L725" i="1"/>
  <c r="L726" i="1"/>
  <c r="L727" i="1"/>
  <c r="L728" i="1"/>
  <c r="L729" i="1"/>
  <c r="L730" i="1"/>
  <c r="L731" i="1"/>
  <c r="L732" i="1"/>
  <c r="L733" i="1"/>
  <c r="L734" i="1"/>
  <c r="L735" i="1"/>
  <c r="L736" i="1"/>
  <c r="L737" i="1"/>
  <c r="L738" i="1"/>
  <c r="L739" i="1"/>
  <c r="L740" i="1"/>
  <c r="L741" i="1"/>
  <c r="L742" i="1"/>
  <c r="L743" i="1"/>
  <c r="L744" i="1"/>
  <c r="L745" i="1"/>
  <c r="L746" i="1"/>
  <c r="L747" i="1"/>
  <c r="L748" i="1"/>
  <c r="L749" i="1"/>
  <c r="L750" i="1"/>
  <c r="L751" i="1"/>
  <c r="L752" i="1"/>
  <c r="L753" i="1"/>
  <c r="L754" i="1"/>
  <c r="L755" i="1"/>
  <c r="L756" i="1"/>
  <c r="L757" i="1"/>
  <c r="L758" i="1"/>
  <c r="L759" i="1"/>
  <c r="L760" i="1"/>
  <c r="L761" i="1"/>
  <c r="L762" i="1"/>
  <c r="L763" i="1"/>
  <c r="L764" i="1"/>
  <c r="L765" i="1"/>
  <c r="L766" i="1"/>
  <c r="L767" i="1"/>
  <c r="L768" i="1"/>
  <c r="L769" i="1"/>
  <c r="L770" i="1"/>
  <c r="L771" i="1"/>
  <c r="L772" i="1"/>
  <c r="L773" i="1"/>
  <c r="L774" i="1"/>
  <c r="L775" i="1"/>
  <c r="L776" i="1"/>
  <c r="L777" i="1"/>
  <c r="L778" i="1"/>
  <c r="L779" i="1"/>
  <c r="L780" i="1"/>
  <c r="L781" i="1"/>
  <c r="L782" i="1"/>
  <c r="L783" i="1"/>
  <c r="L784" i="1"/>
  <c r="L785" i="1"/>
  <c r="L786" i="1"/>
  <c r="L787" i="1"/>
  <c r="L788" i="1"/>
  <c r="L789" i="1"/>
  <c r="L790" i="1"/>
  <c r="L791" i="1"/>
  <c r="L792" i="1"/>
  <c r="L793" i="1"/>
  <c r="L794" i="1"/>
  <c r="L795" i="1"/>
  <c r="L796" i="1"/>
  <c r="L797" i="1"/>
  <c r="L798" i="1"/>
  <c r="L799" i="1"/>
  <c r="L800" i="1"/>
  <c r="L801" i="1"/>
  <c r="L802" i="1"/>
  <c r="L803" i="1"/>
  <c r="L804" i="1"/>
  <c r="L805" i="1"/>
  <c r="L806" i="1"/>
  <c r="L807" i="1"/>
  <c r="L808" i="1"/>
  <c r="L809" i="1"/>
  <c r="L810" i="1"/>
  <c r="L811" i="1"/>
  <c r="L812" i="1"/>
  <c r="L813" i="1"/>
  <c r="L814" i="1"/>
  <c r="L815" i="1"/>
  <c r="L816" i="1"/>
  <c r="L817" i="1"/>
  <c r="L818" i="1"/>
  <c r="L819" i="1"/>
  <c r="L820" i="1"/>
  <c r="L821" i="1"/>
  <c r="L822" i="1"/>
  <c r="L823" i="1"/>
  <c r="L824" i="1"/>
  <c r="L825" i="1"/>
  <c r="L826" i="1"/>
  <c r="L827" i="1"/>
  <c r="L828" i="1"/>
  <c r="L829" i="1"/>
  <c r="L830" i="1"/>
  <c r="L831" i="1"/>
  <c r="L832" i="1"/>
  <c r="L833" i="1"/>
  <c r="L834" i="1"/>
  <c r="L835" i="1"/>
  <c r="L836" i="1"/>
  <c r="L837" i="1"/>
  <c r="L838" i="1"/>
  <c r="L839" i="1"/>
  <c r="L840" i="1"/>
  <c r="L841" i="1"/>
  <c r="L842" i="1"/>
  <c r="L843" i="1"/>
  <c r="L844" i="1"/>
  <c r="L845" i="1"/>
  <c r="L846" i="1"/>
  <c r="L847" i="1"/>
  <c r="L848" i="1"/>
  <c r="L849" i="1"/>
  <c r="L850" i="1"/>
  <c r="L851" i="1"/>
  <c r="L852" i="1"/>
  <c r="L853" i="1"/>
  <c r="L854" i="1"/>
  <c r="L855" i="1"/>
  <c r="L856" i="1"/>
  <c r="L857" i="1"/>
  <c r="L858" i="1"/>
  <c r="L859" i="1"/>
  <c r="L860" i="1"/>
  <c r="L861" i="1"/>
  <c r="L862" i="1"/>
  <c r="L863" i="1"/>
  <c r="L864" i="1"/>
  <c r="L865" i="1"/>
  <c r="L866" i="1"/>
  <c r="L867" i="1"/>
  <c r="L868" i="1"/>
  <c r="L869" i="1"/>
  <c r="L870" i="1"/>
  <c r="L871" i="1"/>
  <c r="L872" i="1"/>
  <c r="L873" i="1"/>
  <c r="L874" i="1"/>
  <c r="L875" i="1"/>
  <c r="L876" i="1"/>
  <c r="L877" i="1"/>
  <c r="L878" i="1"/>
  <c r="L879" i="1"/>
  <c r="L880" i="1"/>
  <c r="L881" i="1"/>
  <c r="L882" i="1"/>
  <c r="L883" i="1"/>
  <c r="L884" i="1"/>
  <c r="L885" i="1"/>
  <c r="L886" i="1"/>
  <c r="L887" i="1"/>
  <c r="L888" i="1"/>
  <c r="L889" i="1"/>
  <c r="L890" i="1"/>
  <c r="L891" i="1"/>
  <c r="L892" i="1"/>
  <c r="L893" i="1"/>
  <c r="L894" i="1"/>
  <c r="L895" i="1"/>
  <c r="L896" i="1"/>
  <c r="L897" i="1"/>
  <c r="L898" i="1"/>
  <c r="L899" i="1"/>
  <c r="L900" i="1"/>
  <c r="L901" i="1"/>
  <c r="L902" i="1"/>
  <c r="L903" i="1"/>
  <c r="L904" i="1"/>
  <c r="L905" i="1"/>
  <c r="L906" i="1"/>
  <c r="L907" i="1"/>
  <c r="L908" i="1"/>
  <c r="L909" i="1"/>
  <c r="L910" i="1"/>
  <c r="L911" i="1"/>
  <c r="L912" i="1"/>
  <c r="L913" i="1"/>
  <c r="L914" i="1"/>
  <c r="L915" i="1"/>
  <c r="L916" i="1"/>
  <c r="L917" i="1"/>
  <c r="L918" i="1"/>
  <c r="L919" i="1"/>
  <c r="L920" i="1"/>
  <c r="L921" i="1"/>
  <c r="L922" i="1"/>
  <c r="L923" i="1"/>
  <c r="L924" i="1"/>
  <c r="L925" i="1"/>
  <c r="L926" i="1"/>
  <c r="L927" i="1"/>
  <c r="L928" i="1"/>
  <c r="L929" i="1"/>
  <c r="L930" i="1"/>
  <c r="L931" i="1"/>
  <c r="L932" i="1"/>
  <c r="L933" i="1"/>
  <c r="L934" i="1"/>
  <c r="L935" i="1"/>
  <c r="L936" i="1"/>
  <c r="L937" i="1"/>
  <c r="L938" i="1"/>
  <c r="L939" i="1"/>
  <c r="L940" i="1"/>
  <c r="L941" i="1"/>
  <c r="L942" i="1"/>
  <c r="L943" i="1"/>
  <c r="L944" i="1"/>
  <c r="L945" i="1"/>
  <c r="L946" i="1"/>
  <c r="L947" i="1"/>
  <c r="L948" i="1"/>
  <c r="L949" i="1"/>
  <c r="L950" i="1"/>
  <c r="L951" i="1"/>
  <c r="L952" i="1"/>
  <c r="L953" i="1"/>
  <c r="L954" i="1"/>
  <c r="L955" i="1"/>
  <c r="L956" i="1"/>
  <c r="L957" i="1"/>
  <c r="L958" i="1"/>
  <c r="L959" i="1"/>
  <c r="L960" i="1"/>
  <c r="L961" i="1"/>
  <c r="L962" i="1"/>
  <c r="L963" i="1"/>
  <c r="L964" i="1"/>
  <c r="L965" i="1"/>
  <c r="L966" i="1"/>
  <c r="L967" i="1"/>
  <c r="L968" i="1"/>
  <c r="L969" i="1"/>
  <c r="L970" i="1"/>
  <c r="L971" i="1"/>
  <c r="L972" i="1"/>
  <c r="L973" i="1"/>
  <c r="L974" i="1"/>
  <c r="L975" i="1"/>
  <c r="L976" i="1"/>
  <c r="L977" i="1"/>
  <c r="L978" i="1"/>
  <c r="L979" i="1"/>
  <c r="L980" i="1"/>
  <c r="L981" i="1"/>
  <c r="L982" i="1"/>
  <c r="L983" i="1"/>
  <c r="L984" i="1"/>
  <c r="L985" i="1"/>
  <c r="L986" i="1"/>
  <c r="L987" i="1"/>
  <c r="L988" i="1"/>
  <c r="L989" i="1"/>
  <c r="L990" i="1"/>
  <c r="L991" i="1"/>
  <c r="L992" i="1"/>
  <c r="L993" i="1"/>
  <c r="L994" i="1"/>
  <c r="L995" i="1"/>
  <c r="L996" i="1"/>
  <c r="L997" i="1"/>
  <c r="L998" i="1"/>
  <c r="L999" i="1"/>
  <c r="L1000" i="1"/>
  <c r="L1001" i="1"/>
  <c r="L1002" i="1"/>
  <c r="L1003" i="1"/>
  <c r="L1004" i="1"/>
  <c r="L1005" i="1"/>
  <c r="L1006" i="1"/>
  <c r="L1007" i="1"/>
  <c r="L1008" i="1"/>
  <c r="L1009" i="1"/>
  <c r="L1010" i="1"/>
  <c r="L1011" i="1"/>
  <c r="L1012" i="1"/>
  <c r="L1013" i="1"/>
  <c r="L1014" i="1"/>
  <c r="L1015" i="1"/>
  <c r="L1016" i="1"/>
  <c r="L1017" i="1"/>
  <c r="L1018" i="1"/>
  <c r="L1019" i="1"/>
  <c r="L1020" i="1"/>
  <c r="L1021" i="1"/>
  <c r="L1022" i="1"/>
  <c r="L1023" i="1"/>
  <c r="L1024" i="1"/>
  <c r="L1025" i="1"/>
  <c r="L1026" i="1"/>
  <c r="L1027" i="1"/>
  <c r="L1028" i="1"/>
  <c r="L1029" i="1"/>
  <c r="L1030" i="1"/>
  <c r="L1031" i="1"/>
  <c r="L1032" i="1"/>
  <c r="L1033" i="1"/>
  <c r="L1034" i="1"/>
  <c r="L1035" i="1"/>
  <c r="L1036" i="1"/>
  <c r="L1037" i="1"/>
  <c r="L1038" i="1"/>
  <c r="L1039" i="1"/>
  <c r="L1040" i="1"/>
  <c r="L1041" i="1"/>
  <c r="L1042" i="1"/>
  <c r="L1043" i="1"/>
  <c r="L1044" i="1"/>
  <c r="L1045" i="1"/>
  <c r="L1046" i="1"/>
  <c r="L1047" i="1"/>
  <c r="L1048" i="1"/>
  <c r="L1049" i="1"/>
  <c r="L1050" i="1"/>
  <c r="L1051" i="1"/>
  <c r="L1052" i="1"/>
  <c r="L1053" i="1"/>
  <c r="L1054" i="1"/>
  <c r="L1055" i="1"/>
  <c r="L1056" i="1"/>
  <c r="L1057" i="1"/>
  <c r="L1058" i="1"/>
  <c r="L1059" i="1"/>
  <c r="L1060" i="1"/>
  <c r="L1061" i="1"/>
  <c r="L1062" i="1"/>
  <c r="L1063" i="1"/>
  <c r="L1064" i="1"/>
  <c r="L1065" i="1"/>
  <c r="L1066" i="1"/>
  <c r="L1067" i="1"/>
  <c r="L1068" i="1"/>
  <c r="L1069" i="1"/>
  <c r="L1070" i="1"/>
  <c r="L1071" i="1"/>
  <c r="L1072" i="1"/>
  <c r="L1073" i="1"/>
  <c r="L1074" i="1"/>
  <c r="L1075" i="1"/>
  <c r="L1076" i="1"/>
  <c r="L1077" i="1"/>
  <c r="L1078" i="1"/>
  <c r="L1079" i="1"/>
  <c r="L1080" i="1"/>
  <c r="L1081" i="1"/>
  <c r="L1082" i="1"/>
  <c r="L1083" i="1"/>
  <c r="L1084" i="1"/>
  <c r="L1085" i="1"/>
  <c r="L1086" i="1"/>
  <c r="L1087" i="1"/>
  <c r="L1088" i="1"/>
  <c r="L1089" i="1"/>
  <c r="L1090" i="1"/>
  <c r="L1091" i="1"/>
  <c r="L1092" i="1"/>
  <c r="L1093" i="1"/>
  <c r="L1094" i="1"/>
  <c r="L1095" i="1"/>
  <c r="L1096" i="1"/>
  <c r="L1097" i="1"/>
  <c r="L1098" i="1"/>
  <c r="L1099" i="1"/>
  <c r="L1100" i="1"/>
  <c r="L1101" i="1"/>
  <c r="L1102" i="1"/>
  <c r="L1103" i="1"/>
  <c r="L1104" i="1"/>
  <c r="L1105" i="1"/>
  <c r="L1106" i="1"/>
  <c r="L1107" i="1"/>
  <c r="L1108" i="1"/>
  <c r="L1109" i="1"/>
  <c r="L1110" i="1"/>
  <c r="L1111" i="1"/>
  <c r="L1112" i="1"/>
  <c r="L1113" i="1"/>
  <c r="L1114" i="1"/>
  <c r="L1115" i="1"/>
  <c r="L1116" i="1"/>
  <c r="L1117" i="1"/>
  <c r="L1118" i="1"/>
  <c r="L1119" i="1"/>
  <c r="L1120" i="1"/>
  <c r="L1121" i="1"/>
  <c r="L1122" i="1"/>
  <c r="L1123" i="1"/>
  <c r="L1124" i="1"/>
  <c r="L1125" i="1"/>
  <c r="L1126" i="1"/>
  <c r="L1127" i="1"/>
  <c r="L1128" i="1"/>
  <c r="L1129" i="1"/>
  <c r="L1130" i="1"/>
  <c r="L1131" i="1"/>
  <c r="L1132" i="1"/>
  <c r="L1133" i="1"/>
  <c r="L1134" i="1"/>
  <c r="L1135" i="1"/>
  <c r="L1136" i="1"/>
  <c r="L1137" i="1"/>
  <c r="L1138" i="1"/>
  <c r="L1139" i="1"/>
  <c r="L1140" i="1"/>
  <c r="L1141" i="1"/>
  <c r="L1142" i="1"/>
  <c r="L1143" i="1"/>
  <c r="L1144" i="1"/>
  <c r="L1145" i="1"/>
  <c r="L1146" i="1"/>
  <c r="L1147" i="1"/>
  <c r="L1148" i="1"/>
  <c r="L1149" i="1"/>
  <c r="L1150" i="1"/>
  <c r="L1151" i="1"/>
  <c r="L1152" i="1"/>
  <c r="L1153" i="1"/>
  <c r="L1154" i="1"/>
  <c r="L1155" i="1"/>
  <c r="L1156" i="1"/>
  <c r="L1157" i="1"/>
  <c r="L1158" i="1"/>
  <c r="L1159" i="1"/>
  <c r="L1160" i="1"/>
  <c r="L1161" i="1"/>
  <c r="L1162" i="1"/>
  <c r="L1163" i="1"/>
  <c r="L1164" i="1"/>
  <c r="L1165" i="1"/>
  <c r="L1166" i="1"/>
  <c r="L1167" i="1"/>
  <c r="L1168" i="1"/>
  <c r="L1169" i="1"/>
  <c r="L1170" i="1"/>
  <c r="L1171" i="1"/>
  <c r="L1172" i="1"/>
  <c r="L1173" i="1"/>
  <c r="L1174" i="1"/>
  <c r="L1175" i="1"/>
  <c r="L1176" i="1"/>
  <c r="L1177" i="1"/>
  <c r="L1178" i="1"/>
  <c r="L1179" i="1"/>
  <c r="L1180" i="1"/>
  <c r="L1181" i="1"/>
  <c r="L1182" i="1"/>
  <c r="L1183" i="1"/>
  <c r="L1184" i="1"/>
  <c r="L1185" i="1"/>
  <c r="L1186" i="1"/>
  <c r="L1187" i="1"/>
  <c r="L1188" i="1"/>
  <c r="L1189" i="1"/>
  <c r="L1190" i="1"/>
  <c r="L1191" i="1"/>
  <c r="L1192" i="1"/>
  <c r="L1193" i="1"/>
  <c r="L1194" i="1"/>
  <c r="L1195" i="1"/>
  <c r="L1196" i="1"/>
  <c r="L1197" i="1"/>
  <c r="L1198" i="1"/>
  <c r="L1199" i="1"/>
  <c r="L1200" i="1"/>
  <c r="L1201" i="1"/>
  <c r="L1202" i="1"/>
  <c r="L1203" i="1"/>
  <c r="L1204" i="1"/>
  <c r="L1205" i="1"/>
  <c r="L1206" i="1"/>
  <c r="L1207" i="1"/>
  <c r="L1208" i="1"/>
  <c r="L1209" i="1"/>
  <c r="L1210" i="1"/>
  <c r="L1211" i="1"/>
  <c r="L1212" i="1"/>
  <c r="L1213" i="1"/>
  <c r="L1214" i="1"/>
  <c r="L1215" i="1"/>
  <c r="L1216" i="1"/>
  <c r="L1217" i="1"/>
  <c r="L1218" i="1"/>
  <c r="L1219" i="1"/>
  <c r="L1220" i="1"/>
  <c r="L1221" i="1"/>
  <c r="L1222" i="1"/>
  <c r="L1223" i="1"/>
  <c r="L1224" i="1"/>
  <c r="L1225" i="1"/>
  <c r="L1226" i="1"/>
  <c r="L1227" i="1"/>
  <c r="L1228" i="1"/>
  <c r="L1229" i="1"/>
  <c r="L1230" i="1"/>
  <c r="L1231" i="1"/>
  <c r="L1232" i="1"/>
  <c r="L1233" i="1"/>
  <c r="L1234" i="1"/>
  <c r="L1235" i="1"/>
  <c r="L1236" i="1"/>
  <c r="L1237" i="1"/>
  <c r="L1238" i="1"/>
  <c r="L1239" i="1"/>
  <c r="L1240" i="1"/>
  <c r="L1241" i="1"/>
  <c r="L1242" i="1"/>
  <c r="L1243" i="1"/>
  <c r="L1244" i="1"/>
  <c r="L1245" i="1"/>
  <c r="L1246" i="1"/>
  <c r="L1247" i="1"/>
  <c r="L1248" i="1"/>
  <c r="L1249" i="1"/>
  <c r="L1250" i="1"/>
  <c r="L1251" i="1"/>
  <c r="L1252" i="1"/>
  <c r="L1253" i="1"/>
  <c r="L1254" i="1"/>
  <c r="L1255" i="1"/>
  <c r="L1256" i="1"/>
  <c r="L1257" i="1"/>
  <c r="L1258" i="1"/>
  <c r="L1259" i="1"/>
  <c r="L1260" i="1"/>
  <c r="L1261" i="1"/>
  <c r="L1262" i="1"/>
  <c r="L1263" i="1"/>
  <c r="L1264" i="1"/>
  <c r="L1265" i="1"/>
  <c r="L1266" i="1"/>
  <c r="L1267" i="1"/>
  <c r="L1268" i="1"/>
  <c r="L1269" i="1"/>
  <c r="L1270" i="1"/>
  <c r="L1271" i="1"/>
  <c r="L1272" i="1"/>
  <c r="L1273" i="1"/>
  <c r="L1274" i="1"/>
  <c r="L1275" i="1"/>
  <c r="L1276" i="1"/>
  <c r="L1277" i="1"/>
  <c r="L1278" i="1"/>
  <c r="L1279" i="1"/>
  <c r="L1280" i="1"/>
  <c r="L1281" i="1"/>
  <c r="L1282" i="1"/>
  <c r="L1283" i="1"/>
  <c r="L1284" i="1"/>
  <c r="L1285" i="1"/>
  <c r="L1286" i="1"/>
  <c r="L1287" i="1"/>
  <c r="L1288" i="1"/>
  <c r="L1289" i="1"/>
  <c r="L1290" i="1"/>
  <c r="L1291" i="1"/>
  <c r="L1292" i="1"/>
  <c r="L1293" i="1"/>
  <c r="L1294" i="1"/>
  <c r="L1295" i="1"/>
  <c r="L1296" i="1"/>
  <c r="L1297" i="1"/>
  <c r="L1298" i="1"/>
  <c r="L1299" i="1"/>
  <c r="L1300" i="1"/>
  <c r="L1301" i="1"/>
  <c r="L1302" i="1"/>
  <c r="L1303" i="1"/>
  <c r="L1304" i="1"/>
  <c r="L1305" i="1"/>
  <c r="L1306" i="1"/>
  <c r="L1307" i="1"/>
  <c r="L1308" i="1"/>
  <c r="L1309" i="1"/>
  <c r="L1310" i="1"/>
  <c r="L1311" i="1"/>
  <c r="L1312" i="1"/>
  <c r="L1313" i="1"/>
  <c r="L1314" i="1"/>
  <c r="L1315" i="1"/>
  <c r="L1316" i="1"/>
  <c r="L1317" i="1"/>
  <c r="L1318" i="1"/>
  <c r="L1319" i="1"/>
  <c r="L1320" i="1"/>
  <c r="L1321" i="1"/>
  <c r="L1322" i="1"/>
  <c r="L1323" i="1"/>
  <c r="L1324" i="1"/>
  <c r="L1325" i="1"/>
  <c r="L1326" i="1"/>
  <c r="L1327" i="1"/>
  <c r="L1328" i="1"/>
  <c r="L1329" i="1"/>
  <c r="L1330" i="1"/>
  <c r="L1331" i="1"/>
  <c r="L1332" i="1"/>
  <c r="L1333" i="1"/>
  <c r="L1334" i="1"/>
  <c r="L1335" i="1"/>
  <c r="L1336" i="1"/>
  <c r="L1337" i="1"/>
  <c r="L1338" i="1"/>
  <c r="L1339" i="1"/>
  <c r="L1340" i="1"/>
  <c r="L1341" i="1"/>
  <c r="L1342" i="1"/>
  <c r="L1343" i="1"/>
  <c r="L1344" i="1"/>
  <c r="L1345" i="1"/>
  <c r="L1346" i="1"/>
  <c r="L1347" i="1"/>
  <c r="L1348" i="1"/>
  <c r="L1349" i="1"/>
  <c r="L1350" i="1"/>
  <c r="L1351" i="1"/>
  <c r="L1352" i="1"/>
  <c r="L1353" i="1"/>
  <c r="L1354" i="1"/>
  <c r="L1355" i="1"/>
  <c r="L1356" i="1"/>
  <c r="L1357" i="1"/>
  <c r="L1358" i="1"/>
  <c r="L1359" i="1"/>
  <c r="L1360" i="1"/>
  <c r="L1361" i="1"/>
  <c r="L1362" i="1"/>
  <c r="L1363" i="1"/>
  <c r="L1364" i="1"/>
  <c r="L1365" i="1"/>
  <c r="L1366" i="1"/>
  <c r="L1367" i="1"/>
  <c r="L1368" i="1"/>
  <c r="L1369" i="1"/>
  <c r="L1370" i="1"/>
  <c r="L1371" i="1"/>
  <c r="L1372" i="1"/>
  <c r="L1373" i="1"/>
  <c r="L1374" i="1"/>
  <c r="L1375" i="1"/>
  <c r="L1376" i="1"/>
  <c r="L1377" i="1"/>
  <c r="L1378" i="1"/>
  <c r="L1379" i="1"/>
  <c r="L1380" i="1"/>
  <c r="L1381" i="1"/>
  <c r="L1382" i="1"/>
  <c r="L1383" i="1"/>
  <c r="L1384" i="1"/>
  <c r="L1385" i="1"/>
  <c r="L1386" i="1"/>
  <c r="L1387" i="1"/>
  <c r="L1388" i="1"/>
  <c r="L1389" i="1"/>
  <c r="L1390" i="1"/>
  <c r="L1391" i="1"/>
  <c r="L1392" i="1"/>
  <c r="L1393" i="1"/>
  <c r="L1394" i="1"/>
  <c r="L1395" i="1"/>
  <c r="L1396" i="1"/>
  <c r="L1397" i="1"/>
  <c r="L1398" i="1"/>
  <c r="L1399" i="1"/>
  <c r="L1400" i="1"/>
  <c r="L1401" i="1"/>
  <c r="L1402" i="1"/>
  <c r="L1403" i="1"/>
  <c r="L1404" i="1"/>
  <c r="L1405" i="1"/>
  <c r="L1406" i="1"/>
  <c r="L1407" i="1"/>
  <c r="L1408" i="1"/>
  <c r="L1409" i="1"/>
  <c r="L1410" i="1"/>
  <c r="L1411" i="1"/>
  <c r="L1412" i="1"/>
  <c r="L1413" i="1"/>
  <c r="L1414" i="1"/>
  <c r="L1415" i="1"/>
  <c r="L1416" i="1"/>
  <c r="L1417" i="1"/>
  <c r="L1418" i="1"/>
  <c r="L1419" i="1"/>
  <c r="L1420" i="1"/>
  <c r="L1421" i="1"/>
  <c r="L1422" i="1"/>
  <c r="L1423" i="1"/>
  <c r="L1424" i="1"/>
  <c r="L1425" i="1"/>
  <c r="L1426" i="1"/>
  <c r="L1427" i="1"/>
  <c r="L1428" i="1"/>
  <c r="L1429" i="1"/>
  <c r="L1430" i="1"/>
  <c r="L1431" i="1"/>
  <c r="L1432" i="1"/>
  <c r="L1433" i="1"/>
  <c r="L1434" i="1"/>
  <c r="L1435" i="1"/>
  <c r="L1436" i="1"/>
  <c r="L1437" i="1"/>
  <c r="L1438" i="1"/>
  <c r="L1439" i="1"/>
  <c r="L1440" i="1"/>
  <c r="L1441" i="1"/>
  <c r="L1442" i="1"/>
  <c r="L1443" i="1"/>
  <c r="L1444" i="1"/>
  <c r="L1445" i="1"/>
  <c r="L1446" i="1"/>
  <c r="L1447" i="1"/>
  <c r="L1448" i="1"/>
  <c r="L1449" i="1"/>
  <c r="L1450" i="1"/>
  <c r="L1451" i="1"/>
  <c r="L1452" i="1"/>
  <c r="L1453" i="1"/>
  <c r="L1454" i="1"/>
  <c r="L1455" i="1"/>
  <c r="L1456" i="1"/>
  <c r="L1457" i="1"/>
  <c r="L1458" i="1"/>
  <c r="L1459" i="1"/>
  <c r="L1460" i="1"/>
  <c r="L1461" i="1"/>
  <c r="L1462" i="1"/>
  <c r="L1463" i="1"/>
  <c r="L1464" i="1"/>
  <c r="L1465" i="1"/>
  <c r="L1466" i="1"/>
  <c r="L1467" i="1"/>
  <c r="L1468" i="1"/>
  <c r="L1469" i="1"/>
  <c r="L1470" i="1"/>
  <c r="L1471" i="1"/>
  <c r="L1472" i="1"/>
  <c r="L1473" i="1"/>
  <c r="L1474" i="1"/>
  <c r="L1475" i="1"/>
  <c r="L1476" i="1"/>
  <c r="L1477" i="1"/>
  <c r="L1478" i="1"/>
  <c r="L1479" i="1"/>
  <c r="L1480" i="1"/>
  <c r="L1481" i="1"/>
  <c r="L1482" i="1"/>
  <c r="L1483" i="1"/>
  <c r="L1484" i="1"/>
  <c r="L1485" i="1"/>
  <c r="L1486" i="1"/>
  <c r="L1487" i="1"/>
  <c r="L1488" i="1"/>
  <c r="L1489" i="1"/>
  <c r="L1490" i="1"/>
  <c r="L1491" i="1"/>
  <c r="L1492" i="1"/>
  <c r="L1493" i="1"/>
  <c r="L1494" i="1"/>
  <c r="L1495" i="1"/>
  <c r="L1496" i="1"/>
  <c r="L1497" i="1"/>
  <c r="L1498" i="1"/>
  <c r="L1499" i="1"/>
  <c r="L1500" i="1"/>
  <c r="L1501" i="1"/>
  <c r="L1502" i="1"/>
  <c r="L1503" i="1"/>
  <c r="L1504" i="1"/>
  <c r="L1505" i="1"/>
  <c r="L1506" i="1"/>
  <c r="L1507" i="1"/>
  <c r="L1508" i="1"/>
  <c r="L1509" i="1"/>
  <c r="L1510" i="1"/>
  <c r="L1511" i="1"/>
  <c r="L1512" i="1"/>
  <c r="L1513" i="1"/>
  <c r="L1514" i="1"/>
  <c r="L1515" i="1"/>
  <c r="L1516" i="1"/>
  <c r="L1517" i="1"/>
  <c r="L1518" i="1"/>
  <c r="L1519" i="1"/>
  <c r="L1520" i="1"/>
  <c r="L1521" i="1"/>
  <c r="L1522" i="1"/>
  <c r="L1523" i="1"/>
  <c r="L1524" i="1"/>
  <c r="L1525" i="1"/>
  <c r="L1526" i="1"/>
  <c r="L1527" i="1"/>
  <c r="L1528" i="1"/>
  <c r="L1529" i="1"/>
  <c r="L1530" i="1"/>
  <c r="L1531" i="1"/>
  <c r="L1532" i="1"/>
  <c r="L1533" i="1"/>
  <c r="L1534" i="1"/>
  <c r="L1535" i="1"/>
  <c r="L1536" i="1"/>
  <c r="L1537" i="1"/>
  <c r="L1538" i="1"/>
  <c r="L1539" i="1"/>
  <c r="L1540" i="1"/>
  <c r="L1541" i="1"/>
  <c r="L1542" i="1"/>
  <c r="L1543" i="1"/>
  <c r="L1544" i="1"/>
  <c r="L1545" i="1"/>
  <c r="L1546" i="1"/>
  <c r="L1547" i="1"/>
  <c r="L1548" i="1"/>
  <c r="L1549" i="1"/>
  <c r="L1550" i="1"/>
  <c r="L1551" i="1"/>
  <c r="L1552" i="1"/>
  <c r="L1553" i="1"/>
  <c r="L1554" i="1"/>
  <c r="L1555" i="1"/>
  <c r="L1556" i="1"/>
  <c r="L1557" i="1"/>
  <c r="L1558" i="1"/>
  <c r="L1559" i="1"/>
  <c r="L1560" i="1"/>
  <c r="L1561" i="1"/>
  <c r="L1562" i="1"/>
  <c r="L1563" i="1"/>
  <c r="L1564" i="1"/>
  <c r="L1565" i="1"/>
  <c r="L1566" i="1"/>
  <c r="L1567" i="1"/>
  <c r="L1568" i="1"/>
  <c r="L1569" i="1"/>
  <c r="L1570" i="1"/>
  <c r="L1571" i="1"/>
  <c r="L1572" i="1"/>
  <c r="L1573" i="1"/>
  <c r="L1574" i="1"/>
  <c r="L1575" i="1"/>
  <c r="L1576" i="1"/>
  <c r="L1577" i="1"/>
  <c r="L1578" i="1"/>
  <c r="L1579" i="1"/>
  <c r="L1580" i="1"/>
  <c r="L1581" i="1"/>
  <c r="L1582" i="1"/>
  <c r="L1583" i="1"/>
  <c r="L1584" i="1"/>
  <c r="L1585" i="1"/>
  <c r="L1586" i="1"/>
  <c r="L1587" i="1"/>
  <c r="L1588" i="1"/>
  <c r="L1589" i="1"/>
  <c r="L1590" i="1"/>
  <c r="L1591" i="1"/>
  <c r="L1592" i="1"/>
  <c r="L1593" i="1"/>
  <c r="L1594" i="1"/>
  <c r="L1595" i="1"/>
  <c r="L1596" i="1"/>
  <c r="L1597" i="1"/>
  <c r="L1598" i="1"/>
  <c r="L1599" i="1"/>
  <c r="L1600" i="1"/>
  <c r="L1601" i="1"/>
  <c r="L1602" i="1"/>
  <c r="L1603" i="1"/>
  <c r="L1604" i="1"/>
  <c r="L1605" i="1"/>
  <c r="L1606" i="1"/>
  <c r="L1607" i="1"/>
  <c r="L1608" i="1"/>
  <c r="L1609" i="1"/>
  <c r="L1610" i="1"/>
  <c r="L1611" i="1"/>
  <c r="L1612" i="1"/>
  <c r="L1613" i="1"/>
  <c r="L1614" i="1"/>
  <c r="L1615" i="1"/>
  <c r="L1616" i="1"/>
  <c r="L1617" i="1"/>
  <c r="L1618" i="1"/>
  <c r="L1619" i="1"/>
  <c r="L1620" i="1"/>
  <c r="L1621" i="1"/>
  <c r="L1622" i="1"/>
  <c r="L1623" i="1"/>
  <c r="L1624" i="1"/>
  <c r="L1625" i="1"/>
  <c r="L1626" i="1"/>
  <c r="L1627" i="1"/>
  <c r="L1628" i="1"/>
  <c r="L1629" i="1"/>
  <c r="L1630" i="1"/>
  <c r="L1631" i="1"/>
  <c r="L1632" i="1"/>
  <c r="L1633" i="1"/>
  <c r="L1634" i="1"/>
  <c r="L1635" i="1"/>
  <c r="L1636" i="1"/>
  <c r="L1637" i="1"/>
  <c r="L1638" i="1"/>
  <c r="L1639" i="1"/>
  <c r="L1640" i="1"/>
  <c r="L1641" i="1"/>
  <c r="L1642" i="1"/>
  <c r="L1643" i="1"/>
  <c r="L1644" i="1"/>
  <c r="L1645" i="1"/>
  <c r="L1646" i="1"/>
  <c r="L1647" i="1"/>
  <c r="L1648" i="1"/>
  <c r="L1649" i="1"/>
  <c r="L1650" i="1"/>
  <c r="L1651" i="1"/>
  <c r="L1652" i="1"/>
  <c r="L1653" i="1"/>
  <c r="L1654" i="1"/>
  <c r="L1655" i="1"/>
  <c r="L1656" i="1"/>
  <c r="L1657" i="1"/>
  <c r="L1658" i="1"/>
  <c r="L1659" i="1"/>
  <c r="L1660" i="1"/>
  <c r="L1661" i="1"/>
  <c r="L1662" i="1"/>
  <c r="L1663" i="1"/>
  <c r="L1664" i="1"/>
  <c r="L1665" i="1"/>
  <c r="L1666" i="1"/>
  <c r="L1667" i="1"/>
  <c r="L1668" i="1"/>
  <c r="L1669" i="1"/>
  <c r="L1670" i="1"/>
  <c r="L1671" i="1"/>
  <c r="L1672" i="1"/>
  <c r="L1673" i="1"/>
  <c r="L1674" i="1"/>
  <c r="L1675" i="1"/>
  <c r="L1676" i="1"/>
  <c r="L1677" i="1"/>
  <c r="L1678" i="1"/>
  <c r="L1679" i="1"/>
  <c r="L1680" i="1"/>
  <c r="L1681" i="1"/>
  <c r="L1682" i="1"/>
  <c r="L1683" i="1"/>
  <c r="L1684" i="1"/>
  <c r="L1685" i="1"/>
  <c r="L1686" i="1"/>
  <c r="L1687" i="1"/>
  <c r="L1688" i="1"/>
  <c r="L1689" i="1"/>
  <c r="L1690" i="1"/>
  <c r="L1691" i="1"/>
  <c r="L1692" i="1"/>
  <c r="L1693" i="1"/>
  <c r="L1694" i="1"/>
  <c r="L1695" i="1"/>
  <c r="L1696" i="1"/>
  <c r="L1697" i="1"/>
  <c r="L1698" i="1"/>
  <c r="L1699" i="1"/>
  <c r="L1700" i="1"/>
  <c r="L1701" i="1"/>
  <c r="L1702" i="1"/>
  <c r="L1703" i="1"/>
  <c r="L1704" i="1"/>
  <c r="L1705" i="1"/>
  <c r="L1706" i="1"/>
  <c r="L1707" i="1"/>
  <c r="L1708" i="1"/>
  <c r="L1709" i="1"/>
  <c r="L1710" i="1"/>
  <c r="L1711" i="1"/>
  <c r="L1712" i="1"/>
  <c r="L1713" i="1"/>
  <c r="L1714" i="1"/>
  <c r="L1715" i="1"/>
  <c r="L1716" i="1"/>
  <c r="L1717" i="1"/>
  <c r="L1718" i="1"/>
  <c r="L1719" i="1"/>
  <c r="L1720" i="1"/>
  <c r="L1721" i="1"/>
  <c r="L1722" i="1"/>
  <c r="L1723" i="1"/>
  <c r="L1724" i="1"/>
  <c r="L1725" i="1"/>
  <c r="L1726" i="1"/>
  <c r="L1727" i="1"/>
  <c r="L1728" i="1"/>
  <c r="L1729" i="1"/>
  <c r="L1730" i="1"/>
  <c r="L1731" i="1"/>
  <c r="L1732" i="1"/>
  <c r="L1733" i="1"/>
  <c r="L1734" i="1"/>
  <c r="L1735" i="1"/>
  <c r="L1736" i="1"/>
  <c r="L1737" i="1"/>
  <c r="K2" i="1"/>
  <c r="K3" i="1"/>
  <c r="K4" i="1"/>
  <c r="K5" i="1"/>
  <c r="K6" i="1"/>
  <c r="K7" i="1"/>
  <c r="K8" i="1"/>
  <c r="K9" i="1"/>
  <c r="K10" i="1"/>
  <c r="K11" i="1"/>
  <c r="I650" i="1"/>
  <c r="I361" i="1"/>
  <c r="I1573" i="1"/>
  <c r="I97" i="1"/>
  <c r="I209" i="1"/>
  <c r="I151" i="1"/>
  <c r="I1365" i="1"/>
  <c r="I179" i="1"/>
  <c r="I341" i="1"/>
  <c r="I235" i="1"/>
  <c r="I1563" i="1"/>
  <c r="I123" i="1"/>
  <c r="I611" i="1"/>
  <c r="I261" i="1"/>
  <c r="I1693" i="1"/>
  <c r="I1401" i="1"/>
  <c r="I290" i="1"/>
  <c r="I264" i="1"/>
  <c r="I1021" i="1"/>
  <c r="I846" i="1"/>
  <c r="I999" i="1"/>
  <c r="I1286" i="1"/>
  <c r="I1709" i="1"/>
  <c r="I1727" i="1"/>
  <c r="I511" i="1"/>
  <c r="I319" i="1"/>
  <c r="I154" i="1"/>
  <c r="I117" i="1"/>
  <c r="I485" i="1"/>
  <c r="I409" i="1"/>
  <c r="I299" i="1"/>
  <c r="I672" i="1"/>
  <c r="I1027" i="1"/>
  <c r="I413" i="1"/>
  <c r="I759" i="1"/>
  <c r="I389" i="1"/>
  <c r="I741" i="1"/>
  <c r="I543" i="1"/>
  <c r="I1263" i="1"/>
  <c r="I682" i="1"/>
  <c r="I973" i="1"/>
  <c r="I428" i="1"/>
  <c r="I861" i="1"/>
  <c r="I646" i="1"/>
  <c r="I1427" i="1"/>
  <c r="I1370" i="1"/>
  <c r="I1526" i="1"/>
  <c r="I1205" i="1"/>
  <c r="I784" i="1"/>
  <c r="I1089" i="1"/>
  <c r="I604" i="1"/>
  <c r="I551" i="1"/>
  <c r="I452" i="1"/>
  <c r="I835" i="1"/>
  <c r="I431" i="1"/>
  <c r="I1163" i="1"/>
  <c r="I567" i="1"/>
  <c r="I681" i="1"/>
  <c r="I145" i="1"/>
  <c r="I285" i="1"/>
  <c r="I147" i="1"/>
  <c r="I1717" i="1"/>
  <c r="I1597" i="1"/>
  <c r="I126" i="1"/>
  <c r="I571" i="1"/>
  <c r="I171" i="1"/>
  <c r="I824" i="1"/>
  <c r="I730" i="1"/>
  <c r="I273" i="1"/>
  <c r="I1388" i="1"/>
  <c r="I1653" i="1"/>
  <c r="I237" i="1"/>
  <c r="I1207" i="1"/>
  <c r="I1625" i="1"/>
  <c r="I54" i="1"/>
  <c r="I507" i="1"/>
  <c r="I1181" i="1"/>
  <c r="I467" i="1"/>
  <c r="I461" i="1"/>
  <c r="I39" i="1"/>
  <c r="I1355" i="1"/>
  <c r="I1471" i="1"/>
  <c r="I634" i="1"/>
  <c r="I1592" i="1"/>
  <c r="I309" i="1"/>
  <c r="I671" i="1"/>
  <c r="I961" i="1"/>
  <c r="I897" i="1"/>
  <c r="I1533" i="1"/>
  <c r="I1657" i="1"/>
  <c r="I1123" i="1"/>
  <c r="I1338" i="1"/>
  <c r="I201" i="1"/>
  <c r="I1737" i="1"/>
  <c r="I1201" i="1"/>
  <c r="I243" i="1"/>
  <c r="I1567" i="1"/>
  <c r="I524" i="1"/>
  <c r="I1360" i="1"/>
  <c r="I1071" i="1"/>
  <c r="I1483" i="1"/>
  <c r="I255" i="1"/>
  <c r="I219" i="1"/>
  <c r="I1317" i="1"/>
  <c r="I477" i="1"/>
  <c r="I778" i="1"/>
  <c r="I1310" i="1"/>
  <c r="I1556" i="1"/>
  <c r="I905" i="1"/>
  <c r="I688" i="1"/>
  <c r="I1309" i="1"/>
  <c r="I139" i="1"/>
  <c r="I1710" i="1"/>
  <c r="I1603" i="1"/>
  <c r="I1529" i="1"/>
  <c r="I738" i="1"/>
  <c r="I377" i="1"/>
  <c r="I175" i="1"/>
  <c r="I406" i="1"/>
  <c r="I949" i="1"/>
  <c r="I1582" i="1"/>
  <c r="I1373" i="1"/>
  <c r="I185" i="1"/>
  <c r="I1053" i="1"/>
  <c r="I386" i="1"/>
  <c r="I1352" i="1"/>
  <c r="I433" i="1"/>
  <c r="I385" i="1"/>
  <c r="I1047" i="1"/>
  <c r="I1091" i="1"/>
  <c r="I984" i="1"/>
  <c r="I707" i="1"/>
  <c r="I1616" i="1"/>
  <c r="I1133" i="1"/>
  <c r="I1681" i="1"/>
  <c r="I920" i="1"/>
  <c r="I765" i="1"/>
  <c r="I686" i="1"/>
  <c r="I931" i="1"/>
  <c r="I1702" i="1"/>
  <c r="I977" i="1"/>
  <c r="I1259" i="1"/>
  <c r="I1230" i="1"/>
  <c r="I1161" i="1"/>
  <c r="I297" i="1"/>
  <c r="I1565" i="1"/>
  <c r="I968" i="1"/>
  <c r="I121" i="1"/>
  <c r="I1202" i="1"/>
  <c r="I1080" i="1"/>
  <c r="I1437" i="1"/>
  <c r="I712" i="1"/>
  <c r="I675" i="1"/>
  <c r="I552" i="1"/>
  <c r="I1429" i="1"/>
  <c r="I1034" i="1"/>
  <c r="I1041" i="1"/>
  <c r="I277" i="1"/>
  <c r="I1013" i="1"/>
  <c r="I1698" i="1"/>
  <c r="I887" i="1"/>
  <c r="I1284" i="1"/>
  <c r="I269" i="1"/>
  <c r="I1666" i="1"/>
  <c r="I1489" i="1"/>
  <c r="I1586" i="1"/>
  <c r="I1003" i="1"/>
  <c r="I1327" i="1"/>
  <c r="I1513" i="1"/>
  <c r="I1694" i="1"/>
  <c r="I744" i="1"/>
  <c r="I1456" i="1"/>
  <c r="I1486" i="1"/>
  <c r="I454" i="1"/>
  <c r="I279" i="1"/>
  <c r="I404" i="1"/>
  <c r="I119" i="1"/>
  <c r="I1119" i="1"/>
  <c r="I1138" i="1"/>
  <c r="I1643" i="1"/>
  <c r="I1435" i="1"/>
  <c r="I1127" i="1"/>
  <c r="I935" i="1"/>
  <c r="I1346" i="1"/>
  <c r="I1106" i="1"/>
  <c r="I51" i="1"/>
  <c r="I1172" i="1"/>
  <c r="I1644" i="1"/>
  <c r="I1094" i="1"/>
  <c r="I337" i="1"/>
  <c r="I1571" i="1"/>
  <c r="I1613" i="1"/>
  <c r="I1341" i="1"/>
  <c r="I1246" i="1"/>
  <c r="I111" i="1"/>
  <c r="I1302" i="1"/>
  <c r="I1636" i="1"/>
  <c r="I830" i="1"/>
  <c r="I1245" i="1"/>
  <c r="I1421" i="1"/>
  <c r="I1315" i="1"/>
  <c r="I148" i="1"/>
  <c r="I851" i="1"/>
  <c r="I1634" i="1"/>
  <c r="I917" i="1"/>
  <c r="I1194" i="1"/>
  <c r="I257" i="1"/>
  <c r="I1462" i="1"/>
  <c r="I1212" i="1"/>
  <c r="I1268" i="1"/>
  <c r="I1629" i="1"/>
  <c r="I563" i="1"/>
  <c r="I599" i="1"/>
  <c r="I1404" i="1"/>
  <c r="I196" i="1"/>
  <c r="I1386" i="1"/>
  <c r="I317" i="1"/>
  <c r="I1725" i="1"/>
  <c r="I936" i="1"/>
  <c r="I811" i="1"/>
  <c r="I1274" i="1"/>
  <c r="I1008" i="1"/>
  <c r="I1639" i="1"/>
  <c r="I99" i="1"/>
  <c r="I181" i="1"/>
  <c r="I1631" i="1"/>
  <c r="I1574" i="1"/>
  <c r="I927" i="1"/>
  <c r="I293" i="1"/>
  <c r="I411" i="1"/>
  <c r="I1677" i="1"/>
  <c r="I606" i="1"/>
  <c r="I1369" i="1"/>
  <c r="I1183" i="1"/>
  <c r="I1685" i="1"/>
  <c r="I449" i="1"/>
  <c r="I1377" i="1"/>
  <c r="I307" i="1"/>
  <c r="I1517" i="1"/>
  <c r="I892" i="1"/>
  <c r="I1576" i="1"/>
  <c r="I1611" i="1"/>
  <c r="I1735" i="1"/>
  <c r="I1280" i="1"/>
  <c r="I1055" i="1"/>
  <c r="I1553" i="1"/>
  <c r="I1319" i="1"/>
  <c r="I1171" i="1"/>
  <c r="I450" i="1"/>
  <c r="I797" i="1"/>
  <c r="I1604" i="1"/>
  <c r="I718" i="1"/>
  <c r="I329" i="1"/>
  <c r="I978" i="1"/>
  <c r="I517" i="1"/>
  <c r="I1283" i="1"/>
  <c r="I679" i="1"/>
  <c r="I876" i="1"/>
  <c r="I1444" i="1"/>
  <c r="I80" i="1"/>
  <c r="I315" i="1"/>
  <c r="I112" i="1"/>
  <c r="I240" i="1"/>
  <c r="I869" i="1"/>
  <c r="I190" i="1"/>
  <c r="I1397" i="1"/>
  <c r="I352" i="1"/>
  <c r="I1425" i="1"/>
  <c r="I1515" i="1"/>
  <c r="I1304" i="1"/>
  <c r="I899" i="1"/>
  <c r="I1290" i="1"/>
  <c r="I1530" i="1"/>
  <c r="I925" i="1"/>
  <c r="I1186" i="1"/>
  <c r="I1179" i="1"/>
  <c r="I1608" i="1"/>
  <c r="I1348" i="1"/>
  <c r="I1240" i="1"/>
  <c r="I1707" i="1"/>
  <c r="I469" i="1"/>
  <c r="I23" i="1"/>
  <c r="I501" i="1"/>
  <c r="I489" i="1"/>
  <c r="I1416" i="1"/>
  <c r="I401" i="1"/>
  <c r="I421" i="1"/>
  <c r="I1395" i="1"/>
  <c r="I1023" i="1"/>
  <c r="I301" i="1"/>
  <c r="I1451" i="1"/>
  <c r="I1660" i="1"/>
  <c r="I903" i="1"/>
  <c r="I568" i="1"/>
  <c r="I1357" i="1"/>
  <c r="I194" i="1"/>
  <c r="I1662" i="1"/>
  <c r="I1460" i="1"/>
  <c r="I1255" i="1"/>
  <c r="I612" i="1"/>
  <c r="I327" i="1"/>
  <c r="I608" i="1"/>
  <c r="I1276" i="1"/>
  <c r="I24" i="1"/>
  <c r="I1343" i="1"/>
  <c r="I27" i="1"/>
  <c r="I1704" i="1"/>
  <c r="I1392" i="1"/>
  <c r="I1385" i="1"/>
  <c r="I1221" i="1"/>
  <c r="I1039" i="1"/>
  <c r="I1525" i="1"/>
  <c r="I367" i="1"/>
  <c r="I1627" i="1"/>
  <c r="I515" i="1"/>
  <c r="I1153" i="1"/>
  <c r="I251" i="1"/>
  <c r="I1467" i="1"/>
  <c r="I1111" i="1"/>
  <c r="I724" i="1"/>
  <c r="I457" i="1"/>
  <c r="I75" i="1"/>
  <c r="I1105" i="1"/>
  <c r="I1599" i="1"/>
  <c r="I1320" i="1"/>
  <c r="I1158" i="1"/>
  <c r="I1543" i="1"/>
  <c r="I829" i="1"/>
  <c r="I107" i="1"/>
  <c r="I1539" i="1"/>
  <c r="I1607" i="1"/>
  <c r="I1449" i="1"/>
  <c r="I203" i="1"/>
  <c r="I136" i="1"/>
  <c r="I1062" i="1"/>
  <c r="I845" i="1"/>
  <c r="I989" i="1"/>
  <c r="I890" i="1"/>
  <c r="I1585" i="1"/>
  <c r="I1579" i="1"/>
  <c r="I661" i="1"/>
  <c r="I1294" i="1"/>
  <c r="I1362" i="1"/>
  <c r="I1550" i="1"/>
  <c r="I441" i="1"/>
  <c r="I17" i="1"/>
  <c r="I864" i="1"/>
  <c r="I58" i="1"/>
  <c r="I370" i="1"/>
  <c r="I1266" i="1"/>
  <c r="I1233" i="1"/>
  <c r="I883" i="1"/>
  <c r="I1061" i="1"/>
  <c r="I189" i="1"/>
  <c r="I700" i="1"/>
  <c r="I766" i="1"/>
  <c r="I792" i="1"/>
  <c r="I771" i="1"/>
  <c r="I359" i="1"/>
  <c r="I955" i="1"/>
  <c r="I69" i="1"/>
  <c r="I1721" i="1"/>
  <c r="I28" i="1"/>
  <c r="I231" i="1"/>
  <c r="I1535" i="1"/>
  <c r="I173" i="1"/>
  <c r="I1479" i="1"/>
  <c r="I1156" i="1"/>
  <c r="I393" i="1"/>
  <c r="I1621" i="1"/>
  <c r="I512" i="1"/>
  <c r="I875" i="1"/>
  <c r="I950" i="1"/>
  <c r="I1665" i="1"/>
  <c r="I375" i="1"/>
  <c r="I1251" i="1"/>
  <c r="I880" i="1"/>
  <c r="I1541" i="1"/>
  <c r="I1300" i="1"/>
  <c r="I941" i="1"/>
  <c r="I933" i="1"/>
  <c r="I1659" i="1"/>
  <c r="I1033" i="1"/>
  <c r="I1257" i="1"/>
  <c r="I974" i="1"/>
  <c r="I1219" i="1"/>
  <c r="I1411" i="1"/>
  <c r="I1554" i="1"/>
  <c r="I842" i="1"/>
  <c r="I873" i="1"/>
  <c r="I547" i="1"/>
  <c r="I1227" i="1"/>
  <c r="I535" i="1"/>
  <c r="I1260" i="1"/>
  <c r="I782" i="1"/>
  <c r="I1520" i="1"/>
  <c r="I380" i="1"/>
  <c r="I911" i="1"/>
  <c r="I1545" i="1"/>
  <c r="I761" i="1"/>
  <c r="I818" i="1"/>
  <c r="I1099" i="1"/>
  <c r="I1495" i="1"/>
  <c r="I564" i="1"/>
  <c r="I839" i="1"/>
  <c r="I495" i="1"/>
  <c r="I530" i="1"/>
  <c r="I1288" i="1"/>
  <c r="I79" i="1"/>
  <c r="I527" i="1"/>
  <c r="I472" i="1"/>
  <c r="I1689" i="1"/>
  <c r="I114" i="1"/>
  <c r="I1501" i="1"/>
  <c r="I722" i="1"/>
  <c r="I1588" i="1"/>
  <c r="I1672" i="1"/>
  <c r="I970" i="1"/>
  <c r="I621" i="1"/>
  <c r="I1149" i="1"/>
  <c r="I391" i="1"/>
  <c r="I287" i="1"/>
  <c r="I710" i="1"/>
  <c r="I814" i="1"/>
  <c r="I1185" i="1"/>
  <c r="I271" i="1"/>
  <c r="I1273" i="1"/>
  <c r="I43" i="1"/>
  <c r="I498" i="1"/>
  <c r="I957" i="1"/>
  <c r="I1492" i="1"/>
  <c r="I619" i="1"/>
  <c r="I159" i="1"/>
  <c r="I1619" i="1"/>
  <c r="I603" i="1"/>
  <c r="I64" i="1"/>
  <c r="I1237" i="1"/>
  <c r="I379" i="1"/>
  <c r="I1730" i="1"/>
  <c r="I694" i="1"/>
  <c r="I1510" i="1"/>
  <c r="I252" i="1"/>
  <c r="I716" i="1"/>
  <c r="I382" i="1"/>
  <c r="I1166" i="1"/>
  <c r="I939" i="1"/>
  <c r="I732" i="1"/>
  <c r="I1031" i="1"/>
  <c r="I990" i="1"/>
  <c r="I981" i="1"/>
  <c r="I248" i="1"/>
  <c r="I213" i="1"/>
  <c r="I1298" i="1"/>
  <c r="I947" i="1"/>
  <c r="I244" i="1"/>
  <c r="I858" i="1"/>
  <c r="I669" i="1"/>
  <c r="I130" i="1"/>
  <c r="I915" i="1"/>
  <c r="I94" i="1"/>
  <c r="I346" i="1"/>
  <c r="I1322" i="1"/>
  <c r="I1192" i="1"/>
  <c r="I656" i="1"/>
  <c r="I1468" i="1"/>
  <c r="I425" i="1"/>
  <c r="I67" i="1"/>
  <c r="I1678" i="1"/>
  <c r="I1441" i="1"/>
  <c r="I1075" i="1"/>
  <c r="I631" i="1"/>
  <c r="I226" i="1"/>
  <c r="I446" i="1"/>
  <c r="I57" i="1"/>
  <c r="I372" i="1"/>
  <c r="I942" i="1"/>
  <c r="I1415" i="1"/>
  <c r="I343" i="1"/>
  <c r="I777" i="1"/>
  <c r="I442" i="1"/>
  <c r="I1143" i="1"/>
  <c r="I1464" i="1"/>
  <c r="I1228" i="1"/>
  <c r="I519" i="1"/>
  <c r="I1454" i="1"/>
  <c r="I128" i="1"/>
  <c r="I698" i="1"/>
  <c r="I808" i="1"/>
  <c r="I1108" i="1"/>
  <c r="I1713" i="1"/>
  <c r="I1168" i="1"/>
  <c r="I1216" i="1"/>
  <c r="I626" i="1"/>
  <c r="I1078" i="1"/>
  <c r="I889" i="1"/>
  <c r="I1235" i="1"/>
  <c r="I747" i="1"/>
  <c r="I1077" i="1"/>
  <c r="I481" i="1"/>
  <c r="I884" i="1"/>
  <c r="I1558" i="1"/>
  <c r="I812" i="1"/>
  <c r="I922" i="1"/>
  <c r="I1537" i="1"/>
  <c r="I18" i="1"/>
  <c r="I1045" i="1"/>
  <c r="I479" i="1"/>
  <c r="I1037" i="1"/>
  <c r="I1239" i="1"/>
  <c r="I958" i="1"/>
  <c r="I322" i="1"/>
  <c r="I1430" i="1"/>
  <c r="I1264" i="1"/>
  <c r="I995" i="1"/>
  <c r="I1085" i="1"/>
  <c r="I1406" i="1"/>
  <c r="I1640" i="1"/>
  <c r="I1391" i="1"/>
  <c r="I1024" i="1"/>
  <c r="I840" i="1"/>
  <c r="I1590" i="1"/>
  <c r="I13" i="1"/>
  <c r="I909" i="1"/>
  <c r="I1398" i="1"/>
  <c r="I311" i="1"/>
  <c r="I1722" i="1"/>
  <c r="I1691" i="1"/>
  <c r="I77" i="1"/>
  <c r="I649" i="1"/>
  <c r="I798" i="1"/>
  <c r="I1561" i="1"/>
  <c r="I168" i="1"/>
  <c r="I1418" i="1"/>
  <c r="I471" i="1"/>
  <c r="I1547" i="1"/>
  <c r="I214" i="1"/>
  <c r="I780" i="1"/>
  <c r="I394" i="1"/>
  <c r="I1014" i="1"/>
  <c r="I867" i="1"/>
  <c r="I693" i="1"/>
  <c r="I396" i="1"/>
  <c r="I502" i="1"/>
  <c r="I222" i="1"/>
  <c r="I41" i="1"/>
  <c r="I1622" i="1"/>
  <c r="I1135" i="1"/>
  <c r="I1408" i="1"/>
  <c r="I666" i="1"/>
  <c r="I1674" i="1"/>
  <c r="I475" i="1"/>
  <c r="I659" i="1"/>
  <c r="I497" i="1"/>
  <c r="I1686" i="1"/>
  <c r="I704" i="1"/>
  <c r="I36" i="1"/>
  <c r="I533" i="1"/>
  <c r="I335" i="1"/>
  <c r="I1330" i="1"/>
  <c r="I304" i="1"/>
  <c r="I93" i="1"/>
  <c r="I1225" i="1"/>
  <c r="I82" i="1"/>
  <c r="I1198" i="1"/>
  <c r="I166" i="1"/>
  <c r="I743" i="1"/>
  <c r="I1359" i="1"/>
  <c r="I1402" i="1"/>
  <c r="I459" i="1"/>
  <c r="I1073" i="1"/>
  <c r="I333" i="1"/>
  <c r="I8" i="1"/>
  <c r="I1017" i="1"/>
  <c r="I1683" i="1"/>
  <c r="I199" i="1"/>
  <c r="I1697" i="1"/>
  <c r="I282" i="1"/>
  <c r="I1007" i="1"/>
  <c r="I1594" i="1"/>
  <c r="I1350" i="1"/>
  <c r="I344" i="1"/>
  <c r="I945" i="1"/>
  <c r="I1177" i="1"/>
  <c r="I1412" i="1"/>
  <c r="I1633" i="1"/>
  <c r="I165" i="1"/>
  <c r="I1097" i="1"/>
  <c r="I1687" i="1"/>
  <c r="I1374" i="1"/>
  <c r="I232" i="1"/>
  <c r="I996" i="1"/>
  <c r="I439" i="1"/>
  <c r="I101" i="1"/>
  <c r="I463" i="1"/>
  <c r="I1083" i="1"/>
  <c r="I918" i="1"/>
  <c r="I664" i="1"/>
  <c r="I1249" i="1"/>
  <c r="I1522" i="1"/>
  <c r="I162" i="1"/>
  <c r="I727" i="1"/>
  <c r="I1175" i="1"/>
  <c r="I574" i="1"/>
  <c r="I1130" i="1"/>
  <c r="I1296" i="1"/>
  <c r="I1116" i="1"/>
  <c r="I349" i="1"/>
  <c r="I643" i="1"/>
  <c r="I192" i="1"/>
  <c r="I362" i="1"/>
  <c r="I791" i="1"/>
  <c r="I755" i="1"/>
  <c r="I504" i="1"/>
  <c r="I1253" i="1"/>
  <c r="I560" i="1"/>
  <c r="I1502" i="1"/>
  <c r="I763" i="1"/>
  <c r="I1278" i="1"/>
  <c r="I1312" i="1"/>
  <c r="I1048" i="1"/>
  <c r="I702" i="1"/>
  <c r="I32" i="1"/>
  <c r="I907" i="1"/>
  <c r="I579" i="1"/>
  <c r="I601" i="1"/>
  <c r="I953" i="1"/>
  <c r="I1140" i="1"/>
  <c r="I229" i="1"/>
  <c r="I752" i="1"/>
  <c r="I1332" i="1"/>
  <c r="I1059" i="1"/>
  <c r="I1569" i="1"/>
  <c r="I529" i="1"/>
  <c r="I1474" i="1"/>
  <c r="I794" i="1"/>
  <c r="I1164" i="1"/>
  <c r="I848" i="1"/>
  <c r="I11" i="1"/>
  <c r="I125" i="1"/>
  <c r="I624" i="1"/>
  <c r="I663" i="1"/>
  <c r="I559" i="1"/>
  <c r="I4" i="1"/>
  <c r="I1655" i="1"/>
  <c r="I415" i="1"/>
  <c r="I339" i="1"/>
  <c r="I577" i="1"/>
  <c r="I556" i="1"/>
  <c r="I628" i="1"/>
  <c r="I7" i="1"/>
  <c r="I3" i="1"/>
  <c r="I1422" i="1"/>
  <c r="I1366" i="1"/>
  <c r="I1378" i="1"/>
  <c r="I1188" i="1"/>
  <c r="I1029" i="1"/>
  <c r="I638" i="1"/>
  <c r="I573" i="1"/>
  <c r="I1328" i="1"/>
  <c r="I986" i="1"/>
  <c r="I437" i="1"/>
  <c r="I1485" i="1"/>
  <c r="I857" i="1"/>
  <c r="I654" i="1"/>
  <c r="I1001" i="1"/>
  <c r="I964" i="1"/>
  <c r="I715" i="1"/>
  <c r="I594" i="1"/>
  <c r="I289" i="1"/>
  <c r="I854" i="1"/>
  <c r="I1011" i="1"/>
  <c r="I1324" i="1"/>
  <c r="I644" i="1"/>
  <c r="I787" i="1"/>
  <c r="I1438" i="1"/>
  <c r="I1092" i="1"/>
  <c r="I105" i="1"/>
  <c r="I805" i="1"/>
  <c r="I490" i="1"/>
  <c r="I140" i="1"/>
  <c r="I206" i="1"/>
  <c r="I1051" i="1"/>
  <c r="I1670" i="1"/>
  <c r="I822" i="1"/>
  <c r="I416" i="1"/>
  <c r="I1120" i="1"/>
  <c r="I788" i="1"/>
  <c r="I368" i="1"/>
  <c r="I540" i="1"/>
  <c r="I614" i="1"/>
  <c r="I216" i="1"/>
  <c r="I280" i="1"/>
  <c r="I832" i="1"/>
  <c r="I696" i="1"/>
  <c r="I1150" i="1"/>
  <c r="I1293" i="1"/>
  <c r="I520" i="1"/>
  <c r="I1600" i="1"/>
  <c r="I522" i="1"/>
  <c r="I537" i="1"/>
  <c r="I274" i="1"/>
  <c r="I1700" i="1"/>
  <c r="I720" i="1"/>
  <c r="I1086" i="1"/>
  <c r="I84" i="1"/>
  <c r="I820" i="1"/>
  <c r="I493" i="1"/>
  <c r="I539" i="1"/>
  <c r="I708" i="1"/>
  <c r="I1345" i="1"/>
  <c r="I636" i="1"/>
  <c r="I331" i="1"/>
  <c r="I852" i="1"/>
  <c r="I1223" i="1"/>
  <c r="I1715" i="1"/>
  <c r="I355" i="1"/>
  <c r="I1211" i="1"/>
  <c r="I632" i="1"/>
  <c r="I183" i="1"/>
  <c r="I589" i="1"/>
  <c r="I750" i="1"/>
  <c r="I1452" i="1"/>
  <c r="I258" i="1"/>
  <c r="I800" i="1"/>
  <c r="I1102" i="1"/>
  <c r="I545" i="1"/>
  <c r="I1019" i="1"/>
  <c r="I90" i="1"/>
  <c r="I238" i="1"/>
  <c r="I1648" i="1"/>
  <c r="I879" i="1"/>
  <c r="I53" i="1"/>
  <c r="I1472" i="1"/>
  <c r="I294" i="1"/>
  <c r="I757" i="1"/>
  <c r="I581" i="1"/>
  <c r="I365" i="1"/>
  <c r="I63" i="1"/>
  <c r="I993" i="1"/>
  <c r="I1729" i="1"/>
  <c r="I508" i="1"/>
  <c r="I728" i="1"/>
  <c r="I640" i="1"/>
  <c r="I410" i="1"/>
  <c r="I994" i="1"/>
  <c r="I426" i="1"/>
  <c r="I690" i="1"/>
  <c r="I403" i="1"/>
  <c r="I637" i="1"/>
  <c r="I591" i="1"/>
  <c r="I204" i="1"/>
  <c r="I186" i="1"/>
  <c r="I34" i="1"/>
  <c r="I1057" i="1"/>
  <c r="I1650" i="1"/>
  <c r="I815" i="1"/>
  <c r="I1242" i="1"/>
  <c r="I549" i="1"/>
  <c r="I928" i="1"/>
  <c r="I85" i="1"/>
  <c r="I655" i="1"/>
  <c r="I622" i="1"/>
  <c r="I210" i="1"/>
  <c r="I1344" i="1"/>
  <c r="I772" i="1"/>
  <c r="I1508" i="1"/>
  <c r="I1669" i="1"/>
  <c r="I302" i="1"/>
  <c r="I1719" i="1"/>
  <c r="I418" i="1"/>
  <c r="I1519" i="1"/>
  <c r="I1506" i="1"/>
  <c r="I582" i="1"/>
  <c r="I816" i="1"/>
  <c r="I1497" i="1"/>
  <c r="I584" i="1"/>
  <c r="I709" i="1"/>
  <c r="I89" i="1"/>
  <c r="I483" i="1"/>
  <c r="I1615" i="1"/>
  <c r="I1004" i="1"/>
  <c r="I465" i="1"/>
  <c r="I434" i="1"/>
  <c r="I803" i="1"/>
  <c r="I1480" i="1"/>
  <c r="I263" i="1"/>
  <c r="I487" i="1"/>
  <c r="I422" i="1"/>
  <c r="I1447" i="1"/>
  <c r="I142" i="1"/>
  <c r="I982" i="1"/>
  <c r="I736" i="1"/>
  <c r="I399" i="1"/>
  <c r="I980" i="1"/>
  <c r="I748" i="1"/>
  <c r="I734" i="1"/>
  <c r="I837" i="1"/>
  <c r="I1005" i="1"/>
  <c r="I963" i="1"/>
  <c r="I49" i="1"/>
  <c r="I21" i="1"/>
  <c r="I653" i="1"/>
  <c r="I774" i="1"/>
  <c r="I685" i="1"/>
  <c r="I225" i="1"/>
  <c r="I983" i="1"/>
  <c r="I600" i="1"/>
  <c r="I1306" i="1"/>
  <c r="I73" i="1"/>
  <c r="I1129" i="1"/>
  <c r="I616" i="1"/>
  <c r="I109" i="1"/>
  <c r="I1496" i="1"/>
  <c r="I1125" i="1"/>
  <c r="I1499" i="1"/>
  <c r="I509" i="1"/>
  <c r="I423" i="1"/>
  <c r="I676" i="1"/>
  <c r="I967" i="1"/>
  <c r="I1066" i="1"/>
  <c r="I414" i="1"/>
  <c r="I913" i="1"/>
  <c r="I135" i="1"/>
  <c r="I177" i="1"/>
  <c r="I1113" i="1"/>
  <c r="I1334" i="1"/>
  <c r="I586" i="1"/>
  <c r="I1209" i="1"/>
  <c r="I1190" i="1"/>
  <c r="I863" i="1"/>
  <c r="I320" i="1"/>
  <c r="I71" i="1"/>
  <c r="I1114" i="1"/>
  <c r="I1336" i="1"/>
  <c r="I1154" i="1"/>
  <c r="I1646" i="1"/>
  <c r="I592" i="1"/>
  <c r="I246" i="1"/>
  <c r="I14" i="1"/>
  <c r="I617" i="1"/>
  <c r="I30" i="1"/>
  <c r="I1458" i="1"/>
  <c r="I176" i="1"/>
  <c r="I221" i="1"/>
  <c r="I1101" i="1"/>
  <c r="I1380" i="1"/>
  <c r="I72" i="1"/>
  <c r="I45" i="1"/>
  <c r="I1433" i="1"/>
  <c r="I1146" i="1"/>
  <c r="I836" i="1"/>
  <c r="I312" i="1"/>
  <c r="I1243" i="1"/>
  <c r="I1196" i="1"/>
  <c r="I749" i="1"/>
  <c r="I1271" i="1"/>
  <c r="I267" i="1"/>
  <c r="I102" i="1"/>
  <c r="I1476" i="1"/>
  <c r="I1069" i="1"/>
  <c r="I769" i="1"/>
  <c r="I1647" i="1"/>
  <c r="I590" i="1"/>
  <c r="I587" i="1"/>
  <c r="I1696" i="1"/>
  <c r="I1018" i="1"/>
  <c r="I398" i="1"/>
  <c r="I1100" i="1"/>
  <c r="I596" i="1"/>
  <c r="I802" i="1"/>
  <c r="I1732" i="1"/>
  <c r="I47" i="1"/>
  <c r="I86" i="1"/>
  <c r="I486" i="1"/>
  <c r="I894" i="1"/>
  <c r="I357" i="1"/>
  <c r="I1442" i="1"/>
  <c r="I1042" i="1"/>
  <c r="I900" i="1"/>
  <c r="I1498" i="1"/>
  <c r="I61" i="1"/>
  <c r="I615" i="1"/>
  <c r="I1548" i="1"/>
  <c r="I826" i="1"/>
  <c r="I350" i="1"/>
  <c r="I1016" i="1"/>
  <c r="I823" i="1"/>
  <c r="I62" i="1"/>
  <c r="I1403" i="1"/>
  <c r="I133" i="1"/>
  <c r="I325" i="1"/>
  <c r="I583" i="1"/>
  <c r="I1215" i="1"/>
  <c r="I597" i="1"/>
  <c r="I833" i="1"/>
  <c r="I952" i="1"/>
  <c r="I1714" i="1"/>
  <c r="I1383" i="1"/>
  <c r="I541" i="1"/>
  <c r="I1208" i="1"/>
  <c r="I417" i="1"/>
  <c r="I756" i="1"/>
  <c r="I1490" i="1"/>
  <c r="I871" i="1"/>
  <c r="I554" i="1"/>
  <c r="I1614" i="1"/>
  <c r="I1505" i="1"/>
  <c r="I595" i="1"/>
  <c r="I862" i="1"/>
  <c r="I1581" i="1"/>
  <c r="I134" i="1"/>
  <c r="I447" i="1"/>
  <c r="I1477" i="1"/>
  <c r="I1065" i="1"/>
  <c r="I593" i="1"/>
  <c r="I444" i="1"/>
  <c r="I1025" i="1"/>
  <c r="I639" i="1"/>
  <c r="I1214" i="1"/>
  <c r="I1028" i="1"/>
  <c r="I1000" i="1"/>
  <c r="I588" i="1"/>
  <c r="I714" i="1"/>
  <c r="I965" i="1"/>
  <c r="I48" i="1"/>
  <c r="I580" i="1"/>
  <c r="I480" i="1"/>
  <c r="I1718" i="1"/>
  <c r="I1064" i="1"/>
  <c r="I1580" i="1"/>
  <c r="I1124" i="1"/>
  <c r="I321" i="1"/>
  <c r="I997" i="1"/>
  <c r="I962" i="1"/>
  <c r="I1333" i="1"/>
  <c r="I1197" i="1"/>
  <c r="I1651" i="1"/>
  <c r="I1504" i="1"/>
  <c r="I108" i="1"/>
  <c r="I402" i="1"/>
  <c r="I1491" i="1"/>
  <c r="I870" i="1"/>
  <c r="I503" i="1"/>
  <c r="I1144" i="1"/>
  <c r="I692" i="1"/>
  <c r="I1382" i="1"/>
  <c r="I806" i="1"/>
  <c r="I827" i="1"/>
  <c r="I65" i="1"/>
  <c r="I633" i="1"/>
  <c r="I15" i="1"/>
  <c r="I807" i="1"/>
  <c r="I623" i="1"/>
  <c r="I735" i="1"/>
  <c r="I156" i="1"/>
  <c r="I1733" i="1"/>
  <c r="I1068" i="1"/>
  <c r="I152" i="1"/>
  <c r="I1010" i="1"/>
  <c r="I1712" i="1"/>
  <c r="I132" i="1"/>
  <c r="I160" i="1"/>
  <c r="I753" i="1"/>
  <c r="I1136" i="1"/>
  <c r="I773" i="1"/>
  <c r="I754" i="1"/>
  <c r="I351" i="1"/>
  <c r="I20" i="1"/>
  <c r="I908" i="1"/>
  <c r="I1701" i="1"/>
  <c r="I60" i="1"/>
  <c r="I338" i="1"/>
  <c r="I975" i="1"/>
  <c r="I356" i="1"/>
  <c r="I68" i="1"/>
  <c r="I992" i="1"/>
  <c r="I691" i="1"/>
  <c r="I482" i="1"/>
  <c r="I895" i="1"/>
  <c r="I901" i="1"/>
  <c r="I474" i="1"/>
  <c r="I1503" i="1"/>
  <c r="I239" i="1"/>
  <c r="I1481" i="1"/>
  <c r="I813" i="1"/>
  <c r="I187" i="1"/>
  <c r="I585" i="1"/>
  <c r="I44" i="1"/>
  <c r="I103" i="1"/>
  <c r="I259" i="1"/>
  <c r="I436" i="1"/>
  <c r="I1549" i="1"/>
  <c r="I6" i="1"/>
  <c r="I1518" i="1"/>
  <c r="I1446" i="1"/>
  <c r="I929" i="1"/>
  <c r="I1307" i="1"/>
  <c r="I161" i="1"/>
  <c r="I1270" i="1"/>
  <c r="I1407" i="1"/>
  <c r="I1618" i="1"/>
  <c r="I966" i="1"/>
  <c r="I878" i="1"/>
  <c r="I46" i="1"/>
  <c r="I684" i="1"/>
  <c r="I205" i="1"/>
  <c r="I665" i="1"/>
  <c r="I198" i="1"/>
  <c r="I2" i="1"/>
  <c r="I943" i="1"/>
  <c r="I1728" i="1"/>
  <c r="I1509" i="1"/>
  <c r="I548" i="1"/>
  <c r="I1115" i="1"/>
  <c r="I445" i="1"/>
  <c r="I1191" i="1"/>
  <c r="I153" i="1"/>
  <c r="I50" i="1"/>
  <c r="I1671" i="1"/>
  <c r="I1443" i="1"/>
  <c r="I737" i="1"/>
  <c r="I726" i="1"/>
  <c r="I768" i="1"/>
  <c r="I1523" i="1"/>
  <c r="I1210" i="1"/>
  <c r="I31" i="1"/>
  <c r="I775" i="1"/>
  <c r="I912" i="1"/>
  <c r="I874" i="1"/>
  <c r="I157" i="1"/>
  <c r="I313" i="1"/>
  <c r="I88" i="1"/>
  <c r="I478" i="1"/>
  <c r="I354" i="1"/>
  <c r="I1731" i="1"/>
  <c r="I625" i="1"/>
  <c r="I70" i="1"/>
  <c r="I92" i="1"/>
  <c r="I1507" i="1"/>
  <c r="I303" i="1"/>
  <c r="I9" i="1"/>
  <c r="I555" i="1"/>
  <c r="I711" i="1"/>
  <c r="I1006" i="1"/>
  <c r="I914" i="1"/>
  <c r="I1367" i="1"/>
  <c r="I419" i="1"/>
  <c r="I705" i="1"/>
  <c r="I855" i="1"/>
  <c r="I662" i="1"/>
  <c r="I760" i="1"/>
  <c r="I620" i="1"/>
  <c r="I1218" i="1"/>
  <c r="I470" i="1"/>
  <c r="I464" i="1"/>
  <c r="I345" i="1"/>
  <c r="I523" i="1"/>
  <c r="I1601" i="1"/>
  <c r="I944" i="1"/>
  <c r="I1043" i="1"/>
  <c r="I1234" i="1"/>
  <c r="I866" i="1"/>
  <c r="I324" i="1"/>
  <c r="I1358" i="1"/>
  <c r="I1329" i="1"/>
  <c r="I1236" i="1"/>
  <c r="I546" i="1"/>
  <c r="I954" i="1"/>
  <c r="I572" i="1"/>
  <c r="I1067" i="1"/>
  <c r="I534" i="1"/>
  <c r="I1419" i="1"/>
  <c r="I751" i="1"/>
  <c r="I492" i="1"/>
  <c r="I1375" i="1"/>
  <c r="I1147" i="1"/>
  <c r="I295" i="1"/>
  <c r="I1337" i="1"/>
  <c r="I35" i="1"/>
  <c r="I1534" i="1"/>
  <c r="I87" i="1"/>
  <c r="I971" i="1"/>
  <c r="I220" i="1"/>
  <c r="I677" i="1"/>
  <c r="I456" i="1"/>
  <c r="I629" i="1"/>
  <c r="I528" i="1"/>
  <c r="I435" i="1"/>
  <c r="I817" i="1"/>
  <c r="I193" i="1"/>
  <c r="I888" i="1"/>
  <c r="I1036" i="1"/>
  <c r="I627" i="1"/>
  <c r="I182" i="1"/>
  <c r="I52" i="1"/>
  <c r="I104" i="1"/>
  <c r="I1032" i="1"/>
  <c r="I1323" i="1"/>
  <c r="I1432" i="1"/>
  <c r="I1379" i="1"/>
  <c r="I266" i="1"/>
  <c r="I558" i="1"/>
  <c r="I124" i="1"/>
  <c r="I1176" i="1"/>
  <c r="I1128" i="1"/>
  <c r="I786" i="1"/>
  <c r="I19" i="1"/>
  <c r="I1414" i="1"/>
  <c r="I100" i="1"/>
  <c r="I1174" i="1"/>
  <c r="I438" i="1"/>
  <c r="I1668" i="1"/>
  <c r="I538" i="1"/>
  <c r="I618" i="1"/>
  <c r="I793" i="1"/>
  <c r="I767" i="1"/>
  <c r="I578" i="1"/>
  <c r="I1654" i="1"/>
  <c r="I1112" i="1"/>
  <c r="I12" i="1"/>
  <c r="I131" i="1"/>
  <c r="I976" i="1"/>
  <c r="I699" i="1"/>
  <c r="I1050" i="1"/>
  <c r="I163" i="1"/>
  <c r="I697" i="1"/>
  <c r="I882" i="1"/>
  <c r="I641" i="1"/>
  <c r="I223" i="1"/>
  <c r="I645" i="1"/>
  <c r="I95" i="1"/>
  <c r="I804" i="1"/>
  <c r="I1632" i="1"/>
  <c r="I526" i="1"/>
  <c r="I1282" i="1"/>
  <c r="I281" i="1"/>
  <c r="I1459" i="1"/>
  <c r="I801" i="1"/>
  <c r="I113" i="1"/>
  <c r="I288" i="1"/>
  <c r="I1096" i="1"/>
  <c r="I420" i="1"/>
  <c r="I746" i="1"/>
  <c r="I1151" i="1"/>
  <c r="I1145" i="1"/>
  <c r="I505" i="1"/>
  <c r="I1155" i="1"/>
  <c r="I652" i="1"/>
  <c r="I1570" i="1"/>
  <c r="I188" i="1"/>
  <c r="I143" i="1"/>
  <c r="I536" i="1"/>
  <c r="I247" i="1"/>
  <c r="I1676" i="1"/>
  <c r="I657" i="1"/>
  <c r="I91" i="1"/>
  <c r="I1475" i="1"/>
  <c r="I910" i="1"/>
  <c r="I1453" i="1"/>
  <c r="I521" i="1"/>
  <c r="I575" i="1"/>
  <c r="I342" i="1"/>
  <c r="I1224" i="1"/>
  <c r="I1439" i="1"/>
  <c r="I843" i="1"/>
  <c r="I946" i="1"/>
  <c r="I458" i="1"/>
  <c r="I742" i="1"/>
  <c r="I849" i="1"/>
  <c r="I1060" i="1"/>
  <c r="I1473" i="1"/>
  <c r="I1325" i="1"/>
  <c r="I233" i="1"/>
  <c r="I305" i="1"/>
  <c r="I717" i="1"/>
  <c r="I1682" i="1"/>
  <c r="I400" i="1"/>
  <c r="I1381" i="1"/>
  <c r="I1038" i="1"/>
  <c r="I576" i="1"/>
  <c r="I598" i="1"/>
  <c r="I1484" i="1"/>
  <c r="I106" i="1"/>
  <c r="I364" i="1"/>
  <c r="I938" i="1"/>
  <c r="I348" i="1"/>
  <c r="I1409" i="1"/>
  <c r="I427" i="1"/>
  <c r="I695" i="1"/>
  <c r="I1559" i="1"/>
  <c r="I369" i="1"/>
  <c r="I283" i="1"/>
  <c r="I1335" i="1"/>
  <c r="I532" i="1"/>
  <c r="I1351" i="1"/>
  <c r="I1189" i="1"/>
  <c r="I1279" i="1"/>
  <c r="I648" i="1"/>
  <c r="I491" i="1"/>
  <c r="I1248" i="1"/>
  <c r="I613" i="1"/>
  <c r="I745" i="1"/>
  <c r="I1087" i="1"/>
  <c r="I1723" i="1"/>
  <c r="I1022" i="1"/>
  <c r="I1478" i="1"/>
  <c r="I565" i="1"/>
  <c r="I1387" i="1"/>
  <c r="I630" i="1"/>
  <c r="I358" i="1"/>
  <c r="I1410" i="1"/>
  <c r="I1121" i="1"/>
  <c r="I496" i="1"/>
  <c r="I569" i="1"/>
  <c r="I1540" i="1"/>
  <c r="I987" i="1"/>
  <c r="I1512" i="1"/>
  <c r="I1356" i="1"/>
  <c r="I334" i="1"/>
  <c r="I1056" i="1"/>
  <c r="I544" i="1"/>
  <c r="I660" i="1"/>
  <c r="I1546" i="1"/>
  <c r="I115" i="1"/>
  <c r="I1347" i="1"/>
  <c r="I1222" i="1"/>
  <c r="I1560" i="1"/>
  <c r="I799" i="1"/>
  <c r="I721" i="1"/>
  <c r="I78" i="1"/>
  <c r="I191" i="1"/>
  <c r="I1531" i="1"/>
  <c r="I1623" i="1"/>
  <c r="I211" i="1"/>
  <c r="I363" i="1"/>
  <c r="I1297" i="1"/>
  <c r="I1117" i="1"/>
  <c r="I1405" i="1"/>
  <c r="I1423" i="1"/>
  <c r="I956" i="1"/>
  <c r="I494" i="1"/>
  <c r="I1326" i="1"/>
  <c r="I923" i="1"/>
  <c r="I217" i="1"/>
  <c r="I1675" i="1"/>
  <c r="I262" i="1"/>
  <c r="I10" i="1"/>
  <c r="I673" i="1"/>
  <c r="I1165" i="1"/>
  <c r="I1169" i="1"/>
  <c r="I1232" i="1"/>
  <c r="I129" i="1"/>
  <c r="I919" i="1"/>
  <c r="I1258" i="1"/>
  <c r="I1082" i="1"/>
  <c r="I384" i="1"/>
  <c r="I1076" i="1"/>
  <c r="I1720" i="1"/>
  <c r="I1690" i="1"/>
  <c r="I1084" i="1"/>
  <c r="I856" i="1"/>
  <c r="I468" i="1"/>
  <c r="I430" i="1"/>
  <c r="I424" i="1"/>
  <c r="I1542" i="1"/>
  <c r="I1630" i="1"/>
  <c r="I906" i="1"/>
  <c r="I1536" i="1"/>
  <c r="I33" i="1"/>
  <c r="I1252" i="1"/>
  <c r="I336" i="1"/>
  <c r="I16" i="1"/>
  <c r="I609" i="1"/>
  <c r="I383" i="1"/>
  <c r="I270" i="1"/>
  <c r="I1072" i="1"/>
  <c r="I1217" i="1"/>
  <c r="I207" i="1"/>
  <c r="I518" i="1"/>
  <c r="I25" i="1"/>
  <c r="I228" i="1"/>
  <c r="I1199" i="1"/>
  <c r="I56" i="1"/>
  <c r="I500" i="1"/>
  <c r="I1030" i="1"/>
  <c r="I462" i="1"/>
  <c r="I1250" i="1"/>
  <c r="I1664" i="1"/>
  <c r="I275" i="1"/>
  <c r="I332" i="1"/>
  <c r="I164" i="1"/>
  <c r="I667" i="1"/>
  <c r="I1511" i="1"/>
  <c r="I1331" i="1"/>
  <c r="I5" i="1"/>
  <c r="I378" i="1"/>
  <c r="I1595" i="1"/>
  <c r="I1396" i="1"/>
  <c r="I212" i="1"/>
  <c r="I1641" i="1"/>
  <c r="I729" i="1"/>
  <c r="I795" i="1"/>
  <c r="I242" i="1"/>
  <c r="I298" i="1"/>
  <c r="I1167" i="1"/>
  <c r="I1620" i="1"/>
  <c r="I1568" i="1"/>
  <c r="I1058" i="1"/>
  <c r="I390" i="1"/>
  <c r="I658" i="1"/>
  <c r="I1262" i="1"/>
  <c r="I809" i="1"/>
  <c r="I831" i="1"/>
  <c r="I602" i="1"/>
  <c r="I1093" i="1"/>
  <c r="I1220" i="1"/>
  <c r="I473" i="1"/>
  <c r="I783" i="1"/>
  <c r="I850" i="1"/>
  <c r="I1734" i="1"/>
  <c r="I1706" i="1"/>
  <c r="I764" i="1"/>
  <c r="I40" i="1"/>
  <c r="I1431" i="1"/>
  <c r="I1261" i="1"/>
  <c r="I1591" i="1"/>
  <c r="I1500" i="1"/>
  <c r="I821" i="1"/>
  <c r="I224" i="1"/>
  <c r="I531" i="1"/>
  <c r="I1074" i="1"/>
  <c r="I330" i="1"/>
  <c r="I455" i="1"/>
  <c r="I605" i="1"/>
  <c r="I1178" i="1"/>
  <c r="I762" i="1"/>
  <c r="I1046" i="1"/>
  <c r="I1705" i="1"/>
  <c r="I1494" i="1"/>
  <c r="I885" i="1"/>
  <c r="I318" i="1"/>
  <c r="I397" i="1"/>
  <c r="I81" i="1"/>
  <c r="I1493" i="1"/>
  <c r="I141" i="1"/>
  <c r="I635" i="1"/>
  <c r="I1226" i="1"/>
  <c r="I215" i="1"/>
  <c r="I1088" i="1"/>
  <c r="I1368" i="1"/>
  <c r="I38" i="1"/>
  <c r="I940" i="1"/>
  <c r="I440" i="1"/>
  <c r="I701" i="1"/>
  <c r="I758" i="1"/>
  <c r="I1141" i="1"/>
  <c r="I776" i="1"/>
  <c r="I557" i="1"/>
  <c r="I1673" i="1"/>
  <c r="I607" i="1"/>
  <c r="I561" i="1"/>
  <c r="I819" i="1"/>
  <c r="I373" i="1"/>
  <c r="I1265" i="1"/>
  <c r="I1193" i="1"/>
  <c r="I443" i="1"/>
  <c r="I249" i="1"/>
  <c r="I268" i="1"/>
  <c r="I392" i="1"/>
  <c r="I789" i="1"/>
  <c r="I405" i="1"/>
  <c r="I1528" i="1"/>
  <c r="I172" i="1"/>
  <c r="I948" i="1"/>
  <c r="I859" i="1"/>
  <c r="I1649" i="1"/>
  <c r="I991" i="1"/>
  <c r="I1137" i="1"/>
  <c r="I1551" i="1"/>
  <c r="I770" i="1"/>
  <c r="I1440" i="1"/>
  <c r="I785" i="1"/>
  <c r="I326" i="1"/>
  <c r="I1466" i="1"/>
  <c r="I1455" i="1"/>
  <c r="I1688" i="1"/>
  <c r="I731" i="1"/>
  <c r="I1254" i="1"/>
  <c r="I245" i="1"/>
  <c r="I683" i="1"/>
  <c r="I725" i="1"/>
  <c r="I300" i="1"/>
  <c r="I448" i="1"/>
  <c r="I484" i="1"/>
  <c r="I499" i="1"/>
  <c r="I1104" i="1"/>
  <c r="I790" i="1"/>
  <c r="I110" i="1"/>
  <c r="I1184" i="1"/>
  <c r="I22" i="1"/>
  <c r="I1521" i="1"/>
  <c r="I388" i="1"/>
  <c r="I1103" i="1"/>
  <c r="I1241" i="1"/>
  <c r="I158" i="1"/>
  <c r="I1256" i="1"/>
  <c r="I1289" i="1"/>
  <c r="I1457" i="1"/>
  <c r="I488" i="1"/>
  <c r="I1384" i="1"/>
  <c r="I1628" i="1"/>
  <c r="I1291" i="1"/>
  <c r="I381" i="1"/>
  <c r="I195" i="1"/>
  <c r="I26" i="1"/>
  <c r="I1098" i="1"/>
  <c r="I1195" i="1"/>
  <c r="I218" i="1"/>
  <c r="I1049" i="1"/>
  <c r="I314" i="1"/>
  <c r="I959" i="1"/>
  <c r="I1708" i="1"/>
  <c r="I1450" i="1"/>
  <c r="I1393" i="1"/>
  <c r="I308" i="1"/>
  <c r="I167" i="1"/>
  <c r="I170" i="1"/>
  <c r="I1656" i="1"/>
  <c r="I1514" i="1"/>
  <c r="I510" i="1"/>
  <c r="I1301" i="1"/>
  <c r="I1413" i="1"/>
  <c r="I412" i="1"/>
  <c r="I566" i="1"/>
  <c r="I1020" i="1"/>
  <c r="I256" i="1"/>
  <c r="I76" i="1"/>
  <c r="I1203" i="1"/>
  <c r="I118" i="1"/>
  <c r="I924" i="1"/>
  <c r="I169" i="1"/>
  <c r="I951" i="1"/>
  <c r="I513" i="1"/>
  <c r="I687" i="1"/>
  <c r="I227" i="1"/>
  <c r="I1157" i="1"/>
  <c r="I796" i="1"/>
  <c r="I932" i="1"/>
  <c r="I678" i="1"/>
  <c r="I1052" i="1"/>
  <c r="I674" i="1"/>
  <c r="I1015" i="1"/>
  <c r="I719" i="1"/>
  <c r="I180" i="1"/>
  <c r="I374" i="1"/>
  <c r="I451" i="1"/>
  <c r="I200" i="1"/>
  <c r="I1299" i="1"/>
  <c r="I253" i="1"/>
  <c r="I1134" i="1"/>
  <c r="I66" i="1"/>
  <c r="I1469" i="1"/>
  <c r="I642" i="1"/>
  <c r="I316" i="1"/>
  <c r="I1182" i="1"/>
  <c r="I395" i="1"/>
  <c r="I1070" i="1"/>
  <c r="I703" i="1"/>
  <c r="I1035" i="1"/>
  <c r="I144" i="1"/>
  <c r="I407" i="1"/>
  <c r="I1295" i="1"/>
  <c r="I542" i="1"/>
  <c r="I1063" i="1"/>
  <c r="I1160" i="1"/>
  <c r="I853" i="1"/>
  <c r="I916" i="1"/>
  <c r="I1695" i="1"/>
  <c r="I202" i="1"/>
  <c r="I1679" i="1"/>
  <c r="I828" i="1"/>
  <c r="I1448" i="1"/>
  <c r="I779" i="1"/>
  <c r="I834" i="1"/>
  <c r="I1321" i="1"/>
  <c r="I893" i="1"/>
  <c r="I408" i="1"/>
  <c r="I1159" i="1"/>
  <c r="I844" i="1"/>
  <c r="I668" i="1"/>
  <c r="I1122" i="1"/>
  <c r="I466" i="1"/>
  <c r="I74" i="1"/>
  <c r="I739" i="1"/>
  <c r="I740" i="1"/>
  <c r="I1110" i="1"/>
  <c r="I514" i="1"/>
  <c r="I250" i="1"/>
  <c r="I366" i="1"/>
  <c r="I1152" i="1"/>
  <c r="I278" i="1"/>
  <c r="I1238" i="1"/>
  <c r="I988" i="1"/>
  <c r="I184" i="1"/>
  <c r="I841" i="1"/>
  <c r="I265" i="1"/>
  <c r="I1244" i="1"/>
  <c r="I1292" i="1"/>
  <c r="I1277" i="1"/>
  <c r="I291" i="1"/>
  <c r="I83" i="1"/>
  <c r="I868" i="1"/>
  <c r="I1342" i="1"/>
  <c r="I284" i="1"/>
  <c r="I1724" i="1"/>
  <c r="I670" i="1"/>
  <c r="I174" i="1"/>
  <c r="I1663" i="1"/>
  <c r="I1488" i="1"/>
  <c r="I886" i="1"/>
  <c r="I1645" i="1"/>
  <c r="I1609" i="1"/>
  <c r="I926" i="1"/>
  <c r="I1079" i="1"/>
  <c r="I1566" i="1"/>
  <c r="I127" i="1"/>
  <c r="I550" i="1"/>
  <c r="I353" i="1"/>
  <c r="I781" i="1"/>
  <c r="I42" i="1"/>
  <c r="I429" i="1"/>
  <c r="I898" i="1"/>
  <c r="I340" i="1"/>
  <c r="I1428" i="1"/>
  <c r="I713" i="1"/>
  <c r="I1482" i="1"/>
  <c r="I1318" i="1"/>
  <c r="I376" i="1"/>
  <c r="I1275" i="1"/>
  <c r="I979" i="1"/>
  <c r="I733" i="1"/>
  <c r="I286" i="1"/>
  <c r="I1281" i="1"/>
  <c r="I37" i="1"/>
  <c r="I1040" i="1"/>
  <c r="I1054" i="1"/>
  <c r="I865" i="1"/>
  <c r="I706" i="1"/>
  <c r="I1170" i="1"/>
  <c r="I230" i="1"/>
  <c r="I1399" i="1"/>
  <c r="I1109" i="1"/>
  <c r="I347" i="1"/>
  <c r="I1390" i="1"/>
  <c r="I1229" i="1"/>
  <c r="I260" i="1"/>
  <c r="I1173" i="1"/>
  <c r="I197" i="1"/>
  <c r="I1353" i="1"/>
  <c r="I723" i="1"/>
  <c r="I1349" i="1"/>
  <c r="I506" i="1"/>
  <c r="I1118" i="1"/>
  <c r="I937" i="1"/>
  <c r="I1699" i="1"/>
  <c r="I881" i="1"/>
  <c r="I838" i="1"/>
  <c r="I155" i="1"/>
  <c r="I1461" i="1"/>
  <c r="I1420" i="1"/>
  <c r="I1316" i="1"/>
  <c r="I1470" i="1"/>
  <c r="I1589" i="1"/>
  <c r="I1314" i="1"/>
  <c r="I116" i="1"/>
  <c r="I296" i="1"/>
  <c r="I1180" i="1"/>
  <c r="I1303" i="1"/>
  <c r="I1624" i="1"/>
  <c r="I137" i="1"/>
  <c r="I1340" i="1"/>
  <c r="I896" i="1"/>
  <c r="I55" i="1"/>
  <c r="I453" i="1"/>
  <c r="I689" i="1"/>
  <c r="I934" i="1"/>
  <c r="I921" i="1"/>
  <c r="I1206" i="1"/>
  <c r="I323" i="1"/>
  <c r="I234" i="1"/>
  <c r="I960" i="1"/>
  <c r="I860" i="1"/>
  <c r="I1313" i="1"/>
  <c r="I1617" i="1"/>
  <c r="I1090" i="1"/>
  <c r="I1587" i="1"/>
  <c r="I1002" i="1"/>
  <c r="I29" i="1"/>
  <c r="I904" i="1"/>
  <c r="I1436" i="1"/>
  <c r="I516" i="1"/>
  <c r="I476" i="1"/>
  <c r="I902" i="1"/>
  <c r="I460" i="1"/>
  <c r="I1658" i="1"/>
  <c r="I1131" i="1"/>
  <c r="I872" i="1"/>
  <c r="I432" i="1"/>
  <c r="I891" i="1"/>
  <c r="I1012" i="1"/>
  <c r="I387" i="1"/>
  <c r="I1376" i="1"/>
  <c r="I1703" i="1"/>
  <c r="I1267" i="1"/>
  <c r="I236" i="1"/>
  <c r="I360" i="1"/>
  <c r="I1626" i="1"/>
  <c r="I1557" i="1"/>
  <c r="I1642" i="1"/>
  <c r="I292" i="1"/>
  <c r="I306" i="1"/>
  <c r="I1142" i="1"/>
  <c r="I138" i="1"/>
  <c r="I825" i="1"/>
  <c r="I1583" i="1"/>
  <c r="I1578" i="1"/>
  <c r="I371" i="1"/>
  <c r="I276" i="1"/>
  <c r="I972" i="1"/>
  <c r="I1661" i="1"/>
  <c r="I562" i="1"/>
  <c r="I1711" i="1"/>
  <c r="I1465" i="1"/>
  <c r="I525" i="1"/>
  <c r="I1598" i="1"/>
  <c r="I149" i="1"/>
  <c r="I1593" i="1"/>
  <c r="I553" i="1"/>
  <c r="I1638" i="1"/>
  <c r="I1305" i="1"/>
  <c r="I1606" i="1"/>
  <c r="I1308" i="1"/>
  <c r="I1736" i="1"/>
  <c r="I241" i="1"/>
  <c r="I877" i="1"/>
  <c r="I1213" i="1"/>
  <c r="I1527" i="1"/>
  <c r="I570" i="1"/>
  <c r="I1200" i="1"/>
  <c r="I59" i="1"/>
  <c r="I1363" i="1"/>
  <c r="I651" i="1"/>
  <c r="I1044" i="1"/>
  <c r="I272" i="1"/>
  <c r="I310" i="1"/>
  <c r="I1584" i="1"/>
  <c r="I810" i="1"/>
  <c r="I1187" i="1"/>
  <c r="I1684" i="1"/>
  <c r="I1139" i="1"/>
  <c r="I1026" i="1"/>
  <c r="I146" i="1"/>
  <c r="I1132" i="1"/>
  <c r="I1148" i="1"/>
  <c r="I647" i="1"/>
  <c r="I1596" i="1"/>
  <c r="I930" i="1"/>
  <c r="I680" i="1"/>
  <c r="I1612" i="1"/>
  <c r="I1605" i="1"/>
  <c r="I1635" i="1"/>
  <c r="I1361" i="1"/>
  <c r="I1354" i="1"/>
  <c r="I1204" i="1"/>
  <c r="I1552" i="1"/>
  <c r="I254" i="1"/>
  <c r="I98" i="1"/>
  <c r="I122" i="1"/>
  <c r="I1572" i="1"/>
  <c r="I1372" i="1"/>
  <c r="I1417" i="1"/>
  <c r="I1602" i="1"/>
  <c r="I1162" i="1"/>
  <c r="I1577" i="1"/>
  <c r="I1692" i="1"/>
  <c r="I1544" i="1"/>
  <c r="I1555" i="1"/>
  <c r="I1426" i="1"/>
  <c r="I847" i="1"/>
  <c r="I1081" i="1"/>
  <c r="I1538" i="1"/>
  <c r="I1126" i="1"/>
  <c r="I1272" i="1"/>
  <c r="I328" i="1"/>
  <c r="I998" i="1"/>
  <c r="I1445" i="1"/>
  <c r="I985" i="1"/>
  <c r="I969" i="1"/>
  <c r="I1311" i="1"/>
  <c r="I150" i="1"/>
  <c r="I1394" i="1"/>
  <c r="I610" i="1"/>
  <c r="I96" i="1"/>
  <c r="I1575" i="1"/>
  <c r="I1424" i="1"/>
  <c r="I1637" i="1"/>
  <c r="I1463" i="1"/>
  <c r="I1247" i="1"/>
  <c r="I1610" i="1"/>
  <c r="I208" i="1"/>
  <c r="I178" i="1"/>
  <c r="I1107" i="1"/>
  <c r="I1009" i="1"/>
  <c r="I1269" i="1"/>
  <c r="I1680" i="1"/>
  <c r="I1524" i="1"/>
  <c r="I1287" i="1"/>
  <c r="I1389" i="1"/>
  <c r="I1339" i="1"/>
  <c r="I1095" i="1"/>
  <c r="I120" i="1"/>
  <c r="I1487" i="1"/>
  <c r="I1562" i="1"/>
  <c r="I1564" i="1"/>
  <c r="I1371" i="1"/>
  <c r="I1516" i="1"/>
  <c r="I1667" i="1"/>
  <c r="I1434" i="1"/>
  <c r="I1652" i="1"/>
  <c r="I1532" i="1"/>
  <c r="I1285" i="1"/>
  <c r="I1231" i="1"/>
  <c r="I1716" i="1"/>
  <c r="I1400" i="1"/>
  <c r="I1364" i="1"/>
  <c r="I1726" i="1"/>
  <c r="W13" i="1" l="1"/>
  <c r="Q13" i="1"/>
  <c r="S14" i="1"/>
  <c r="Y15" i="1"/>
  <c r="W14" i="1"/>
  <c r="S15" i="1" l="1"/>
  <c r="Q14" i="1"/>
  <c r="W15" i="1"/>
  <c r="Y16" i="1"/>
  <c r="S16" i="1"/>
  <c r="Q15" i="1"/>
  <c r="W16" i="1" l="1"/>
  <c r="Y17" i="1"/>
  <c r="S17" i="1"/>
  <c r="Q16" i="1"/>
  <c r="W17" i="1" l="1"/>
  <c r="Y18" i="1"/>
  <c r="Q17" i="1"/>
  <c r="S18" i="1"/>
  <c r="Y19" i="1" l="1"/>
  <c r="W18" i="1"/>
  <c r="S19" i="1"/>
  <c r="Q18" i="1"/>
  <c r="Y20" i="1" l="1"/>
  <c r="W19" i="1"/>
  <c r="S20" i="1"/>
  <c r="Q19" i="1"/>
  <c r="Y21" i="1" l="1"/>
  <c r="W20" i="1"/>
  <c r="Q20" i="1"/>
  <c r="S21" i="1"/>
  <c r="Y22" i="1" l="1"/>
  <c r="W21" i="1"/>
  <c r="Q21" i="1"/>
  <c r="S22" i="1"/>
  <c r="W22" i="1" l="1"/>
  <c r="Y23" i="1"/>
  <c r="S23" i="1"/>
  <c r="Q22" i="1"/>
  <c r="W23" i="1" l="1"/>
  <c r="Y24" i="1"/>
  <c r="S24" i="1"/>
  <c r="Q23" i="1"/>
  <c r="W24" i="1" l="1"/>
  <c r="Y25" i="1"/>
  <c r="S25" i="1"/>
  <c r="Q24" i="1"/>
  <c r="W25" i="1" l="1"/>
  <c r="Y26" i="1"/>
  <c r="Q25" i="1"/>
  <c r="S26" i="1"/>
  <c r="Y27" i="1" l="1"/>
  <c r="W26" i="1"/>
  <c r="S27" i="1"/>
  <c r="Q26" i="1"/>
  <c r="Y28" i="1" l="1"/>
  <c r="W27" i="1"/>
  <c r="S28" i="1"/>
  <c r="Q27" i="1"/>
  <c r="Y29" i="1" l="1"/>
  <c r="W28" i="1"/>
  <c r="Q28" i="1"/>
  <c r="S29" i="1"/>
  <c r="Y30" i="1" l="1"/>
  <c r="W29" i="1"/>
  <c r="Q29" i="1"/>
  <c r="S30" i="1"/>
  <c r="W30" i="1" l="1"/>
  <c r="Y31" i="1"/>
  <c r="Q30" i="1"/>
  <c r="S31" i="1"/>
  <c r="W31" i="1" l="1"/>
  <c r="Y32" i="1" s="1"/>
  <c r="Q31" i="1"/>
  <c r="S32" i="1" s="1"/>
  <c r="W32" i="1" l="1"/>
  <c r="Y33" i="1"/>
  <c r="S33" i="1"/>
  <c r="Q32" i="1"/>
  <c r="W33" i="1" l="1"/>
  <c r="Y34" i="1"/>
  <c r="Q33" i="1"/>
  <c r="S34" i="1"/>
  <c r="Y35" i="1" l="1"/>
  <c r="W34" i="1"/>
  <c r="S35" i="1"/>
  <c r="Q34" i="1"/>
  <c r="Y36" i="1" l="1"/>
  <c r="W35" i="1"/>
  <c r="S36" i="1"/>
  <c r="Q35" i="1"/>
  <c r="Y37" i="1" l="1"/>
  <c r="W36" i="1"/>
  <c r="Q36" i="1"/>
  <c r="S37" i="1"/>
  <c r="Y38" i="1" l="1"/>
  <c r="W37" i="1"/>
  <c r="Q37" i="1"/>
  <c r="S38" i="1"/>
  <c r="W38" i="1" l="1"/>
  <c r="Y39" i="1"/>
  <c r="Q38" i="1"/>
  <c r="S39" i="1"/>
  <c r="W39" i="1" l="1"/>
  <c r="Y40" i="1"/>
  <c r="S40" i="1"/>
  <c r="Q39" i="1"/>
  <c r="W40" i="1" l="1"/>
  <c r="Y41" i="1"/>
  <c r="S41" i="1"/>
  <c r="Q40" i="1"/>
  <c r="W41" i="1" l="1"/>
  <c r="Y42" i="1" s="1"/>
  <c r="Q41" i="1"/>
  <c r="S42" i="1" s="1"/>
  <c r="Y43" i="1" l="1"/>
  <c r="W42" i="1"/>
  <c r="S43" i="1"/>
  <c r="Q42" i="1"/>
  <c r="Y44" i="1" l="1"/>
  <c r="W43" i="1"/>
  <c r="S44" i="1"/>
  <c r="Q43" i="1"/>
  <c r="Y45" i="1" l="1"/>
  <c r="W44" i="1"/>
  <c r="Q44" i="1"/>
  <c r="S45" i="1"/>
  <c r="Y46" i="1" l="1"/>
  <c r="W45" i="1"/>
  <c r="Q45" i="1"/>
  <c r="S46" i="1"/>
  <c r="Y47" i="1" l="1"/>
  <c r="W46" i="1"/>
  <c r="Q46" i="1"/>
  <c r="S47" i="1"/>
  <c r="W47" i="1" l="1"/>
  <c r="Y48" i="1"/>
  <c r="S48" i="1"/>
  <c r="Q47" i="1"/>
  <c r="W48" i="1" l="1"/>
  <c r="Y49" i="1"/>
  <c r="S49" i="1"/>
  <c r="Q48" i="1"/>
  <c r="W49" i="1" l="1"/>
  <c r="Y50" i="1"/>
  <c r="Q49" i="1"/>
  <c r="S50" i="1"/>
  <c r="Y51" i="1" l="1"/>
  <c r="W50" i="1"/>
  <c r="S51" i="1"/>
  <c r="Q50" i="1"/>
  <c r="Y52" i="1" l="1"/>
  <c r="W51" i="1"/>
  <c r="S52" i="1"/>
  <c r="Q51" i="1"/>
  <c r="Y53" i="1" l="1"/>
  <c r="W52" i="1"/>
  <c r="Q52" i="1"/>
  <c r="S53" i="1"/>
  <c r="Y54" i="1" l="1"/>
  <c r="W53" i="1"/>
  <c r="Q53" i="1"/>
  <c r="S54" i="1"/>
  <c r="W54" i="1" l="1"/>
  <c r="Y55" i="1"/>
  <c r="S55" i="1"/>
  <c r="Q54" i="1"/>
  <c r="W55" i="1" l="1"/>
  <c r="Y56" i="1"/>
  <c r="S56" i="1"/>
  <c r="Q55" i="1"/>
  <c r="W56" i="1" l="1"/>
  <c r="Y57" i="1"/>
  <c r="S57" i="1"/>
  <c r="Q56" i="1"/>
  <c r="W57" i="1" l="1"/>
  <c r="Y58" i="1"/>
  <c r="Q57" i="1"/>
  <c r="S58" i="1"/>
  <c r="Y59" i="1" l="1"/>
  <c r="W58" i="1"/>
  <c r="S59" i="1"/>
  <c r="Q58" i="1"/>
  <c r="Y60" i="1" l="1"/>
  <c r="W59" i="1"/>
  <c r="S60" i="1"/>
  <c r="Q59" i="1"/>
  <c r="Y61" i="1" l="1"/>
  <c r="W60" i="1"/>
  <c r="Q60" i="1"/>
  <c r="S61" i="1"/>
  <c r="W61" i="1" l="1"/>
  <c r="Y62" i="1" s="1"/>
  <c r="Q61" i="1"/>
  <c r="S62" i="1" s="1"/>
  <c r="W62" i="1" l="1"/>
  <c r="Y63" i="1"/>
  <c r="S63" i="1"/>
  <c r="Q62" i="1"/>
  <c r="W63" i="1" l="1"/>
  <c r="Y64" i="1"/>
  <c r="S64" i="1"/>
  <c r="Q63" i="1"/>
  <c r="W64" i="1" l="1"/>
  <c r="Y65" i="1"/>
  <c r="S65" i="1"/>
  <c r="Q64" i="1"/>
  <c r="W65" i="1" l="1"/>
  <c r="Y66" i="1" s="1"/>
  <c r="Q65" i="1"/>
  <c r="S66" i="1" s="1"/>
  <c r="Y67" i="1" l="1"/>
  <c r="W66" i="1"/>
  <c r="S67" i="1"/>
  <c r="Q66" i="1"/>
  <c r="Y68" i="1" l="1"/>
  <c r="W67" i="1"/>
  <c r="S68" i="1"/>
  <c r="Q67" i="1"/>
  <c r="Y69" i="1" l="1"/>
  <c r="W68" i="1"/>
  <c r="Q68" i="1"/>
  <c r="S69" i="1"/>
  <c r="Y70" i="1" l="1"/>
  <c r="W69" i="1"/>
  <c r="Q69" i="1"/>
  <c r="S70" i="1"/>
  <c r="W70" i="1" l="1"/>
  <c r="Y71" i="1"/>
  <c r="S71" i="1"/>
  <c r="Q70" i="1"/>
  <c r="W71" i="1" l="1"/>
  <c r="Y72" i="1"/>
  <c r="S72" i="1"/>
  <c r="Q71" i="1"/>
  <c r="W72" i="1" l="1"/>
  <c r="Y73" i="1"/>
  <c r="S73" i="1"/>
  <c r="Q72" i="1"/>
  <c r="W73" i="1" l="1"/>
  <c r="Y74" i="1"/>
  <c r="Q73" i="1"/>
  <c r="S74" i="1"/>
  <c r="Y75" i="1" l="1"/>
  <c r="W74" i="1"/>
  <c r="S75" i="1"/>
  <c r="Q74" i="1"/>
  <c r="Y76" i="1" l="1"/>
  <c r="W75" i="1"/>
  <c r="S76" i="1"/>
  <c r="Q75" i="1"/>
  <c r="Y77" i="1" l="1"/>
  <c r="W76" i="1"/>
  <c r="Q76" i="1"/>
  <c r="S77" i="1"/>
  <c r="Y78" i="1" l="1"/>
  <c r="W77" i="1"/>
  <c r="Q77" i="1"/>
  <c r="S78" i="1"/>
  <c r="Y79" i="1" l="1"/>
  <c r="W78" i="1"/>
  <c r="Q78" i="1"/>
  <c r="S79" i="1"/>
  <c r="W79" i="1" l="1"/>
  <c r="Y80" i="1"/>
  <c r="S80" i="1"/>
  <c r="Q79" i="1"/>
  <c r="W80" i="1" l="1"/>
  <c r="Y81" i="1"/>
  <c r="S81" i="1"/>
  <c r="Q80" i="1"/>
  <c r="W81" i="1" l="1"/>
  <c r="Y82" i="1"/>
  <c r="Q81" i="1"/>
  <c r="S82" i="1"/>
  <c r="Y83" i="1" l="1"/>
  <c r="W82" i="1"/>
  <c r="S83" i="1"/>
  <c r="Q82" i="1"/>
  <c r="Y84" i="1" l="1"/>
  <c r="W83" i="1"/>
  <c r="S84" i="1"/>
  <c r="Q83" i="1"/>
  <c r="Y85" i="1" l="1"/>
  <c r="W84" i="1"/>
  <c r="Q84" i="1"/>
  <c r="S85" i="1"/>
  <c r="W85" i="1" l="1"/>
  <c r="Y86" i="1" s="1"/>
  <c r="Q85" i="1"/>
  <c r="S86" i="1" s="1"/>
  <c r="W86" i="1" l="1"/>
  <c r="Y87" i="1"/>
  <c r="S87" i="1"/>
  <c r="Q86" i="1"/>
  <c r="W87" i="1" l="1"/>
  <c r="Y88" i="1"/>
  <c r="S88" i="1"/>
  <c r="Q87" i="1"/>
  <c r="W88" i="1" l="1"/>
  <c r="Y89" i="1"/>
  <c r="S89" i="1"/>
  <c r="Q88" i="1"/>
  <c r="W89" i="1" l="1"/>
  <c r="Y90" i="1"/>
  <c r="Q89" i="1"/>
  <c r="S90" i="1"/>
  <c r="Y91" i="1" l="1"/>
  <c r="W90" i="1"/>
  <c r="S91" i="1"/>
  <c r="Q90" i="1"/>
  <c r="Y92" i="1" l="1"/>
  <c r="W91" i="1"/>
  <c r="S92" i="1"/>
  <c r="Q91" i="1"/>
  <c r="Y93" i="1" l="1"/>
  <c r="W92" i="1"/>
  <c r="Q92" i="1"/>
  <c r="S93" i="1"/>
  <c r="Y94" i="1" l="1"/>
  <c r="W93" i="1"/>
  <c r="Q93" i="1"/>
  <c r="S94" i="1"/>
  <c r="W94" i="1" l="1"/>
  <c r="Y95" i="1"/>
  <c r="S95" i="1"/>
  <c r="Q94" i="1"/>
  <c r="W95" i="1" l="1"/>
  <c r="Y96" i="1"/>
  <c r="S96" i="1"/>
  <c r="Q95" i="1"/>
  <c r="W96" i="1" l="1"/>
  <c r="Y97" i="1"/>
  <c r="S97" i="1"/>
  <c r="Q96" i="1"/>
  <c r="W97" i="1" l="1"/>
  <c r="Y98" i="1"/>
  <c r="Q97" i="1"/>
  <c r="S98" i="1"/>
  <c r="Y99" i="1" l="1"/>
  <c r="W98" i="1"/>
  <c r="S99" i="1"/>
  <c r="Q98" i="1"/>
  <c r="W99" i="1" l="1"/>
  <c r="Y100" i="1" s="1"/>
  <c r="Q99" i="1"/>
  <c r="S100" i="1" s="1"/>
  <c r="Y101" i="1" l="1"/>
  <c r="W100" i="1"/>
  <c r="Q100" i="1"/>
  <c r="S101" i="1"/>
  <c r="Y102" i="1" l="1"/>
  <c r="W101" i="1"/>
  <c r="Q101" i="1"/>
  <c r="S102" i="1"/>
  <c r="W102" i="1" l="1"/>
  <c r="Y103" i="1"/>
  <c r="Q102" i="1"/>
  <c r="S103" i="1"/>
  <c r="W103" i="1" l="1"/>
  <c r="Y104" i="1"/>
  <c r="S104" i="1"/>
  <c r="Q103" i="1"/>
  <c r="W104" i="1" l="1"/>
  <c r="Y105" i="1"/>
  <c r="S105" i="1"/>
  <c r="Q104" i="1"/>
  <c r="W105" i="1" l="1"/>
  <c r="Y106" i="1"/>
  <c r="Q105" i="1"/>
  <c r="S106" i="1"/>
  <c r="Y107" i="1" l="1"/>
  <c r="W106" i="1"/>
  <c r="S107" i="1"/>
  <c r="Q106" i="1"/>
  <c r="Y108" i="1" l="1"/>
  <c r="W107" i="1"/>
  <c r="S108" i="1"/>
  <c r="Q107" i="1"/>
  <c r="Y109" i="1" l="1"/>
  <c r="W108" i="1"/>
  <c r="Q108" i="1"/>
  <c r="S109" i="1"/>
  <c r="W109" i="1" l="1"/>
  <c r="Y110" i="1" s="1"/>
  <c r="Q109" i="1"/>
  <c r="S110" i="1" s="1"/>
  <c r="Y111" i="1" l="1"/>
  <c r="W110" i="1"/>
  <c r="Q110" i="1"/>
  <c r="S111" i="1"/>
  <c r="W111" i="1" l="1"/>
  <c r="Y112" i="1"/>
  <c r="S112" i="1"/>
  <c r="Q111" i="1"/>
  <c r="W112" i="1" l="1"/>
  <c r="Y113" i="1"/>
  <c r="S113" i="1"/>
  <c r="Q112" i="1"/>
  <c r="W113" i="1" l="1"/>
  <c r="Y114" i="1"/>
  <c r="Q113" i="1"/>
  <c r="S114" i="1"/>
  <c r="Y115" i="1" l="1"/>
  <c r="W114" i="1"/>
  <c r="S115" i="1"/>
  <c r="Q114" i="1"/>
  <c r="Y116" i="1" l="1"/>
  <c r="W115" i="1"/>
  <c r="S116" i="1"/>
  <c r="Q115" i="1"/>
  <c r="Y117" i="1" l="1"/>
  <c r="W116" i="1"/>
  <c r="Q116" i="1"/>
  <c r="S117" i="1"/>
  <c r="Y118" i="1" l="1"/>
  <c r="W117" i="1"/>
  <c r="Q117" i="1"/>
  <c r="S118" i="1"/>
  <c r="W118" i="1" l="1"/>
  <c r="Y119" i="1"/>
  <c r="S119" i="1"/>
  <c r="Q118" i="1"/>
  <c r="W119" i="1" l="1"/>
  <c r="Y120" i="1"/>
  <c r="S120" i="1"/>
  <c r="Q119" i="1"/>
  <c r="W120" i="1" l="1"/>
  <c r="Y121" i="1"/>
  <c r="S121" i="1"/>
  <c r="Q120" i="1"/>
  <c r="W121" i="1" l="1"/>
  <c r="Y122" i="1" s="1"/>
  <c r="Q121" i="1"/>
  <c r="S122" i="1" s="1"/>
  <c r="Y123" i="1" l="1"/>
  <c r="W122" i="1"/>
  <c r="Q122" i="1"/>
  <c r="S123" i="1"/>
  <c r="Y124" i="1" l="1"/>
  <c r="W123" i="1"/>
  <c r="S124" i="1"/>
  <c r="Q123" i="1"/>
  <c r="Y125" i="1" l="1"/>
  <c r="W124" i="1"/>
  <c r="S125" i="1"/>
  <c r="Q124" i="1"/>
  <c r="Y126" i="1" l="1"/>
  <c r="W125" i="1"/>
  <c r="Q125" i="1"/>
  <c r="S126" i="1"/>
  <c r="W126" i="1" l="1"/>
  <c r="Y127" i="1"/>
  <c r="S127" i="1"/>
  <c r="Q126" i="1"/>
  <c r="W127" i="1" l="1"/>
  <c r="Y128" i="1"/>
  <c r="S128" i="1"/>
  <c r="Q127" i="1"/>
  <c r="W128" i="1" l="1"/>
  <c r="Y129" i="1"/>
  <c r="S129" i="1"/>
  <c r="Q128" i="1"/>
  <c r="W129" i="1" l="1"/>
  <c r="Y130" i="1"/>
  <c r="Q129" i="1"/>
  <c r="S130" i="1"/>
  <c r="Y131" i="1" l="1"/>
  <c r="W130" i="1"/>
  <c r="Q130" i="1"/>
  <c r="S131" i="1"/>
  <c r="Y132" i="1" l="1"/>
  <c r="W131" i="1"/>
  <c r="S132" i="1"/>
  <c r="Q131" i="1"/>
  <c r="Y133" i="1" l="1"/>
  <c r="W132" i="1"/>
  <c r="S133" i="1"/>
  <c r="Q132" i="1"/>
  <c r="Y134" i="1" l="1"/>
  <c r="W133" i="1"/>
  <c r="S134" i="1"/>
  <c r="Q133" i="1"/>
  <c r="W134" i="1" l="1"/>
  <c r="Y135" i="1"/>
  <c r="S135" i="1"/>
  <c r="Q134" i="1"/>
  <c r="W135" i="1" l="1"/>
  <c r="Y136" i="1"/>
  <c r="S136" i="1"/>
  <c r="Q135" i="1"/>
  <c r="W136" i="1" l="1"/>
  <c r="Y137" i="1"/>
  <c r="S137" i="1"/>
  <c r="Q136" i="1"/>
  <c r="W137" i="1" l="1"/>
  <c r="Y138" i="1" s="1"/>
  <c r="Q137" i="1"/>
  <c r="S138" i="1" s="1"/>
  <c r="Y139" i="1" l="1"/>
  <c r="W138" i="1"/>
  <c r="Q138" i="1"/>
  <c r="S139" i="1"/>
  <c r="Y140" i="1" l="1"/>
  <c r="W139" i="1"/>
  <c r="Q139" i="1"/>
  <c r="S140" i="1"/>
  <c r="Y141" i="1" l="1"/>
  <c r="W140" i="1"/>
  <c r="S141" i="1"/>
  <c r="Q140" i="1"/>
  <c r="Y142" i="1" l="1"/>
  <c r="W141" i="1"/>
  <c r="S142" i="1"/>
  <c r="Q141" i="1"/>
  <c r="Y143" i="1" l="1"/>
  <c r="W142" i="1"/>
  <c r="S143" i="1"/>
  <c r="Q142" i="1"/>
  <c r="Y144" i="1" l="1"/>
  <c r="W143" i="1"/>
  <c r="S144" i="1"/>
  <c r="Q143" i="1"/>
  <c r="Y145" i="1" l="1"/>
  <c r="W144" i="1"/>
  <c r="Q144" i="1"/>
  <c r="S145" i="1"/>
  <c r="Y146" i="1" l="1"/>
  <c r="W145" i="1"/>
  <c r="Q145" i="1"/>
  <c r="S146" i="1"/>
  <c r="W146" i="1" l="1"/>
  <c r="Y147" i="1"/>
  <c r="Q146" i="1"/>
  <c r="S147" i="1"/>
  <c r="W147" i="1" l="1"/>
  <c r="Y148" i="1" s="1"/>
  <c r="Q147" i="1"/>
  <c r="S148" i="1" s="1"/>
  <c r="Y149" i="1" l="1"/>
  <c r="W148" i="1"/>
  <c r="S149" i="1"/>
  <c r="Q148" i="1"/>
  <c r="Y150" i="1" l="1"/>
  <c r="W149" i="1"/>
  <c r="S150" i="1"/>
  <c r="Q149" i="1"/>
  <c r="Y151" i="1" l="1"/>
  <c r="W150" i="1"/>
  <c r="S151" i="1"/>
  <c r="Q150" i="1"/>
  <c r="Y152" i="1" l="1"/>
  <c r="W151" i="1"/>
  <c r="S152" i="1"/>
  <c r="Q151" i="1"/>
  <c r="W152" i="1" l="1"/>
  <c r="Y153" i="1"/>
  <c r="S153" i="1"/>
  <c r="Q152" i="1"/>
  <c r="W153" i="1" l="1"/>
  <c r="Y154" i="1"/>
  <c r="Q153" i="1"/>
  <c r="S154" i="1"/>
  <c r="Y155" i="1" l="1"/>
  <c r="W154" i="1"/>
  <c r="Q154" i="1"/>
  <c r="S155" i="1"/>
  <c r="Y156" i="1" l="1"/>
  <c r="W155" i="1"/>
  <c r="S156" i="1"/>
  <c r="Q155" i="1"/>
  <c r="Y157" i="1" l="1"/>
  <c r="W156" i="1"/>
  <c r="Q156" i="1"/>
  <c r="S157" i="1"/>
  <c r="Y158" i="1" l="1"/>
  <c r="W157" i="1"/>
  <c r="S158" i="1"/>
  <c r="Q157" i="1"/>
  <c r="Y159" i="1" l="1"/>
  <c r="W158" i="1"/>
  <c r="S159" i="1"/>
  <c r="Q158" i="1"/>
  <c r="Y160" i="1" l="1"/>
  <c r="W159" i="1"/>
  <c r="S160" i="1"/>
  <c r="Q159" i="1"/>
  <c r="Y161" i="1" l="1"/>
  <c r="W160" i="1"/>
  <c r="S161" i="1"/>
  <c r="Q160" i="1"/>
  <c r="Y162" i="1" l="1"/>
  <c r="W161" i="1"/>
  <c r="S162" i="1"/>
  <c r="Q161" i="1"/>
  <c r="W162" i="1" l="1"/>
  <c r="Y163" i="1"/>
  <c r="Q162" i="1"/>
  <c r="S163" i="1"/>
  <c r="Y164" i="1" l="1"/>
  <c r="W163" i="1"/>
  <c r="Q163" i="1"/>
  <c r="S164" i="1"/>
  <c r="Y165" i="1" l="1"/>
  <c r="W164" i="1"/>
  <c r="Q164" i="1"/>
  <c r="S165" i="1"/>
  <c r="Y166" i="1" l="1"/>
  <c r="W165" i="1"/>
  <c r="S166" i="1"/>
  <c r="Q165" i="1"/>
  <c r="Y167" i="1" l="1"/>
  <c r="W166" i="1"/>
  <c r="S167" i="1"/>
  <c r="Q166" i="1"/>
  <c r="Y168" i="1" l="1"/>
  <c r="W167" i="1"/>
  <c r="S168" i="1"/>
  <c r="Q167" i="1"/>
  <c r="W168" i="1" l="1"/>
  <c r="Y169" i="1"/>
  <c r="S169" i="1"/>
  <c r="Q168" i="1"/>
  <c r="W169" i="1" l="1"/>
  <c r="Y170" i="1" s="1"/>
  <c r="Q169" i="1"/>
  <c r="S170" i="1" s="1"/>
  <c r="Y171" i="1" l="1"/>
  <c r="W170" i="1"/>
  <c r="S171" i="1"/>
  <c r="Q170" i="1"/>
  <c r="W171" i="1" l="1"/>
  <c r="Y172" i="1" s="1"/>
  <c r="Q171" i="1"/>
  <c r="S172" i="1" s="1"/>
  <c r="Y173" i="1" l="1"/>
  <c r="W172" i="1"/>
  <c r="S173" i="1"/>
  <c r="Q172" i="1"/>
  <c r="Y174" i="1" l="1"/>
  <c r="W173" i="1"/>
  <c r="S174" i="1"/>
  <c r="Q173" i="1"/>
  <c r="Y175" i="1" l="1"/>
  <c r="W174" i="1"/>
  <c r="S175" i="1"/>
  <c r="Q174" i="1"/>
  <c r="Y176" i="1" l="1"/>
  <c r="W175" i="1"/>
  <c r="S176" i="1"/>
  <c r="Q175" i="1"/>
  <c r="Y177" i="1" l="1"/>
  <c r="W176" i="1"/>
  <c r="S177" i="1"/>
  <c r="Q176" i="1"/>
  <c r="Y178" i="1" l="1"/>
  <c r="W177" i="1"/>
  <c r="S178" i="1"/>
  <c r="Q177" i="1"/>
  <c r="Y179" i="1" l="1"/>
  <c r="W178" i="1"/>
  <c r="S179" i="1"/>
  <c r="Q178" i="1"/>
  <c r="W179" i="1" l="1"/>
  <c r="Y180" i="1"/>
  <c r="S180" i="1"/>
  <c r="Q179" i="1"/>
  <c r="Y181" i="1" l="1"/>
  <c r="W180" i="1"/>
  <c r="S181" i="1"/>
  <c r="Q180" i="1"/>
  <c r="Y182" i="1" l="1"/>
  <c r="W181" i="1"/>
  <c r="S182" i="1"/>
  <c r="Q181" i="1"/>
  <c r="Y183" i="1" l="1"/>
  <c r="W182" i="1"/>
  <c r="S183" i="1"/>
  <c r="Q182" i="1"/>
  <c r="Y184" i="1" l="1"/>
  <c r="W183" i="1"/>
  <c r="S184" i="1"/>
  <c r="Q183" i="1"/>
  <c r="W184" i="1" l="1"/>
  <c r="Y185" i="1"/>
  <c r="S185" i="1"/>
  <c r="Q184" i="1"/>
  <c r="W185" i="1" l="1"/>
  <c r="Y186" i="1"/>
  <c r="Q185" i="1"/>
  <c r="S186" i="1"/>
  <c r="Y187" i="1" l="1"/>
  <c r="W186" i="1"/>
  <c r="S187" i="1"/>
  <c r="Q186" i="1"/>
  <c r="W187" i="1" l="1"/>
  <c r="Y188" i="1"/>
  <c r="S188" i="1"/>
  <c r="Q187" i="1"/>
  <c r="Y189" i="1" l="1"/>
  <c r="W188" i="1"/>
  <c r="S189" i="1"/>
  <c r="Q188" i="1"/>
  <c r="Y190" i="1" l="1"/>
  <c r="W189" i="1"/>
  <c r="S190" i="1"/>
  <c r="Q189" i="1"/>
  <c r="Y191" i="1" l="1"/>
  <c r="W190" i="1"/>
  <c r="S191" i="1"/>
  <c r="Q190" i="1"/>
  <c r="Y192" i="1" l="1"/>
  <c r="W191" i="1"/>
  <c r="S192" i="1"/>
  <c r="Q191" i="1"/>
  <c r="W192" i="1" l="1"/>
  <c r="Y193" i="1"/>
  <c r="S193" i="1"/>
  <c r="Q192" i="1"/>
  <c r="Y194" i="1" l="1"/>
  <c r="W193" i="1"/>
  <c r="Q193" i="1"/>
  <c r="S194" i="1"/>
  <c r="Y195" i="1" l="1"/>
  <c r="W194" i="1"/>
  <c r="Q194" i="1"/>
  <c r="S195" i="1"/>
  <c r="Y196" i="1" l="1"/>
  <c r="W195" i="1"/>
  <c r="S196" i="1"/>
  <c r="Q195" i="1"/>
  <c r="Y197" i="1" l="1"/>
  <c r="W196" i="1"/>
  <c r="S197" i="1"/>
  <c r="Q196" i="1"/>
  <c r="W197" i="1" l="1"/>
  <c r="Y198" i="1" s="1"/>
  <c r="Q197" i="1"/>
  <c r="S198" i="1" s="1"/>
  <c r="Y199" i="1" l="1"/>
  <c r="W198" i="1"/>
  <c r="S199" i="1"/>
  <c r="Q198" i="1"/>
  <c r="Y200" i="1" l="1"/>
  <c r="W199" i="1"/>
  <c r="S200" i="1"/>
  <c r="Q199" i="1"/>
  <c r="Y201" i="1" l="1"/>
  <c r="W200" i="1"/>
  <c r="S201" i="1"/>
  <c r="Q200" i="1"/>
  <c r="W201" i="1" l="1"/>
  <c r="Y202" i="1" s="1"/>
  <c r="Q201" i="1"/>
  <c r="S202" i="1" s="1"/>
  <c r="Y203" i="1" l="1"/>
  <c r="W202" i="1"/>
  <c r="S203" i="1"/>
  <c r="Q202" i="1"/>
  <c r="Y204" i="1" l="1"/>
  <c r="W203" i="1"/>
  <c r="S204" i="1"/>
  <c r="Q203" i="1"/>
  <c r="Y205" i="1" l="1"/>
  <c r="W204" i="1"/>
  <c r="S205" i="1"/>
  <c r="Q204" i="1"/>
  <c r="Y206" i="1" l="1"/>
  <c r="W205" i="1"/>
  <c r="S206" i="1"/>
  <c r="Q205" i="1"/>
  <c r="Y207" i="1" l="1"/>
  <c r="W206" i="1"/>
  <c r="S207" i="1"/>
  <c r="Q206" i="1"/>
  <c r="Y208" i="1" l="1"/>
  <c r="W207" i="1"/>
  <c r="S208" i="1"/>
  <c r="Q207" i="1"/>
  <c r="W208" i="1" l="1"/>
  <c r="Y209" i="1"/>
  <c r="S209" i="1"/>
  <c r="Q208" i="1"/>
  <c r="Y210" i="1" l="1"/>
  <c r="W209" i="1"/>
  <c r="S210" i="1"/>
  <c r="Q209" i="1"/>
  <c r="Y211" i="1" l="1"/>
  <c r="W210" i="1"/>
  <c r="S211" i="1"/>
  <c r="Q210" i="1"/>
  <c r="Y212" i="1" l="1"/>
  <c r="W211" i="1"/>
  <c r="S212" i="1"/>
  <c r="Q211" i="1"/>
  <c r="Y213" i="1" l="1"/>
  <c r="W212" i="1"/>
  <c r="S213" i="1"/>
  <c r="Q212" i="1"/>
  <c r="Y214" i="1" l="1"/>
  <c r="W213" i="1"/>
  <c r="S214" i="1"/>
  <c r="Q213" i="1"/>
  <c r="Y215" i="1" l="1"/>
  <c r="W214" i="1"/>
  <c r="S215" i="1"/>
  <c r="Q214" i="1"/>
  <c r="Y216" i="1" l="1"/>
  <c r="W215" i="1"/>
  <c r="S216" i="1"/>
  <c r="Q215" i="1"/>
  <c r="W216" i="1" l="1"/>
  <c r="Y217" i="1"/>
  <c r="Q216" i="1"/>
  <c r="S217" i="1"/>
  <c r="Y218" i="1" l="1"/>
  <c r="W217" i="1"/>
  <c r="Q217" i="1"/>
  <c r="S218" i="1"/>
  <c r="Y219" i="1" l="1"/>
  <c r="W218" i="1"/>
  <c r="S219" i="1"/>
  <c r="Q218" i="1"/>
  <c r="W219" i="1" l="1"/>
  <c r="Y220" i="1"/>
  <c r="S220" i="1"/>
  <c r="Q219" i="1"/>
  <c r="Y221" i="1" l="1"/>
  <c r="W220" i="1"/>
  <c r="S221" i="1"/>
  <c r="Q220" i="1"/>
  <c r="Y222" i="1" l="1"/>
  <c r="W221" i="1"/>
  <c r="S222" i="1"/>
  <c r="Q221" i="1"/>
  <c r="Y223" i="1" l="1"/>
  <c r="W222" i="1"/>
  <c r="S223" i="1"/>
  <c r="Q222" i="1"/>
  <c r="Y224" i="1" l="1"/>
  <c r="W223" i="1"/>
  <c r="S224" i="1"/>
  <c r="Q223" i="1"/>
  <c r="W224" i="1" l="1"/>
  <c r="Y225" i="1"/>
  <c r="S225" i="1"/>
  <c r="Q224" i="1"/>
  <c r="Y226" i="1" l="1"/>
  <c r="W225" i="1"/>
  <c r="Q225" i="1"/>
  <c r="S226" i="1"/>
  <c r="Y227" i="1" l="1"/>
  <c r="W226" i="1"/>
  <c r="Q226" i="1"/>
  <c r="S227" i="1"/>
  <c r="W227" i="1" l="1"/>
  <c r="Y228" i="1" s="1"/>
  <c r="Q227" i="1"/>
  <c r="S228" i="1" s="1"/>
  <c r="Y229" i="1" l="1"/>
  <c r="W228" i="1"/>
  <c r="S229" i="1"/>
  <c r="Q228" i="1"/>
  <c r="W229" i="1" l="1"/>
  <c r="Y230" i="1" s="1"/>
  <c r="Q229" i="1"/>
  <c r="S230" i="1" s="1"/>
  <c r="Y231" i="1" l="1"/>
  <c r="W230" i="1"/>
  <c r="S231" i="1"/>
  <c r="Q230" i="1"/>
  <c r="Y232" i="1" l="1"/>
  <c r="W231" i="1"/>
  <c r="S232" i="1"/>
  <c r="Q231" i="1"/>
  <c r="Y233" i="1" l="1"/>
  <c r="W232" i="1"/>
  <c r="S233" i="1"/>
  <c r="Q232" i="1"/>
  <c r="Y234" i="1" l="1"/>
  <c r="W233" i="1"/>
  <c r="S234" i="1"/>
  <c r="Q233" i="1"/>
  <c r="Y235" i="1" l="1"/>
  <c r="W234" i="1"/>
  <c r="S235" i="1"/>
  <c r="Q234" i="1"/>
  <c r="Y236" i="1" l="1"/>
  <c r="W235" i="1"/>
  <c r="S236" i="1"/>
  <c r="Q235" i="1"/>
  <c r="Y237" i="1" l="1"/>
  <c r="W236" i="1"/>
  <c r="S237" i="1"/>
  <c r="Q236" i="1"/>
  <c r="Y238" i="1" l="1"/>
  <c r="W237" i="1"/>
  <c r="S238" i="1"/>
  <c r="Q237" i="1"/>
  <c r="Y239" i="1" l="1"/>
  <c r="W238" i="1"/>
  <c r="S239" i="1"/>
  <c r="Q238" i="1"/>
  <c r="Y240" i="1" l="1"/>
  <c r="W239" i="1"/>
  <c r="S240" i="1"/>
  <c r="Q239" i="1"/>
  <c r="W240" i="1" l="1"/>
  <c r="Y241" i="1"/>
  <c r="S241" i="1"/>
  <c r="Q240" i="1"/>
  <c r="Y242" i="1" l="1"/>
  <c r="W241" i="1"/>
  <c r="S242" i="1"/>
  <c r="Q241" i="1"/>
  <c r="Y243" i="1" l="1"/>
  <c r="W242" i="1"/>
  <c r="S243" i="1"/>
  <c r="Q242" i="1"/>
  <c r="Y244" i="1" l="1"/>
  <c r="W243" i="1"/>
  <c r="S244" i="1"/>
  <c r="Q243" i="1"/>
  <c r="Y245" i="1" l="1"/>
  <c r="W244" i="1"/>
  <c r="S245" i="1"/>
  <c r="Q244" i="1"/>
  <c r="Y246" i="1" l="1"/>
  <c r="W245" i="1"/>
  <c r="S246" i="1"/>
  <c r="Q245" i="1"/>
  <c r="Y247" i="1" l="1"/>
  <c r="W246" i="1"/>
  <c r="S247" i="1"/>
  <c r="Q246" i="1"/>
  <c r="Y248" i="1" l="1"/>
  <c r="W247" i="1"/>
  <c r="S248" i="1"/>
  <c r="Q247" i="1"/>
  <c r="W248" i="1" l="1"/>
  <c r="Y249" i="1"/>
  <c r="Q248" i="1"/>
  <c r="S249" i="1"/>
  <c r="Y250" i="1" l="1"/>
  <c r="W249" i="1"/>
  <c r="Q249" i="1"/>
  <c r="S250" i="1"/>
  <c r="Y251" i="1" l="1"/>
  <c r="W250" i="1"/>
  <c r="Q250" i="1"/>
  <c r="S251" i="1"/>
  <c r="W251" i="1" l="1"/>
  <c r="Y252" i="1"/>
  <c r="S252" i="1"/>
  <c r="Q251" i="1"/>
  <c r="Y253" i="1" l="1"/>
  <c r="W252" i="1"/>
  <c r="S253" i="1"/>
  <c r="Q252" i="1"/>
  <c r="W253" i="1" l="1"/>
  <c r="Y254" i="1" s="1"/>
  <c r="Q253" i="1"/>
  <c r="S254" i="1" s="1"/>
  <c r="Y255" i="1" l="1"/>
  <c r="W254" i="1"/>
  <c r="S255" i="1"/>
  <c r="Q254" i="1"/>
  <c r="Y256" i="1" l="1"/>
  <c r="W255" i="1"/>
  <c r="S256" i="1"/>
  <c r="Q255" i="1"/>
  <c r="W256" i="1" l="1"/>
  <c r="Y257" i="1"/>
  <c r="S257" i="1"/>
  <c r="Q256" i="1"/>
  <c r="Y258" i="1" l="1"/>
  <c r="W257" i="1"/>
  <c r="S258" i="1"/>
  <c r="Q257" i="1"/>
  <c r="Y259" i="1" l="1"/>
  <c r="W258" i="1"/>
  <c r="S259" i="1"/>
  <c r="Q258" i="1"/>
  <c r="Y260" i="1" l="1"/>
  <c r="W259" i="1"/>
  <c r="S260" i="1"/>
  <c r="Q259" i="1"/>
  <c r="Y261" i="1" l="1"/>
  <c r="W260" i="1"/>
  <c r="S261" i="1"/>
  <c r="Q260" i="1"/>
  <c r="Y262" i="1" l="1"/>
  <c r="W261" i="1"/>
  <c r="S262" i="1"/>
  <c r="Q261" i="1"/>
  <c r="Y263" i="1" l="1"/>
  <c r="W262" i="1"/>
  <c r="S263" i="1"/>
  <c r="Q262" i="1"/>
  <c r="Y264" i="1" l="1"/>
  <c r="W263" i="1"/>
  <c r="S264" i="1"/>
  <c r="Q263" i="1"/>
  <c r="Y265" i="1" l="1"/>
  <c r="W264" i="1"/>
  <c r="Q264" i="1"/>
  <c r="S265" i="1"/>
  <c r="Y266" i="1" l="1"/>
  <c r="W265" i="1"/>
  <c r="S266" i="1"/>
  <c r="Q265" i="1"/>
  <c r="Y267" i="1" l="1"/>
  <c r="W266" i="1"/>
  <c r="S267" i="1"/>
  <c r="Q266" i="1"/>
  <c r="Y268" i="1" l="1"/>
  <c r="W267" i="1"/>
  <c r="S268" i="1"/>
  <c r="Q267" i="1"/>
  <c r="Y269" i="1" l="1"/>
  <c r="W268" i="1"/>
  <c r="S269" i="1"/>
  <c r="Q268" i="1"/>
  <c r="W269" i="1" l="1"/>
  <c r="Y270" i="1" s="1"/>
  <c r="Q269" i="1"/>
  <c r="S270" i="1" s="1"/>
  <c r="Y271" i="1" l="1"/>
  <c r="W270" i="1"/>
  <c r="S271" i="1"/>
  <c r="Q270" i="1"/>
  <c r="Y272" i="1" l="1"/>
  <c r="W271" i="1"/>
  <c r="S272" i="1"/>
  <c r="Q271" i="1"/>
  <c r="W272" i="1" l="1"/>
  <c r="Y273" i="1"/>
  <c r="S273" i="1"/>
  <c r="Q272" i="1"/>
  <c r="Y274" i="1" l="1"/>
  <c r="W273" i="1"/>
  <c r="S274" i="1"/>
  <c r="Q273" i="1"/>
  <c r="Y275" i="1" l="1"/>
  <c r="W274" i="1"/>
  <c r="S275" i="1"/>
  <c r="Q274" i="1"/>
  <c r="Y276" i="1" l="1"/>
  <c r="W275" i="1"/>
  <c r="S276" i="1"/>
  <c r="Q275" i="1"/>
  <c r="Y277" i="1" l="1"/>
  <c r="W276" i="1"/>
  <c r="S277" i="1"/>
  <c r="Q276" i="1"/>
  <c r="Y278" i="1" l="1"/>
  <c r="W277" i="1"/>
  <c r="S278" i="1"/>
  <c r="Q277" i="1"/>
  <c r="Y279" i="1" l="1"/>
  <c r="W278" i="1"/>
  <c r="S279" i="1"/>
  <c r="Q278" i="1"/>
  <c r="W279" i="1" l="1"/>
  <c r="Y280" i="1" s="1"/>
  <c r="Q279" i="1"/>
  <c r="S280" i="1" s="1"/>
  <c r="W280" i="1" l="1"/>
  <c r="Y281" i="1"/>
  <c r="S281" i="1"/>
  <c r="Q280" i="1"/>
  <c r="Y282" i="1" l="1"/>
  <c r="W281" i="1"/>
  <c r="S282" i="1"/>
  <c r="Q281" i="1"/>
  <c r="Y283" i="1" l="1"/>
  <c r="W282" i="1"/>
  <c r="S283" i="1"/>
  <c r="Q282" i="1"/>
  <c r="Y284" i="1" l="1"/>
  <c r="W283" i="1"/>
  <c r="S284" i="1"/>
  <c r="Q283" i="1"/>
  <c r="Y285" i="1" l="1"/>
  <c r="W284" i="1"/>
  <c r="S285" i="1"/>
  <c r="Q284" i="1"/>
  <c r="Y286" i="1" l="1"/>
  <c r="W285" i="1"/>
  <c r="S286" i="1"/>
  <c r="Q285" i="1"/>
  <c r="Y287" i="1" l="1"/>
  <c r="W286" i="1"/>
  <c r="S287" i="1"/>
  <c r="Q286" i="1"/>
  <c r="Y288" i="1" l="1"/>
  <c r="W287" i="1"/>
  <c r="S288" i="1"/>
  <c r="Q287" i="1"/>
  <c r="W288" i="1" l="1"/>
  <c r="Y289" i="1"/>
  <c r="Q288" i="1"/>
  <c r="S289" i="1"/>
  <c r="Y290" i="1" l="1"/>
  <c r="W289" i="1"/>
  <c r="Q289" i="1"/>
  <c r="S290" i="1"/>
  <c r="Y291" i="1" l="1"/>
  <c r="W290" i="1"/>
  <c r="S291" i="1"/>
  <c r="Q290" i="1"/>
  <c r="Y292" i="1" l="1"/>
  <c r="W291" i="1"/>
  <c r="S292" i="1"/>
  <c r="Q291" i="1"/>
  <c r="Y293" i="1" l="1"/>
  <c r="W292" i="1"/>
  <c r="S293" i="1"/>
  <c r="Q292" i="1"/>
  <c r="Y294" i="1" l="1"/>
  <c r="W293" i="1"/>
  <c r="S294" i="1"/>
  <c r="Q293" i="1"/>
  <c r="Y295" i="1" l="1"/>
  <c r="W294" i="1"/>
  <c r="S295" i="1"/>
  <c r="Q294" i="1"/>
  <c r="W295" i="1" l="1"/>
  <c r="Y296" i="1" s="1"/>
  <c r="Q295" i="1"/>
  <c r="S296" i="1" s="1"/>
  <c r="Y297" i="1" l="1"/>
  <c r="W296" i="1"/>
  <c r="S297" i="1"/>
  <c r="Q296" i="1"/>
  <c r="Y298" i="1" l="1"/>
  <c r="W297" i="1"/>
  <c r="S298" i="1"/>
  <c r="Q297" i="1"/>
  <c r="Y299" i="1" l="1"/>
  <c r="W298" i="1"/>
  <c r="Q298" i="1"/>
  <c r="S299" i="1"/>
  <c r="W299" i="1" l="1"/>
  <c r="Y300" i="1" s="1"/>
  <c r="Q299" i="1"/>
  <c r="S300" i="1" s="1"/>
  <c r="Y301" i="1" l="1"/>
  <c r="W300" i="1"/>
  <c r="S301" i="1"/>
  <c r="Q300" i="1"/>
  <c r="Y302" i="1" l="1"/>
  <c r="W301" i="1"/>
  <c r="S302" i="1"/>
  <c r="Q301" i="1"/>
  <c r="Y303" i="1" l="1"/>
  <c r="W302" i="1"/>
  <c r="S303" i="1"/>
  <c r="Q302" i="1"/>
  <c r="Y304" i="1" l="1"/>
  <c r="W303" i="1"/>
  <c r="S304" i="1"/>
  <c r="Q303" i="1"/>
  <c r="W304" i="1" l="1"/>
  <c r="Y305" i="1"/>
  <c r="S305" i="1"/>
  <c r="Q304" i="1"/>
  <c r="Y306" i="1" l="1"/>
  <c r="W305" i="1"/>
  <c r="S306" i="1"/>
  <c r="Q305" i="1"/>
  <c r="Y307" i="1" l="1"/>
  <c r="W306" i="1"/>
  <c r="S307" i="1"/>
  <c r="Q306" i="1"/>
  <c r="Y308" i="1" l="1"/>
  <c r="W307" i="1"/>
  <c r="S308" i="1"/>
  <c r="Q307" i="1"/>
  <c r="Y309" i="1" l="1"/>
  <c r="W308" i="1"/>
  <c r="S309" i="1"/>
  <c r="Q308" i="1"/>
  <c r="Y310" i="1" l="1"/>
  <c r="W309" i="1"/>
  <c r="S310" i="1"/>
  <c r="Q309" i="1"/>
  <c r="Y311" i="1" l="1"/>
  <c r="W310" i="1"/>
  <c r="S311" i="1"/>
  <c r="Q310" i="1"/>
  <c r="Y312" i="1" l="1"/>
  <c r="W311" i="1"/>
  <c r="S312" i="1"/>
  <c r="Q311" i="1"/>
  <c r="W312" i="1" l="1"/>
  <c r="Y313" i="1"/>
  <c r="S313" i="1"/>
  <c r="Q312" i="1"/>
  <c r="Y314" i="1" l="1"/>
  <c r="W313" i="1"/>
  <c r="Q313" i="1"/>
  <c r="S314" i="1"/>
  <c r="Y315" i="1" l="1"/>
  <c r="W314" i="1"/>
  <c r="Q314" i="1"/>
  <c r="S315" i="1"/>
  <c r="W315" i="1" l="1"/>
  <c r="Y316" i="1"/>
  <c r="S316" i="1"/>
  <c r="Q315" i="1"/>
  <c r="W316" i="1" l="1"/>
  <c r="Y317" i="1" s="1"/>
  <c r="Q316" i="1"/>
  <c r="S317" i="1" s="1"/>
  <c r="Y318" i="1" l="1"/>
  <c r="W317" i="1"/>
  <c r="S318" i="1"/>
  <c r="Q317" i="1"/>
  <c r="Y319" i="1" l="1"/>
  <c r="W318" i="1"/>
  <c r="S319" i="1"/>
  <c r="Q318" i="1"/>
  <c r="Y320" i="1" l="1"/>
  <c r="W319" i="1"/>
  <c r="S320" i="1"/>
  <c r="Q319" i="1"/>
  <c r="W320" i="1" l="1"/>
  <c r="Y321" i="1"/>
  <c r="S321" i="1"/>
  <c r="Q320" i="1"/>
  <c r="Y322" i="1" l="1"/>
  <c r="W321" i="1"/>
  <c r="S322" i="1"/>
  <c r="Q321" i="1"/>
  <c r="Y323" i="1" l="1"/>
  <c r="W322" i="1"/>
  <c r="S323" i="1"/>
  <c r="Q322" i="1"/>
  <c r="Y324" i="1" l="1"/>
  <c r="W323" i="1"/>
  <c r="S324" i="1"/>
  <c r="Q323" i="1"/>
  <c r="Y325" i="1" l="1"/>
  <c r="W324" i="1"/>
  <c r="S325" i="1"/>
  <c r="Q324" i="1"/>
  <c r="W325" i="1" l="1"/>
  <c r="Y326" i="1" s="1"/>
  <c r="Q325" i="1"/>
  <c r="S326" i="1" s="1"/>
  <c r="Y327" i="1" l="1"/>
  <c r="W326" i="1"/>
  <c r="S327" i="1"/>
  <c r="Q326" i="1"/>
  <c r="Y328" i="1" l="1"/>
  <c r="W327" i="1"/>
  <c r="S328" i="1"/>
  <c r="Q327" i="1"/>
  <c r="Y329" i="1" l="1"/>
  <c r="W328" i="1"/>
  <c r="Q328" i="1"/>
  <c r="S329" i="1"/>
  <c r="Y330" i="1" l="1"/>
  <c r="W329" i="1"/>
  <c r="S330" i="1"/>
  <c r="Q329" i="1"/>
  <c r="Y331" i="1" l="1"/>
  <c r="W330" i="1"/>
  <c r="S331" i="1"/>
  <c r="Q330" i="1"/>
  <c r="Y332" i="1" l="1"/>
  <c r="W331" i="1"/>
  <c r="S332" i="1"/>
  <c r="Q331" i="1"/>
  <c r="Y333" i="1" l="1"/>
  <c r="W332" i="1"/>
  <c r="S333" i="1"/>
  <c r="Q332" i="1"/>
  <c r="Y334" i="1" l="1"/>
  <c r="W333" i="1"/>
  <c r="S334" i="1"/>
  <c r="Q333" i="1"/>
  <c r="Y335" i="1" l="1"/>
  <c r="W334" i="1"/>
  <c r="S335" i="1"/>
  <c r="Q334" i="1"/>
  <c r="Y336" i="1" l="1"/>
  <c r="W335" i="1"/>
  <c r="S336" i="1"/>
  <c r="Q335" i="1"/>
  <c r="W336" i="1" l="1"/>
  <c r="Y337" i="1"/>
  <c r="S337" i="1"/>
  <c r="Q336" i="1"/>
  <c r="W337" i="1" l="1"/>
  <c r="Y338" i="1" s="1"/>
  <c r="Q337" i="1"/>
  <c r="S338" i="1" s="1"/>
  <c r="Y339" i="1" l="1"/>
  <c r="W338" i="1"/>
  <c r="S339" i="1"/>
  <c r="Q338" i="1"/>
  <c r="Y340" i="1" l="1"/>
  <c r="W339" i="1"/>
  <c r="S340" i="1"/>
  <c r="Q339" i="1"/>
  <c r="Y341" i="1" l="1"/>
  <c r="W340" i="1"/>
  <c r="S341" i="1"/>
  <c r="Q340" i="1"/>
  <c r="Y342" i="1" l="1"/>
  <c r="W341" i="1"/>
  <c r="S342" i="1"/>
  <c r="Q341" i="1"/>
  <c r="Y343" i="1" l="1"/>
  <c r="W342" i="1"/>
  <c r="S343" i="1"/>
  <c r="Q342" i="1"/>
  <c r="Y344" i="1" l="1"/>
  <c r="W343" i="1"/>
  <c r="S344" i="1"/>
  <c r="Q343" i="1"/>
  <c r="W344" i="1" l="1"/>
  <c r="Y345" i="1"/>
  <c r="S345" i="1"/>
  <c r="Q344" i="1"/>
  <c r="Y346" i="1" l="1"/>
  <c r="W345" i="1"/>
  <c r="S346" i="1"/>
  <c r="Q345" i="1"/>
  <c r="Y347" i="1" l="1"/>
  <c r="W346" i="1"/>
  <c r="S347" i="1"/>
  <c r="Q346" i="1"/>
  <c r="W347" i="1" l="1"/>
  <c r="Y348" i="1" s="1"/>
  <c r="Q347" i="1"/>
  <c r="S348" i="1" s="1"/>
  <c r="Y349" i="1" l="1"/>
  <c r="W348" i="1"/>
  <c r="S349" i="1"/>
  <c r="Q348" i="1"/>
  <c r="Y350" i="1" l="1"/>
  <c r="W349" i="1"/>
  <c r="S350" i="1"/>
  <c r="Q349" i="1"/>
  <c r="Y351" i="1" l="1"/>
  <c r="W350" i="1"/>
  <c r="S351" i="1"/>
  <c r="Q350" i="1"/>
  <c r="Y352" i="1" l="1"/>
  <c r="W351" i="1"/>
  <c r="S352" i="1"/>
  <c r="Q351" i="1"/>
  <c r="W352" i="1" l="1"/>
  <c r="Y353" i="1"/>
  <c r="Q352" i="1"/>
  <c r="S353" i="1"/>
  <c r="Y354" i="1" l="1"/>
  <c r="W353" i="1"/>
  <c r="Q353" i="1"/>
  <c r="S354" i="1"/>
  <c r="Y355" i="1" l="1"/>
  <c r="W354" i="1"/>
  <c r="S355" i="1"/>
  <c r="Q354" i="1"/>
  <c r="Y356" i="1" l="1"/>
  <c r="W355" i="1"/>
  <c r="S356" i="1"/>
  <c r="Q355" i="1"/>
  <c r="Y357" i="1" l="1"/>
  <c r="W356" i="1"/>
  <c r="S357" i="1"/>
  <c r="Q356" i="1"/>
  <c r="Y358" i="1" l="1"/>
  <c r="W357" i="1"/>
  <c r="S358" i="1"/>
  <c r="Q357" i="1"/>
  <c r="Y359" i="1" l="1"/>
  <c r="W358" i="1"/>
  <c r="S359" i="1"/>
  <c r="Q358" i="1"/>
  <c r="W359" i="1" l="1"/>
  <c r="Y360" i="1" s="1"/>
  <c r="Q359" i="1"/>
  <c r="S360" i="1" s="1"/>
  <c r="Y361" i="1" l="1"/>
  <c r="W360" i="1"/>
  <c r="S361" i="1"/>
  <c r="Q360" i="1"/>
  <c r="Y362" i="1" l="1"/>
  <c r="W361" i="1"/>
  <c r="S362" i="1"/>
  <c r="Q361" i="1"/>
  <c r="Y363" i="1" l="1"/>
  <c r="W362" i="1"/>
  <c r="Q362" i="1"/>
  <c r="S363" i="1"/>
  <c r="Y364" i="1" l="1"/>
  <c r="W363" i="1"/>
  <c r="S364" i="1"/>
  <c r="Q363" i="1"/>
  <c r="Y365" i="1" l="1"/>
  <c r="W364" i="1"/>
  <c r="S365" i="1"/>
  <c r="Q364" i="1"/>
  <c r="Y366" i="1" l="1"/>
  <c r="W365" i="1"/>
  <c r="S366" i="1"/>
  <c r="Q365" i="1"/>
  <c r="Y367" i="1" l="1"/>
  <c r="W366" i="1"/>
  <c r="S367" i="1"/>
  <c r="Q366" i="1"/>
  <c r="Y368" i="1" l="1"/>
  <c r="W367" i="1"/>
  <c r="S368" i="1"/>
  <c r="Q367" i="1"/>
  <c r="W368" i="1" l="1"/>
  <c r="Y369" i="1"/>
  <c r="S369" i="1"/>
  <c r="Q368" i="1"/>
  <c r="Y370" i="1" l="1"/>
  <c r="W369" i="1"/>
  <c r="S370" i="1"/>
  <c r="Q369" i="1"/>
  <c r="Y371" i="1" l="1"/>
  <c r="W370" i="1"/>
  <c r="S371" i="1"/>
  <c r="Q370" i="1"/>
  <c r="Y372" i="1" l="1"/>
  <c r="W371" i="1"/>
  <c r="S372" i="1"/>
  <c r="Q371" i="1"/>
  <c r="Y373" i="1" l="1"/>
  <c r="W372" i="1"/>
  <c r="S373" i="1"/>
  <c r="Q372" i="1"/>
  <c r="W373" i="1" l="1"/>
  <c r="Y374" i="1" s="1"/>
  <c r="Q373" i="1"/>
  <c r="S374" i="1" s="1"/>
  <c r="Y375" i="1" l="1"/>
  <c r="W374" i="1"/>
  <c r="S375" i="1"/>
  <c r="Q374" i="1"/>
  <c r="Y376" i="1" l="1"/>
  <c r="W375" i="1"/>
  <c r="S376" i="1"/>
  <c r="Q375" i="1"/>
  <c r="W376" i="1" l="1"/>
  <c r="Y377" i="1"/>
  <c r="Q376" i="1"/>
  <c r="S377" i="1"/>
  <c r="W377" i="1" l="1"/>
  <c r="Y378" i="1" s="1"/>
  <c r="Q377" i="1"/>
  <c r="S378" i="1" s="1"/>
  <c r="Y379" i="1" l="1"/>
  <c r="W378" i="1"/>
  <c r="Q378" i="1"/>
  <c r="S379" i="1"/>
  <c r="Y380" i="1" l="1"/>
  <c r="W379" i="1"/>
  <c r="S380" i="1"/>
  <c r="Q379" i="1"/>
  <c r="Y381" i="1" l="1"/>
  <c r="W380" i="1"/>
  <c r="S381" i="1"/>
  <c r="Q380" i="1"/>
  <c r="Y382" i="1" l="1"/>
  <c r="W381" i="1"/>
  <c r="S382" i="1"/>
  <c r="Q381" i="1"/>
  <c r="Y383" i="1" l="1"/>
  <c r="W382" i="1"/>
  <c r="S383" i="1"/>
  <c r="Q382" i="1"/>
  <c r="Y384" i="1" l="1"/>
  <c r="W383" i="1"/>
  <c r="S384" i="1"/>
  <c r="Q383" i="1"/>
  <c r="Y385" i="1" l="1"/>
  <c r="W384" i="1"/>
  <c r="S385" i="1"/>
  <c r="Q384" i="1"/>
  <c r="Y386" i="1" l="1"/>
  <c r="W385" i="1"/>
  <c r="S386" i="1"/>
  <c r="Q385" i="1"/>
  <c r="Y387" i="1" l="1"/>
  <c r="W386" i="1"/>
  <c r="S387" i="1"/>
  <c r="Q386" i="1"/>
  <c r="Y388" i="1" l="1"/>
  <c r="W387" i="1"/>
  <c r="S388" i="1"/>
  <c r="Q387" i="1"/>
  <c r="Y389" i="1" l="1"/>
  <c r="W388" i="1"/>
  <c r="S389" i="1"/>
  <c r="Q388" i="1"/>
  <c r="Y390" i="1" l="1"/>
  <c r="W389" i="1"/>
  <c r="Q389" i="1"/>
  <c r="S390" i="1"/>
  <c r="Y391" i="1" l="1"/>
  <c r="W390" i="1"/>
  <c r="S391" i="1"/>
  <c r="Q390" i="1"/>
  <c r="Y392" i="1" l="1"/>
  <c r="W391" i="1"/>
  <c r="S392" i="1"/>
  <c r="Q391" i="1"/>
  <c r="Y393" i="1" l="1"/>
  <c r="W392" i="1"/>
  <c r="Q392" i="1"/>
  <c r="S393" i="1"/>
  <c r="Y394" i="1" l="1"/>
  <c r="W393" i="1"/>
  <c r="S394" i="1"/>
  <c r="Q393" i="1"/>
  <c r="Y395" i="1" l="1"/>
  <c r="W394" i="1"/>
  <c r="S395" i="1"/>
  <c r="Q394" i="1"/>
  <c r="Y396" i="1" l="1"/>
  <c r="W395" i="1"/>
  <c r="S396" i="1"/>
  <c r="Q395" i="1"/>
  <c r="Y397" i="1" l="1"/>
  <c r="W396" i="1"/>
  <c r="S397" i="1"/>
  <c r="Q396" i="1"/>
  <c r="W397" i="1" l="1"/>
  <c r="Y398" i="1" s="1"/>
  <c r="Q397" i="1"/>
  <c r="S398" i="1" s="1"/>
  <c r="Y399" i="1" l="1"/>
  <c r="W398" i="1"/>
  <c r="S399" i="1"/>
  <c r="Q398" i="1"/>
  <c r="Y400" i="1" l="1"/>
  <c r="W399" i="1"/>
  <c r="S400" i="1"/>
  <c r="Q399" i="1"/>
  <c r="W400" i="1" l="1"/>
  <c r="Y401" i="1"/>
  <c r="S401" i="1"/>
  <c r="Q400" i="1"/>
  <c r="W401" i="1" l="1"/>
  <c r="Y402" i="1" s="1"/>
  <c r="Q401" i="1"/>
  <c r="S402" i="1" s="1"/>
  <c r="Y403" i="1" l="1"/>
  <c r="W402" i="1"/>
  <c r="S403" i="1"/>
  <c r="Q402" i="1"/>
  <c r="Y404" i="1" l="1"/>
  <c r="W403" i="1"/>
  <c r="S404" i="1"/>
  <c r="Q403" i="1"/>
  <c r="Y405" i="1" l="1"/>
  <c r="W404" i="1"/>
  <c r="S405" i="1"/>
  <c r="Q404" i="1"/>
  <c r="Y406" i="1" l="1"/>
  <c r="W405" i="1"/>
  <c r="S406" i="1"/>
  <c r="Q405" i="1"/>
  <c r="Y407" i="1" l="1"/>
  <c r="W406" i="1"/>
  <c r="S407" i="1"/>
  <c r="Q406" i="1"/>
  <c r="Y408" i="1" l="1"/>
  <c r="W407" i="1"/>
  <c r="S408" i="1"/>
  <c r="Q407" i="1"/>
  <c r="Y409" i="1" l="1"/>
  <c r="W408" i="1"/>
  <c r="S409" i="1"/>
  <c r="Q408" i="1"/>
  <c r="Y410" i="1" l="1"/>
  <c r="W409" i="1"/>
  <c r="S410" i="1"/>
  <c r="Q409" i="1"/>
  <c r="Y411" i="1" l="1"/>
  <c r="W410" i="1"/>
  <c r="S411" i="1"/>
  <c r="Q410" i="1"/>
  <c r="Y412" i="1" l="1"/>
  <c r="W411" i="1"/>
  <c r="S412" i="1"/>
  <c r="Q411" i="1"/>
  <c r="Y413" i="1" l="1"/>
  <c r="W412" i="1"/>
  <c r="S413" i="1"/>
  <c r="Q412" i="1"/>
  <c r="Y414" i="1" l="1"/>
  <c r="W413" i="1"/>
  <c r="S414" i="1"/>
  <c r="Q413" i="1"/>
  <c r="Y415" i="1" l="1"/>
  <c r="W414" i="1"/>
  <c r="S415" i="1"/>
  <c r="Q414" i="1"/>
  <c r="Y416" i="1" l="1"/>
  <c r="W415" i="1"/>
  <c r="S416" i="1"/>
  <c r="Q415" i="1"/>
  <c r="Y417" i="1" l="1"/>
  <c r="W416" i="1"/>
  <c r="Q416" i="1"/>
  <c r="S417" i="1"/>
  <c r="Y418" i="1" l="1"/>
  <c r="W417" i="1"/>
  <c r="Q417" i="1"/>
  <c r="S418" i="1"/>
  <c r="Y419" i="1" l="1"/>
  <c r="W418" i="1"/>
  <c r="S419" i="1"/>
  <c r="Q418" i="1"/>
  <c r="Y420" i="1" l="1"/>
  <c r="W419" i="1"/>
  <c r="S420" i="1"/>
  <c r="Q419" i="1"/>
  <c r="Y421" i="1" l="1"/>
  <c r="W420" i="1"/>
  <c r="S421" i="1"/>
  <c r="Q420" i="1"/>
  <c r="W421" i="1" l="1"/>
  <c r="Y422" i="1" s="1"/>
  <c r="Q421" i="1"/>
  <c r="S422" i="1" s="1"/>
  <c r="Y423" i="1" l="1"/>
  <c r="W422" i="1"/>
  <c r="S423" i="1"/>
  <c r="Q422" i="1"/>
  <c r="Y424" i="1" l="1"/>
  <c r="W423" i="1"/>
  <c r="S424" i="1"/>
  <c r="Q423" i="1"/>
  <c r="Y425" i="1" l="1"/>
  <c r="W424" i="1"/>
  <c r="S425" i="1"/>
  <c r="Q424" i="1"/>
  <c r="W425" i="1" l="1"/>
  <c r="Y426" i="1" s="1"/>
  <c r="Q425" i="1"/>
  <c r="S426" i="1" s="1"/>
  <c r="Y427" i="1" l="1"/>
  <c r="W426" i="1"/>
  <c r="Q426" i="1"/>
  <c r="S427" i="1"/>
  <c r="Y428" i="1" l="1"/>
  <c r="W427" i="1"/>
  <c r="S428" i="1"/>
  <c r="Q427" i="1"/>
  <c r="Y429" i="1" l="1"/>
  <c r="W428" i="1"/>
  <c r="S429" i="1"/>
  <c r="Q428" i="1"/>
  <c r="Y430" i="1" l="1"/>
  <c r="W429" i="1"/>
  <c r="S430" i="1"/>
  <c r="Q429" i="1"/>
  <c r="Y431" i="1" l="1"/>
  <c r="W430" i="1"/>
  <c r="S431" i="1"/>
  <c r="Q430" i="1"/>
  <c r="Y432" i="1" l="1"/>
  <c r="W431" i="1"/>
  <c r="S432" i="1"/>
  <c r="Q431" i="1"/>
  <c r="W432" i="1" l="1"/>
  <c r="Y433" i="1"/>
  <c r="S433" i="1"/>
  <c r="Q432" i="1"/>
  <c r="Y434" i="1" l="1"/>
  <c r="W433" i="1"/>
  <c r="S434" i="1"/>
  <c r="Q433" i="1"/>
  <c r="Y435" i="1" l="1"/>
  <c r="W434" i="1"/>
  <c r="S435" i="1"/>
  <c r="Q434" i="1"/>
  <c r="Y436" i="1" l="1"/>
  <c r="W435" i="1"/>
  <c r="S436" i="1"/>
  <c r="Q435" i="1"/>
  <c r="Y437" i="1" l="1"/>
  <c r="W436" i="1"/>
  <c r="S437" i="1"/>
  <c r="Q436" i="1"/>
  <c r="Y438" i="1" l="1"/>
  <c r="W437" i="1"/>
  <c r="S438" i="1"/>
  <c r="Q437" i="1"/>
  <c r="Y439" i="1" l="1"/>
  <c r="W438" i="1"/>
  <c r="S439" i="1"/>
  <c r="Q438" i="1"/>
  <c r="Y440" i="1" l="1"/>
  <c r="W439" i="1"/>
  <c r="S440" i="1"/>
  <c r="Q439" i="1"/>
  <c r="Y441" i="1" l="1"/>
  <c r="W440" i="1"/>
  <c r="Q440" i="1"/>
  <c r="S441" i="1"/>
  <c r="Y442" i="1" l="1"/>
  <c r="W441" i="1"/>
  <c r="S442" i="1"/>
  <c r="Q441" i="1"/>
  <c r="Y443" i="1" l="1"/>
  <c r="W442" i="1"/>
  <c r="S443" i="1"/>
  <c r="Q442" i="1"/>
  <c r="W443" i="1" l="1"/>
  <c r="Y444" i="1" s="1"/>
  <c r="Q443" i="1"/>
  <c r="S444" i="1" s="1"/>
  <c r="Y445" i="1" l="1"/>
  <c r="W444" i="1"/>
  <c r="S445" i="1"/>
  <c r="Q444" i="1"/>
  <c r="Y446" i="1" l="1"/>
  <c r="W445" i="1"/>
  <c r="S446" i="1"/>
  <c r="Q445" i="1"/>
  <c r="Y447" i="1" l="1"/>
  <c r="W446" i="1"/>
  <c r="S447" i="1"/>
  <c r="Q446" i="1"/>
  <c r="Y448" i="1" l="1"/>
  <c r="W447" i="1"/>
  <c r="S448" i="1"/>
  <c r="Q447" i="1"/>
  <c r="Y449" i="1" l="1"/>
  <c r="W448" i="1"/>
  <c r="S449" i="1"/>
  <c r="Q448" i="1"/>
  <c r="Y450" i="1" l="1"/>
  <c r="W449" i="1"/>
  <c r="S450" i="1"/>
  <c r="Q449" i="1"/>
  <c r="Y451" i="1" l="1"/>
  <c r="W450" i="1"/>
  <c r="S451" i="1"/>
  <c r="Q450" i="1"/>
  <c r="Y452" i="1" l="1"/>
  <c r="W451" i="1"/>
  <c r="S452" i="1"/>
  <c r="Q451" i="1"/>
  <c r="Y453" i="1" l="1"/>
  <c r="W452" i="1"/>
  <c r="S453" i="1"/>
  <c r="Q452" i="1"/>
  <c r="W453" i="1" l="1"/>
  <c r="Y454" i="1" s="1"/>
  <c r="Q453" i="1"/>
  <c r="S454" i="1" s="1"/>
  <c r="Y455" i="1" l="1"/>
  <c r="W454" i="1"/>
  <c r="S455" i="1"/>
  <c r="Q454" i="1"/>
  <c r="Y456" i="1" l="1"/>
  <c r="W455" i="1"/>
  <c r="S456" i="1"/>
  <c r="Q455" i="1"/>
  <c r="Y457" i="1" l="1"/>
  <c r="W456" i="1"/>
  <c r="Q456" i="1"/>
  <c r="S457" i="1"/>
  <c r="Y458" i="1" l="1"/>
  <c r="W457" i="1"/>
  <c r="S458" i="1"/>
  <c r="Q457" i="1"/>
  <c r="Y459" i="1" l="1"/>
  <c r="W458" i="1"/>
  <c r="S459" i="1"/>
  <c r="Q458" i="1"/>
  <c r="Y460" i="1" l="1"/>
  <c r="W459" i="1"/>
  <c r="S460" i="1"/>
  <c r="Q459" i="1"/>
  <c r="Y461" i="1" l="1"/>
  <c r="W460" i="1"/>
  <c r="S461" i="1"/>
  <c r="Q460" i="1"/>
  <c r="Y462" i="1" l="1"/>
  <c r="W461" i="1"/>
  <c r="S462" i="1"/>
  <c r="Q461" i="1"/>
  <c r="Y463" i="1" l="1"/>
  <c r="W462" i="1"/>
  <c r="S463" i="1"/>
  <c r="Q462" i="1"/>
  <c r="W463" i="1" l="1"/>
  <c r="Y464" i="1" s="1"/>
  <c r="Q463" i="1"/>
  <c r="S464" i="1" s="1"/>
  <c r="W464" i="1" l="1"/>
  <c r="Y465" i="1"/>
  <c r="S465" i="1"/>
  <c r="Q464" i="1"/>
  <c r="Y466" i="1" l="1"/>
  <c r="W465" i="1"/>
  <c r="Q465" i="1"/>
  <c r="S466" i="1"/>
  <c r="Y467" i="1" l="1"/>
  <c r="W466" i="1"/>
  <c r="Q466" i="1"/>
  <c r="S467" i="1"/>
  <c r="Y468" i="1" l="1"/>
  <c r="W467" i="1"/>
  <c r="S468" i="1"/>
  <c r="Q467" i="1"/>
  <c r="Y469" i="1" l="1"/>
  <c r="W468" i="1"/>
  <c r="S469" i="1"/>
  <c r="Q468" i="1"/>
  <c r="Y470" i="1" l="1"/>
  <c r="W469" i="1"/>
  <c r="S470" i="1"/>
  <c r="Q469" i="1"/>
  <c r="Y471" i="1" l="1"/>
  <c r="W470" i="1"/>
  <c r="S471" i="1"/>
  <c r="Q470" i="1"/>
  <c r="Y472" i="1" l="1"/>
  <c r="W471" i="1"/>
  <c r="S472" i="1"/>
  <c r="Q471" i="1"/>
  <c r="Y473" i="1" l="1"/>
  <c r="W472" i="1"/>
  <c r="S473" i="1"/>
  <c r="Q472" i="1"/>
  <c r="Y474" i="1" l="1"/>
  <c r="W473" i="1"/>
  <c r="S474" i="1"/>
  <c r="Q473" i="1"/>
  <c r="Y475" i="1" l="1"/>
  <c r="W474" i="1"/>
  <c r="S475" i="1"/>
  <c r="Q474" i="1"/>
  <c r="W475" i="1" l="1"/>
  <c r="Y476" i="1"/>
  <c r="S476" i="1"/>
  <c r="Q475" i="1"/>
  <c r="Y477" i="1" l="1"/>
  <c r="W476" i="1"/>
  <c r="S477" i="1"/>
  <c r="Q476" i="1"/>
  <c r="Y478" i="1" l="1"/>
  <c r="W477" i="1"/>
  <c r="S478" i="1"/>
  <c r="Q477" i="1"/>
  <c r="Y479" i="1" l="1"/>
  <c r="W478" i="1"/>
  <c r="S479" i="1"/>
  <c r="Q478" i="1"/>
  <c r="Y480" i="1" l="1"/>
  <c r="W479" i="1"/>
  <c r="S480" i="1"/>
  <c r="Q479" i="1"/>
  <c r="Y481" i="1" l="1"/>
  <c r="W480" i="1"/>
  <c r="S481" i="1"/>
  <c r="Q480" i="1"/>
  <c r="W481" i="1" l="1"/>
  <c r="Y482" i="1" s="1"/>
  <c r="Q481" i="1"/>
  <c r="S482" i="1" s="1"/>
  <c r="Y483" i="1" l="1"/>
  <c r="W482" i="1"/>
  <c r="S483" i="1"/>
  <c r="Q482" i="1"/>
  <c r="Y484" i="1" l="1"/>
  <c r="W483" i="1"/>
  <c r="S484" i="1"/>
  <c r="Q483" i="1"/>
  <c r="Y485" i="1" l="1"/>
  <c r="W484" i="1"/>
  <c r="S485" i="1"/>
  <c r="Q484" i="1"/>
  <c r="Y486" i="1" l="1"/>
  <c r="W485" i="1"/>
  <c r="S486" i="1"/>
  <c r="Q485" i="1"/>
  <c r="Y487" i="1" l="1"/>
  <c r="W486" i="1"/>
  <c r="S487" i="1"/>
  <c r="Q486" i="1"/>
  <c r="Y488" i="1" l="1"/>
  <c r="W487" i="1"/>
  <c r="S488" i="1"/>
  <c r="Q487" i="1"/>
  <c r="Y489" i="1" l="1"/>
  <c r="W488" i="1"/>
  <c r="S489" i="1"/>
  <c r="Q488" i="1"/>
  <c r="W489" i="1" l="1"/>
  <c r="Y490" i="1" s="1"/>
  <c r="Q489" i="1"/>
  <c r="S490" i="1" s="1"/>
  <c r="Y491" i="1" l="1"/>
  <c r="W490" i="1"/>
  <c r="Q490" i="1"/>
  <c r="S491" i="1"/>
  <c r="Y492" i="1" l="1"/>
  <c r="W491" i="1"/>
  <c r="S492" i="1"/>
  <c r="Q491" i="1"/>
  <c r="Y493" i="1" l="1"/>
  <c r="W492" i="1"/>
  <c r="S493" i="1"/>
  <c r="Q492" i="1"/>
  <c r="Y494" i="1" l="1"/>
  <c r="W493" i="1"/>
  <c r="Q493" i="1"/>
  <c r="S494" i="1"/>
  <c r="Y495" i="1" l="1"/>
  <c r="W494" i="1"/>
  <c r="S495" i="1"/>
  <c r="Q494" i="1"/>
  <c r="Y496" i="1" l="1"/>
  <c r="W495" i="1"/>
  <c r="S496" i="1"/>
  <c r="Q495" i="1"/>
  <c r="W496" i="1" l="1"/>
  <c r="Y497" i="1"/>
  <c r="S497" i="1"/>
  <c r="Q496" i="1"/>
  <c r="Y498" i="1" l="1"/>
  <c r="W497" i="1"/>
  <c r="S498" i="1"/>
  <c r="Q497" i="1"/>
  <c r="Y499" i="1" l="1"/>
  <c r="W498" i="1"/>
  <c r="S499" i="1"/>
  <c r="Q498" i="1"/>
  <c r="Y500" i="1" l="1"/>
  <c r="W499" i="1"/>
  <c r="S500" i="1"/>
  <c r="Q499" i="1"/>
  <c r="Y501" i="1" l="1"/>
  <c r="W500" i="1"/>
  <c r="S501" i="1"/>
  <c r="Q500" i="1"/>
  <c r="Y502" i="1" l="1"/>
  <c r="W501" i="1"/>
  <c r="S502" i="1"/>
  <c r="Q501" i="1"/>
  <c r="Y503" i="1" l="1"/>
  <c r="W502" i="1"/>
  <c r="S503" i="1"/>
  <c r="Q502" i="1"/>
  <c r="Y504" i="1" l="1"/>
  <c r="W503" i="1"/>
  <c r="S504" i="1"/>
  <c r="Q503" i="1"/>
  <c r="Y505" i="1" l="1"/>
  <c r="W504" i="1"/>
  <c r="Q504" i="1"/>
  <c r="S505" i="1"/>
  <c r="Y506" i="1" l="1"/>
  <c r="W505" i="1"/>
  <c r="Q505" i="1"/>
  <c r="S506" i="1"/>
  <c r="Y507" i="1" l="1"/>
  <c r="W506" i="1"/>
  <c r="S507" i="1"/>
  <c r="Q506" i="1"/>
  <c r="Y508" i="1" l="1"/>
  <c r="W507" i="1"/>
  <c r="S508" i="1"/>
  <c r="Q507" i="1"/>
  <c r="Y509" i="1" l="1"/>
  <c r="W508" i="1"/>
  <c r="S509" i="1"/>
  <c r="Q508" i="1"/>
  <c r="Y510" i="1" l="1"/>
  <c r="W509" i="1"/>
  <c r="S510" i="1"/>
  <c r="Q509" i="1"/>
  <c r="Y511" i="1" l="1"/>
  <c r="W510" i="1"/>
  <c r="S511" i="1"/>
  <c r="Q510" i="1"/>
  <c r="Y512" i="1" l="1"/>
  <c r="W511" i="1"/>
  <c r="S512" i="1"/>
  <c r="Q511" i="1"/>
  <c r="Y513" i="1" l="1"/>
  <c r="W512" i="1"/>
  <c r="S513" i="1"/>
  <c r="Q512" i="1"/>
  <c r="W513" i="1" l="1"/>
  <c r="Y514" i="1" s="1"/>
  <c r="Q513" i="1"/>
  <c r="S514" i="1" s="1"/>
  <c r="Y515" i="1" l="1"/>
  <c r="W514" i="1"/>
  <c r="S515" i="1"/>
  <c r="Q514" i="1"/>
  <c r="Y516" i="1" l="1"/>
  <c r="W515" i="1"/>
  <c r="S516" i="1"/>
  <c r="Q515" i="1"/>
  <c r="Y517" i="1" l="1"/>
  <c r="W516" i="1"/>
  <c r="S517" i="1"/>
  <c r="Q516" i="1"/>
  <c r="Y518" i="1" l="1"/>
  <c r="W517" i="1"/>
  <c r="S518" i="1"/>
  <c r="Q517" i="1"/>
  <c r="Y519" i="1" l="1"/>
  <c r="W518" i="1"/>
  <c r="S519" i="1"/>
  <c r="Q518" i="1"/>
  <c r="Y520" i="1" l="1"/>
  <c r="W519" i="1"/>
  <c r="S520" i="1"/>
  <c r="Q519" i="1"/>
  <c r="Y521" i="1" l="1"/>
  <c r="W520" i="1"/>
  <c r="Q520" i="1"/>
  <c r="S521" i="1"/>
  <c r="W521" i="1" l="1"/>
  <c r="Y522" i="1" s="1"/>
  <c r="Q521" i="1"/>
  <c r="S522" i="1" s="1"/>
  <c r="Y523" i="1" l="1"/>
  <c r="W522" i="1"/>
  <c r="S523" i="1"/>
  <c r="Q522" i="1"/>
  <c r="Y524" i="1" l="1"/>
  <c r="W523" i="1"/>
  <c r="S524" i="1"/>
  <c r="Q523" i="1"/>
  <c r="Y525" i="1" l="1"/>
  <c r="W524" i="1"/>
  <c r="S525" i="1"/>
  <c r="Q524" i="1"/>
  <c r="Y526" i="1" l="1"/>
  <c r="W525" i="1"/>
  <c r="S526" i="1"/>
  <c r="Q525" i="1"/>
  <c r="Y527" i="1" l="1"/>
  <c r="W526" i="1"/>
  <c r="S527" i="1"/>
  <c r="Q526" i="1"/>
  <c r="Y528" i="1" l="1"/>
  <c r="W527" i="1"/>
  <c r="S528" i="1"/>
  <c r="Q527" i="1"/>
  <c r="W528" i="1" l="1"/>
  <c r="Y529" i="1"/>
  <c r="S529" i="1"/>
  <c r="Q528" i="1"/>
  <c r="Y530" i="1" l="1"/>
  <c r="W529" i="1"/>
  <c r="Q529" i="1"/>
  <c r="S530" i="1"/>
  <c r="Y531" i="1" l="1"/>
  <c r="W530" i="1"/>
  <c r="Q530" i="1"/>
  <c r="S531" i="1"/>
  <c r="Y532" i="1" l="1"/>
  <c r="W531" i="1"/>
  <c r="S532" i="1"/>
  <c r="Q531" i="1"/>
  <c r="Y533" i="1" l="1"/>
  <c r="W532" i="1"/>
  <c r="S533" i="1"/>
  <c r="Q532" i="1"/>
  <c r="Y534" i="1" l="1"/>
  <c r="W533" i="1"/>
  <c r="S534" i="1"/>
  <c r="Q533" i="1"/>
  <c r="Y535" i="1" l="1"/>
  <c r="W534" i="1"/>
  <c r="S535" i="1"/>
  <c r="Q534" i="1"/>
  <c r="Y536" i="1" l="1"/>
  <c r="W535" i="1"/>
  <c r="S536" i="1"/>
  <c r="Q535" i="1"/>
  <c r="Y537" i="1" l="1"/>
  <c r="W536" i="1"/>
  <c r="S537" i="1"/>
  <c r="Q536" i="1"/>
  <c r="W537" i="1" l="1"/>
  <c r="Y538" i="1" s="1"/>
  <c r="Q537" i="1"/>
  <c r="S538" i="1" s="1"/>
  <c r="Y539" i="1" l="1"/>
  <c r="W538" i="1"/>
  <c r="S539" i="1"/>
  <c r="Q538" i="1"/>
  <c r="Y540" i="1" l="1"/>
  <c r="W539" i="1"/>
  <c r="S540" i="1"/>
  <c r="Q539" i="1"/>
  <c r="Y541" i="1" l="1"/>
  <c r="W540" i="1"/>
  <c r="S541" i="1"/>
  <c r="Q540" i="1"/>
  <c r="Y542" i="1" l="1"/>
  <c r="W541" i="1"/>
  <c r="S542" i="1"/>
  <c r="Q541" i="1"/>
  <c r="Y543" i="1" l="1"/>
  <c r="W542" i="1"/>
  <c r="S543" i="1"/>
  <c r="Q542" i="1"/>
  <c r="Y544" i="1" l="1"/>
  <c r="W543" i="1"/>
  <c r="S544" i="1"/>
  <c r="Q543" i="1"/>
  <c r="Y545" i="1" l="1"/>
  <c r="W544" i="1"/>
  <c r="Q544" i="1"/>
  <c r="S545" i="1"/>
  <c r="Y546" i="1" l="1"/>
  <c r="W545" i="1"/>
  <c r="S546" i="1"/>
  <c r="Q545" i="1"/>
  <c r="Y547" i="1" l="1"/>
  <c r="W546" i="1"/>
  <c r="S547" i="1"/>
  <c r="Q546" i="1"/>
  <c r="Y548" i="1" l="1"/>
  <c r="W547" i="1"/>
  <c r="S548" i="1"/>
  <c r="Q547" i="1"/>
  <c r="Y549" i="1" l="1"/>
  <c r="W548" i="1"/>
  <c r="S549" i="1"/>
  <c r="Q548" i="1"/>
  <c r="W549" i="1" l="1"/>
  <c r="Y550" i="1" s="1"/>
  <c r="Q549" i="1"/>
  <c r="S550" i="1" s="1"/>
  <c r="Y551" i="1" l="1"/>
  <c r="W550" i="1"/>
  <c r="S551" i="1"/>
  <c r="Q550" i="1"/>
  <c r="Y552" i="1" l="1"/>
  <c r="W551" i="1"/>
  <c r="S552" i="1"/>
  <c r="Q551" i="1"/>
  <c r="Y553" i="1" l="1"/>
  <c r="W552" i="1"/>
  <c r="S553" i="1"/>
  <c r="Q552" i="1"/>
  <c r="Y554" i="1" l="1"/>
  <c r="W553" i="1"/>
  <c r="S554" i="1"/>
  <c r="Q553" i="1"/>
  <c r="Y555" i="1" l="1"/>
  <c r="W554" i="1"/>
  <c r="Q554" i="1"/>
  <c r="S555" i="1"/>
  <c r="Y556" i="1" l="1"/>
  <c r="W555" i="1"/>
  <c r="S556" i="1"/>
  <c r="Q555" i="1"/>
  <c r="Y557" i="1" l="1"/>
  <c r="W556" i="1"/>
  <c r="S557" i="1"/>
  <c r="Q556" i="1"/>
  <c r="Y558" i="1" l="1"/>
  <c r="W557" i="1"/>
  <c r="S558" i="1"/>
  <c r="Q557" i="1"/>
  <c r="Y559" i="1" l="1"/>
  <c r="W558" i="1"/>
  <c r="Q558" i="1"/>
  <c r="S559" i="1"/>
  <c r="Y560" i="1" l="1"/>
  <c r="W559" i="1"/>
  <c r="S560" i="1"/>
  <c r="Q559" i="1"/>
  <c r="W560" i="1" l="1"/>
  <c r="Y561" i="1"/>
  <c r="S561" i="1"/>
  <c r="Q560" i="1"/>
  <c r="Y562" i="1" l="1"/>
  <c r="W561" i="1"/>
  <c r="S562" i="1"/>
  <c r="Q561" i="1"/>
  <c r="Y563" i="1" l="1"/>
  <c r="W562" i="1"/>
  <c r="S563" i="1"/>
  <c r="Q562" i="1"/>
  <c r="W563" i="1" l="1"/>
  <c r="Y564" i="1" s="1"/>
  <c r="Q563" i="1"/>
  <c r="S564" i="1" s="1"/>
  <c r="Y565" i="1" l="1"/>
  <c r="W564" i="1"/>
  <c r="S565" i="1"/>
  <c r="Q564" i="1"/>
  <c r="Y566" i="1" l="1"/>
  <c r="W565" i="1"/>
  <c r="S566" i="1"/>
  <c r="Q565" i="1"/>
  <c r="Y567" i="1" l="1"/>
  <c r="W566" i="1"/>
  <c r="S567" i="1"/>
  <c r="Q566" i="1"/>
  <c r="Y568" i="1" l="1"/>
  <c r="W567" i="1"/>
  <c r="S568" i="1"/>
  <c r="Q567" i="1"/>
  <c r="Y569" i="1" l="1"/>
  <c r="W568" i="1"/>
  <c r="Q568" i="1"/>
  <c r="S569" i="1"/>
  <c r="Y570" i="1" l="1"/>
  <c r="W569" i="1"/>
  <c r="Q569" i="1"/>
  <c r="S570" i="1"/>
  <c r="Y571" i="1" l="1"/>
  <c r="W570" i="1"/>
  <c r="S571" i="1"/>
  <c r="Q570" i="1"/>
  <c r="Y572" i="1" l="1"/>
  <c r="W571" i="1"/>
  <c r="S572" i="1"/>
  <c r="Q571" i="1"/>
  <c r="Y573" i="1" l="1"/>
  <c r="W572" i="1"/>
  <c r="S573" i="1"/>
  <c r="Q572" i="1"/>
  <c r="W573" i="1" l="1"/>
  <c r="Y574" i="1"/>
  <c r="S574" i="1"/>
  <c r="Q573" i="1"/>
  <c r="Y575" i="1" l="1"/>
  <c r="W574" i="1"/>
  <c r="S575" i="1"/>
  <c r="Q574" i="1"/>
  <c r="Y576" i="1" l="1"/>
  <c r="W575" i="1"/>
  <c r="S576" i="1"/>
  <c r="Q575" i="1"/>
  <c r="Y577" i="1" l="1"/>
  <c r="W576" i="1"/>
  <c r="S577" i="1"/>
  <c r="Q576" i="1"/>
  <c r="Y578" i="1" l="1"/>
  <c r="W577" i="1"/>
  <c r="S578" i="1"/>
  <c r="Q577" i="1"/>
  <c r="Y579" i="1" l="1"/>
  <c r="W578" i="1"/>
  <c r="S579" i="1"/>
  <c r="Q578" i="1"/>
  <c r="Y580" i="1" l="1"/>
  <c r="W579" i="1"/>
  <c r="S580" i="1"/>
  <c r="Q579" i="1"/>
  <c r="Y581" i="1" l="1"/>
  <c r="W580" i="1"/>
  <c r="S581" i="1"/>
  <c r="Q580" i="1"/>
  <c r="Y582" i="1" l="1"/>
  <c r="W581" i="1"/>
  <c r="S582" i="1"/>
  <c r="Q581" i="1"/>
  <c r="Y583" i="1" l="1"/>
  <c r="W582" i="1"/>
  <c r="S583" i="1"/>
  <c r="Q582" i="1"/>
  <c r="W583" i="1" l="1"/>
  <c r="Y584" i="1" s="1"/>
  <c r="Q583" i="1"/>
  <c r="S584" i="1" s="1"/>
  <c r="Y585" i="1" l="1"/>
  <c r="W584" i="1"/>
  <c r="Q584" i="1"/>
  <c r="S585" i="1"/>
  <c r="Y586" i="1" l="1"/>
  <c r="W585" i="1"/>
  <c r="S586" i="1"/>
  <c r="Q585" i="1"/>
  <c r="Y587" i="1" l="1"/>
  <c r="W586" i="1"/>
  <c r="S587" i="1"/>
  <c r="Q586" i="1"/>
  <c r="Y588" i="1" l="1"/>
  <c r="W587" i="1"/>
  <c r="S588" i="1"/>
  <c r="Q587" i="1"/>
  <c r="Y589" i="1" l="1"/>
  <c r="W588" i="1"/>
  <c r="S589" i="1"/>
  <c r="Q588" i="1"/>
  <c r="W589" i="1" l="1"/>
  <c r="Y590" i="1" s="1"/>
  <c r="Q589" i="1"/>
  <c r="S590" i="1" s="1"/>
  <c r="Y591" i="1" l="1"/>
  <c r="W590" i="1"/>
  <c r="S591" i="1"/>
  <c r="Q590" i="1"/>
  <c r="Y592" i="1" l="1"/>
  <c r="W591" i="1"/>
  <c r="S592" i="1"/>
  <c r="Q591" i="1"/>
  <c r="Y593" i="1" l="1"/>
  <c r="W592" i="1"/>
  <c r="S593" i="1"/>
  <c r="Q592" i="1"/>
  <c r="Y594" i="1" l="1"/>
  <c r="W593" i="1"/>
  <c r="S594" i="1"/>
  <c r="Q593" i="1"/>
  <c r="Y595" i="1" l="1"/>
  <c r="W594" i="1"/>
  <c r="Q594" i="1"/>
  <c r="S595" i="1"/>
  <c r="Y596" i="1" l="1"/>
  <c r="W595" i="1"/>
  <c r="S596" i="1"/>
  <c r="Q595" i="1"/>
  <c r="Y597" i="1" l="1"/>
  <c r="W596" i="1"/>
  <c r="S597" i="1"/>
  <c r="Q596" i="1"/>
  <c r="Y598" i="1" l="1"/>
  <c r="W597" i="1"/>
  <c r="S598" i="1"/>
  <c r="Q597" i="1"/>
  <c r="Y599" i="1" l="1"/>
  <c r="W598" i="1"/>
  <c r="S599" i="1"/>
  <c r="Q598" i="1"/>
  <c r="Y600" i="1" l="1"/>
  <c r="W599" i="1"/>
  <c r="S600" i="1"/>
  <c r="Q599" i="1"/>
  <c r="Y601" i="1" l="1"/>
  <c r="W600" i="1"/>
  <c r="S601" i="1"/>
  <c r="Q600" i="1"/>
  <c r="W601" i="1" l="1"/>
  <c r="Y602" i="1"/>
  <c r="S602" i="1"/>
  <c r="Q601" i="1"/>
  <c r="Y603" i="1" l="1"/>
  <c r="W602" i="1"/>
  <c r="S603" i="1"/>
  <c r="Q602" i="1"/>
  <c r="Y604" i="1" l="1"/>
  <c r="W603" i="1"/>
  <c r="S604" i="1"/>
  <c r="Q603" i="1"/>
  <c r="Y605" i="1" l="1"/>
  <c r="W604" i="1"/>
  <c r="S605" i="1"/>
  <c r="Q604" i="1"/>
  <c r="Y606" i="1" l="1"/>
  <c r="W605" i="1"/>
  <c r="S606" i="1"/>
  <c r="Q605" i="1"/>
  <c r="Y607" i="1" l="1"/>
  <c r="W606" i="1"/>
  <c r="S607" i="1"/>
  <c r="Q606" i="1"/>
  <c r="Y608" i="1" l="1"/>
  <c r="W607" i="1"/>
  <c r="S608" i="1"/>
  <c r="Q607" i="1"/>
  <c r="Y609" i="1" l="1"/>
  <c r="W608" i="1"/>
  <c r="S609" i="1"/>
  <c r="Q608" i="1"/>
  <c r="Y610" i="1" l="1"/>
  <c r="W609" i="1"/>
  <c r="S610" i="1"/>
  <c r="Q609" i="1"/>
  <c r="Y611" i="1" l="1"/>
  <c r="W610" i="1"/>
  <c r="S611" i="1"/>
  <c r="Q610" i="1"/>
  <c r="Y612" i="1" l="1"/>
  <c r="W611" i="1"/>
  <c r="S612" i="1"/>
  <c r="Q611" i="1"/>
  <c r="Y613" i="1" l="1"/>
  <c r="W612" i="1"/>
  <c r="S613" i="1"/>
  <c r="Q612" i="1"/>
  <c r="Y614" i="1" l="1"/>
  <c r="W613" i="1"/>
  <c r="S614" i="1"/>
  <c r="Q613" i="1"/>
  <c r="Y615" i="1" l="1"/>
  <c r="W614" i="1"/>
  <c r="S615" i="1"/>
  <c r="Q614" i="1"/>
  <c r="Y616" i="1" l="1"/>
  <c r="W615" i="1"/>
  <c r="S616" i="1"/>
  <c r="Q615" i="1"/>
  <c r="W616" i="1" l="1"/>
  <c r="Y617" i="1"/>
  <c r="S617" i="1"/>
  <c r="Q616" i="1"/>
  <c r="W617" i="1" l="1"/>
  <c r="Y618" i="1" s="1"/>
  <c r="Q617" i="1"/>
  <c r="S618" i="1" s="1"/>
  <c r="Y619" i="1" l="1"/>
  <c r="W618" i="1"/>
  <c r="S619" i="1"/>
  <c r="Q618" i="1"/>
  <c r="Y620" i="1" l="1"/>
  <c r="W619" i="1"/>
  <c r="S620" i="1"/>
  <c r="Q619" i="1"/>
  <c r="Y621" i="1" l="1"/>
  <c r="W620" i="1"/>
  <c r="S621" i="1"/>
  <c r="Q620" i="1"/>
  <c r="Y622" i="1" l="1"/>
  <c r="W621" i="1"/>
  <c r="S622" i="1"/>
  <c r="Q621" i="1"/>
  <c r="Y623" i="1" l="1"/>
  <c r="W622" i="1"/>
  <c r="S623" i="1"/>
  <c r="Q622" i="1"/>
  <c r="Y624" i="1" l="1"/>
  <c r="W623" i="1"/>
  <c r="S624" i="1"/>
  <c r="Q623" i="1"/>
  <c r="Y625" i="1" l="1"/>
  <c r="W624" i="1"/>
  <c r="S625" i="1"/>
  <c r="Q624" i="1"/>
  <c r="Y626" i="1" l="1"/>
  <c r="W625" i="1"/>
  <c r="S626" i="1"/>
  <c r="Q625" i="1"/>
  <c r="Y627" i="1" l="1"/>
  <c r="W626" i="1"/>
  <c r="S627" i="1"/>
  <c r="Q626" i="1"/>
  <c r="Y628" i="1" l="1"/>
  <c r="W627" i="1"/>
  <c r="S628" i="1"/>
  <c r="Q627" i="1"/>
  <c r="Y629" i="1" l="1"/>
  <c r="W628" i="1"/>
  <c r="S629" i="1"/>
  <c r="Q628" i="1"/>
  <c r="W629" i="1" l="1"/>
  <c r="Y630" i="1" s="1"/>
  <c r="Q629" i="1"/>
  <c r="S630" i="1" s="1"/>
  <c r="Y631" i="1" l="1"/>
  <c r="W630" i="1"/>
  <c r="S631" i="1"/>
  <c r="Q630" i="1"/>
  <c r="Y632" i="1" l="1"/>
  <c r="W631" i="1"/>
  <c r="S632" i="1"/>
  <c r="Q631" i="1"/>
  <c r="Y633" i="1" l="1"/>
  <c r="W632" i="1"/>
  <c r="S633" i="1"/>
  <c r="Q632" i="1"/>
  <c r="Y634" i="1" l="1"/>
  <c r="W633" i="1"/>
  <c r="S634" i="1"/>
  <c r="Q633" i="1"/>
  <c r="Y635" i="1" l="1"/>
  <c r="W634" i="1"/>
  <c r="S635" i="1"/>
  <c r="Q634" i="1"/>
  <c r="Y636" i="1" l="1"/>
  <c r="W635" i="1"/>
  <c r="S636" i="1"/>
  <c r="Q635" i="1"/>
  <c r="Y637" i="1" l="1"/>
  <c r="W636" i="1"/>
  <c r="S637" i="1"/>
  <c r="Q636" i="1"/>
  <c r="Y638" i="1" l="1"/>
  <c r="W637" i="1"/>
  <c r="S638" i="1"/>
  <c r="Q637" i="1"/>
  <c r="Y639" i="1" l="1"/>
  <c r="W638" i="1"/>
  <c r="S639" i="1"/>
  <c r="Q638" i="1"/>
  <c r="Y640" i="1" l="1"/>
  <c r="W639" i="1"/>
  <c r="S640" i="1"/>
  <c r="Q639" i="1"/>
  <c r="Y641" i="1" l="1"/>
  <c r="W640" i="1"/>
  <c r="S641" i="1"/>
  <c r="Q640" i="1"/>
  <c r="Y642" i="1" l="1"/>
  <c r="W641" i="1"/>
  <c r="S642" i="1"/>
  <c r="Q641" i="1"/>
  <c r="Y643" i="1" l="1"/>
  <c r="W642" i="1"/>
  <c r="S643" i="1"/>
  <c r="Q642" i="1"/>
  <c r="W643" i="1" l="1"/>
  <c r="Y644" i="1" s="1"/>
  <c r="Q643" i="1"/>
  <c r="S644" i="1" s="1"/>
  <c r="Y645" i="1" l="1"/>
  <c r="W644" i="1"/>
  <c r="S645" i="1"/>
  <c r="Q644" i="1"/>
  <c r="Y646" i="1" l="1"/>
  <c r="W645" i="1"/>
  <c r="S646" i="1"/>
  <c r="Q645" i="1"/>
  <c r="Y647" i="1" l="1"/>
  <c r="W646" i="1"/>
  <c r="S647" i="1"/>
  <c r="Q646" i="1"/>
  <c r="Y648" i="1" l="1"/>
  <c r="W647" i="1"/>
  <c r="S648" i="1"/>
  <c r="Q647" i="1"/>
  <c r="W648" i="1" l="1"/>
  <c r="Y649" i="1"/>
  <c r="S649" i="1"/>
  <c r="Q648" i="1"/>
  <c r="Y650" i="1" l="1"/>
  <c r="W649" i="1"/>
  <c r="S650" i="1"/>
  <c r="Q649" i="1"/>
  <c r="Y651" i="1" l="1"/>
  <c r="W650" i="1"/>
  <c r="S651" i="1"/>
  <c r="Q650" i="1"/>
  <c r="Y652" i="1" l="1"/>
  <c r="W651" i="1"/>
  <c r="S652" i="1"/>
  <c r="Q651" i="1"/>
  <c r="Y653" i="1" l="1"/>
  <c r="W652" i="1"/>
  <c r="S653" i="1"/>
  <c r="Q652" i="1"/>
  <c r="Y654" i="1" l="1"/>
  <c r="W653" i="1"/>
  <c r="S654" i="1"/>
  <c r="Q653" i="1"/>
  <c r="Y655" i="1" l="1"/>
  <c r="W654" i="1"/>
  <c r="S655" i="1"/>
  <c r="Q654" i="1"/>
  <c r="Y656" i="1" l="1"/>
  <c r="W655" i="1"/>
  <c r="S656" i="1"/>
  <c r="Q655" i="1"/>
  <c r="Y657" i="1" l="1"/>
  <c r="W656" i="1"/>
  <c r="S657" i="1"/>
  <c r="Q656" i="1"/>
  <c r="Y658" i="1" l="1"/>
  <c r="W657" i="1"/>
  <c r="S658" i="1"/>
  <c r="Q657" i="1"/>
  <c r="Y659" i="1" l="1"/>
  <c r="W658" i="1"/>
  <c r="S659" i="1"/>
  <c r="Q658" i="1"/>
  <c r="W659" i="1" l="1"/>
  <c r="Y660" i="1" s="1"/>
  <c r="Q659" i="1"/>
  <c r="S660" i="1" s="1"/>
  <c r="Y661" i="1" l="1"/>
  <c r="W660" i="1"/>
  <c r="S661" i="1"/>
  <c r="Q660" i="1"/>
  <c r="Y662" i="1" l="1"/>
  <c r="W661" i="1"/>
  <c r="S662" i="1"/>
  <c r="Q661" i="1"/>
  <c r="Y663" i="1" l="1"/>
  <c r="W662" i="1"/>
  <c r="S663" i="1"/>
  <c r="Q662" i="1"/>
  <c r="Y664" i="1" l="1"/>
  <c r="W663" i="1"/>
  <c r="S664" i="1"/>
  <c r="Q663" i="1"/>
  <c r="Y665" i="1" l="1"/>
  <c r="W664" i="1"/>
  <c r="S665" i="1"/>
  <c r="Q664" i="1"/>
  <c r="Y666" i="1" l="1"/>
  <c r="W665" i="1"/>
  <c r="S666" i="1"/>
  <c r="Q665" i="1"/>
  <c r="Y667" i="1" l="1"/>
  <c r="W666" i="1"/>
  <c r="S667" i="1"/>
  <c r="Q666" i="1"/>
  <c r="Y668" i="1" l="1"/>
  <c r="W667" i="1"/>
  <c r="S668" i="1"/>
  <c r="Q667" i="1"/>
  <c r="Y669" i="1" l="1"/>
  <c r="W668" i="1"/>
  <c r="S669" i="1"/>
  <c r="Q668" i="1"/>
  <c r="Y670" i="1" l="1"/>
  <c r="W669" i="1"/>
  <c r="S670" i="1"/>
  <c r="Q669" i="1"/>
  <c r="Y671" i="1" l="1"/>
  <c r="W670" i="1"/>
  <c r="S671" i="1"/>
  <c r="Q670" i="1"/>
  <c r="W671" i="1" l="1"/>
  <c r="Y672" i="1" s="1"/>
  <c r="Q671" i="1"/>
  <c r="S672" i="1" s="1"/>
  <c r="Y673" i="1" l="1"/>
  <c r="W672" i="1"/>
  <c r="S673" i="1"/>
  <c r="Q672" i="1"/>
  <c r="Y674" i="1" l="1"/>
  <c r="W673" i="1"/>
  <c r="S674" i="1"/>
  <c r="Q673" i="1"/>
  <c r="Y675" i="1" l="1"/>
  <c r="W674" i="1"/>
  <c r="S675" i="1"/>
  <c r="Q674" i="1"/>
  <c r="Y676" i="1" l="1"/>
  <c r="W675" i="1"/>
  <c r="S676" i="1"/>
  <c r="Q675" i="1"/>
  <c r="Y677" i="1" l="1"/>
  <c r="W676" i="1"/>
  <c r="S677" i="1"/>
  <c r="Q676" i="1"/>
  <c r="Y678" i="1" l="1"/>
  <c r="W677" i="1"/>
  <c r="S678" i="1"/>
  <c r="Q677" i="1"/>
  <c r="Y679" i="1" l="1"/>
  <c r="W678" i="1"/>
  <c r="S679" i="1"/>
  <c r="Q678" i="1"/>
  <c r="Y680" i="1" l="1"/>
  <c r="W679" i="1"/>
  <c r="S680" i="1"/>
  <c r="Q679" i="1"/>
  <c r="Y681" i="1" l="1"/>
  <c r="W680" i="1"/>
  <c r="S681" i="1"/>
  <c r="Q680" i="1"/>
  <c r="Y682" i="1" l="1"/>
  <c r="W681" i="1"/>
  <c r="S682" i="1"/>
  <c r="Q681" i="1"/>
  <c r="Y683" i="1" l="1"/>
  <c r="W682" i="1"/>
  <c r="S683" i="1"/>
  <c r="Q682" i="1"/>
  <c r="Y684" i="1" l="1"/>
  <c r="W683" i="1"/>
  <c r="S684" i="1"/>
  <c r="Q683" i="1"/>
  <c r="Y685" i="1" l="1"/>
  <c r="W684" i="1"/>
  <c r="S685" i="1"/>
  <c r="Q684" i="1"/>
  <c r="Y686" i="1" l="1"/>
  <c r="W685" i="1"/>
  <c r="S686" i="1"/>
  <c r="Q685" i="1"/>
  <c r="Y687" i="1" l="1"/>
  <c r="W686" i="1"/>
  <c r="S687" i="1"/>
  <c r="Q686" i="1"/>
  <c r="Y688" i="1" l="1"/>
  <c r="W687" i="1"/>
  <c r="S688" i="1"/>
  <c r="Q687" i="1"/>
  <c r="Y689" i="1" l="1"/>
  <c r="W688" i="1"/>
  <c r="S689" i="1"/>
  <c r="Q688" i="1"/>
  <c r="Y690" i="1" l="1"/>
  <c r="W689" i="1"/>
  <c r="S690" i="1"/>
  <c r="Q689" i="1"/>
  <c r="Y691" i="1" l="1"/>
  <c r="W690" i="1"/>
  <c r="S691" i="1"/>
  <c r="Q690" i="1"/>
  <c r="W691" i="1" l="1"/>
  <c r="Y692" i="1" s="1"/>
  <c r="Q691" i="1"/>
  <c r="S692" i="1" s="1"/>
  <c r="Y693" i="1" l="1"/>
  <c r="W692" i="1"/>
  <c r="S693" i="1"/>
  <c r="Q692" i="1"/>
  <c r="Y694" i="1" l="1"/>
  <c r="W693" i="1"/>
  <c r="S694" i="1"/>
  <c r="Q693" i="1"/>
  <c r="Y695" i="1" l="1"/>
  <c r="W694" i="1"/>
  <c r="S695" i="1"/>
  <c r="Q694" i="1"/>
  <c r="W695" i="1" l="1"/>
  <c r="Y696" i="1" s="1"/>
  <c r="Q695" i="1"/>
  <c r="S696" i="1" s="1"/>
  <c r="Y697" i="1" l="1"/>
  <c r="W696" i="1"/>
  <c r="S697" i="1"/>
  <c r="Q696" i="1"/>
  <c r="Y698" i="1" l="1"/>
  <c r="W697" i="1"/>
  <c r="S698" i="1"/>
  <c r="Q697" i="1"/>
  <c r="Y699" i="1" l="1"/>
  <c r="W698" i="1"/>
  <c r="S699" i="1"/>
  <c r="Q698" i="1"/>
  <c r="Y700" i="1" l="1"/>
  <c r="W699" i="1"/>
  <c r="S700" i="1"/>
  <c r="Q699" i="1"/>
  <c r="Y701" i="1" l="1"/>
  <c r="W700" i="1"/>
  <c r="S701" i="1"/>
  <c r="Q700" i="1"/>
  <c r="Y702" i="1" l="1"/>
  <c r="W701" i="1"/>
  <c r="S702" i="1"/>
  <c r="Q701" i="1"/>
  <c r="Y703" i="1" l="1"/>
  <c r="W702" i="1"/>
  <c r="S703" i="1"/>
  <c r="Q702" i="1"/>
  <c r="W703" i="1" l="1"/>
  <c r="Y704" i="1" s="1"/>
  <c r="Q703" i="1"/>
  <c r="S704" i="1" s="1"/>
  <c r="Y705" i="1" l="1"/>
  <c r="W704" i="1"/>
  <c r="S705" i="1"/>
  <c r="Q704" i="1"/>
  <c r="Y706" i="1" l="1"/>
  <c r="W705" i="1"/>
  <c r="S706" i="1"/>
  <c r="Q705" i="1"/>
  <c r="Y707" i="1" l="1"/>
  <c r="W706" i="1"/>
  <c r="S707" i="1"/>
  <c r="Q706" i="1"/>
  <c r="Y708" i="1" l="1"/>
  <c r="W707" i="1"/>
  <c r="S708" i="1"/>
  <c r="Q707" i="1"/>
  <c r="Y709" i="1" l="1"/>
  <c r="W708" i="1"/>
  <c r="S709" i="1"/>
  <c r="Q708" i="1"/>
  <c r="Y710" i="1" l="1"/>
  <c r="W709" i="1"/>
  <c r="S710" i="1"/>
  <c r="Q709" i="1"/>
  <c r="Y711" i="1" l="1"/>
  <c r="W710" i="1"/>
  <c r="S711" i="1"/>
  <c r="Q710" i="1"/>
  <c r="Y712" i="1" l="1"/>
  <c r="W711" i="1"/>
  <c r="S712" i="1"/>
  <c r="Q711" i="1"/>
  <c r="Y713" i="1" l="1"/>
  <c r="W712" i="1"/>
  <c r="S713" i="1"/>
  <c r="Q712" i="1"/>
  <c r="Y714" i="1" l="1"/>
  <c r="W713" i="1"/>
  <c r="S714" i="1"/>
  <c r="Q713" i="1"/>
  <c r="Y715" i="1" l="1"/>
  <c r="W714" i="1"/>
  <c r="S715" i="1"/>
  <c r="Q714" i="1"/>
  <c r="Y716" i="1" l="1"/>
  <c r="W715" i="1"/>
  <c r="S716" i="1"/>
  <c r="Q715" i="1"/>
  <c r="Y717" i="1" l="1"/>
  <c r="W716" i="1"/>
  <c r="S717" i="1"/>
  <c r="Q716" i="1"/>
  <c r="Y718" i="1" l="1"/>
  <c r="W717" i="1"/>
  <c r="S718" i="1"/>
  <c r="Q717" i="1"/>
  <c r="Y719" i="1" l="1"/>
  <c r="W718" i="1"/>
  <c r="S719" i="1"/>
  <c r="Q718" i="1"/>
  <c r="Y720" i="1" l="1"/>
  <c r="W719" i="1"/>
  <c r="S720" i="1"/>
  <c r="Q719" i="1"/>
  <c r="Y721" i="1" l="1"/>
  <c r="W720" i="1"/>
  <c r="S721" i="1"/>
  <c r="Q720" i="1"/>
  <c r="Y722" i="1" l="1"/>
  <c r="W721" i="1"/>
  <c r="S722" i="1"/>
  <c r="Q721" i="1"/>
  <c r="Y723" i="1" l="1"/>
  <c r="W722" i="1"/>
  <c r="S723" i="1"/>
  <c r="Q722" i="1"/>
  <c r="Y724" i="1" l="1"/>
  <c r="W723" i="1"/>
  <c r="S724" i="1"/>
  <c r="Q723" i="1"/>
  <c r="Y725" i="1" l="1"/>
  <c r="W724" i="1"/>
  <c r="S725" i="1"/>
  <c r="Q724" i="1"/>
  <c r="Y726" i="1" l="1"/>
  <c r="W725" i="1"/>
  <c r="S726" i="1"/>
  <c r="Q725" i="1"/>
  <c r="Y727" i="1" l="1"/>
  <c r="W726" i="1"/>
  <c r="S727" i="1"/>
  <c r="Q726" i="1"/>
  <c r="W727" i="1" l="1"/>
  <c r="Y728" i="1" s="1"/>
  <c r="Q727" i="1"/>
  <c r="S728" i="1" s="1"/>
  <c r="Y729" i="1" l="1"/>
  <c r="W728" i="1"/>
  <c r="S729" i="1"/>
  <c r="Q728" i="1"/>
  <c r="Y730" i="1" l="1"/>
  <c r="W729" i="1"/>
  <c r="S730" i="1"/>
  <c r="Q729" i="1"/>
  <c r="Y731" i="1" l="1"/>
  <c r="W730" i="1"/>
  <c r="S731" i="1"/>
  <c r="Q730" i="1"/>
  <c r="Y732" i="1" l="1"/>
  <c r="W731" i="1"/>
  <c r="S732" i="1"/>
  <c r="Q731" i="1"/>
  <c r="Y733" i="1" l="1"/>
  <c r="W732" i="1"/>
  <c r="S733" i="1"/>
  <c r="Q732" i="1"/>
  <c r="Y734" i="1" l="1"/>
  <c r="W733" i="1"/>
  <c r="S734" i="1"/>
  <c r="Q733" i="1"/>
  <c r="Y735" i="1" l="1"/>
  <c r="W734" i="1"/>
  <c r="S735" i="1"/>
  <c r="Q734" i="1"/>
  <c r="Y736" i="1" l="1"/>
  <c r="W735" i="1"/>
  <c r="S736" i="1"/>
  <c r="Q735" i="1"/>
  <c r="Y737" i="1" l="1"/>
  <c r="W736" i="1"/>
  <c r="S737" i="1"/>
  <c r="Q736" i="1"/>
  <c r="Y738" i="1" l="1"/>
  <c r="W737" i="1"/>
  <c r="S738" i="1"/>
  <c r="Q737" i="1"/>
  <c r="Y739" i="1" l="1"/>
  <c r="W738" i="1"/>
  <c r="S739" i="1"/>
  <c r="Q738" i="1"/>
  <c r="Y740" i="1" l="1"/>
  <c r="W739" i="1"/>
  <c r="S740" i="1"/>
  <c r="Q739" i="1"/>
  <c r="Y741" i="1" l="1"/>
  <c r="W740" i="1"/>
  <c r="S741" i="1"/>
  <c r="Q740" i="1"/>
  <c r="Y742" i="1" l="1"/>
  <c r="W741" i="1"/>
  <c r="S742" i="1"/>
  <c r="Q741" i="1"/>
  <c r="Y743" i="1" l="1"/>
  <c r="W742" i="1"/>
  <c r="S743" i="1"/>
  <c r="Q742" i="1"/>
  <c r="W743" i="1" l="1"/>
  <c r="Y744" i="1" s="1"/>
  <c r="Q743" i="1"/>
  <c r="S744" i="1" s="1"/>
  <c r="Y745" i="1" l="1"/>
  <c r="W744" i="1"/>
  <c r="S745" i="1"/>
  <c r="Q744" i="1"/>
  <c r="Y746" i="1" l="1"/>
  <c r="W745" i="1"/>
  <c r="S746" i="1"/>
  <c r="Q745" i="1"/>
  <c r="Y747" i="1" l="1"/>
  <c r="W746" i="1"/>
  <c r="S747" i="1"/>
  <c r="Q746" i="1"/>
  <c r="Y748" i="1" l="1"/>
  <c r="W747" i="1"/>
  <c r="S748" i="1"/>
  <c r="Q747" i="1"/>
  <c r="Y749" i="1" l="1"/>
  <c r="W748" i="1"/>
  <c r="S749" i="1"/>
  <c r="Q748" i="1"/>
  <c r="Y750" i="1" l="1"/>
  <c r="W749" i="1"/>
  <c r="S750" i="1"/>
  <c r="Q749" i="1"/>
  <c r="Y751" i="1" l="1"/>
  <c r="W750" i="1"/>
  <c r="S751" i="1"/>
  <c r="Q750" i="1"/>
  <c r="Y752" i="1" l="1"/>
  <c r="W751" i="1"/>
  <c r="S752" i="1"/>
  <c r="Q751" i="1"/>
  <c r="Y753" i="1" l="1"/>
  <c r="W752" i="1"/>
  <c r="S753" i="1"/>
  <c r="Q752" i="1"/>
  <c r="Y754" i="1" l="1"/>
  <c r="W753" i="1"/>
  <c r="S754" i="1"/>
  <c r="Q753" i="1"/>
  <c r="Y755" i="1" l="1"/>
  <c r="W754" i="1"/>
  <c r="S755" i="1"/>
  <c r="Q754" i="1"/>
  <c r="W755" i="1" l="1"/>
  <c r="Y756" i="1" s="1"/>
  <c r="Q755" i="1"/>
  <c r="S756" i="1" s="1"/>
  <c r="Y757" i="1" l="1"/>
  <c r="W756" i="1"/>
  <c r="S757" i="1"/>
  <c r="Q756" i="1"/>
  <c r="Y758" i="1" l="1"/>
  <c r="W757" i="1"/>
  <c r="S758" i="1"/>
  <c r="Q757" i="1"/>
  <c r="Y759" i="1" l="1"/>
  <c r="W758" i="1"/>
  <c r="S759" i="1"/>
  <c r="Q758" i="1"/>
  <c r="Y760" i="1" l="1"/>
  <c r="W759" i="1"/>
  <c r="S760" i="1"/>
  <c r="Q759" i="1"/>
  <c r="Y761" i="1" l="1"/>
  <c r="W760" i="1"/>
  <c r="S761" i="1"/>
  <c r="Q760" i="1"/>
  <c r="Y762" i="1" l="1"/>
  <c r="W761" i="1"/>
  <c r="S762" i="1"/>
  <c r="Q761" i="1"/>
  <c r="Y763" i="1" l="1"/>
  <c r="W762" i="1"/>
  <c r="S763" i="1"/>
  <c r="Q762" i="1"/>
  <c r="Y764" i="1" l="1"/>
  <c r="W763" i="1"/>
  <c r="S764" i="1"/>
  <c r="Q763" i="1"/>
  <c r="Y765" i="1" l="1"/>
  <c r="W764" i="1"/>
  <c r="S765" i="1"/>
  <c r="Q764" i="1"/>
  <c r="Y766" i="1" l="1"/>
  <c r="W765" i="1"/>
  <c r="Q765" i="1"/>
  <c r="S766" i="1"/>
  <c r="Y767" i="1" l="1"/>
  <c r="W766" i="1"/>
  <c r="S767" i="1"/>
  <c r="Q766" i="1"/>
  <c r="Y768" i="1" l="1"/>
  <c r="W767" i="1"/>
  <c r="S768" i="1"/>
  <c r="Q767" i="1"/>
  <c r="Y769" i="1" l="1"/>
  <c r="W768" i="1"/>
  <c r="S769" i="1"/>
  <c r="Q768" i="1"/>
  <c r="Y770" i="1" l="1"/>
  <c r="W769" i="1"/>
  <c r="S770" i="1"/>
  <c r="Q769" i="1"/>
  <c r="Y771" i="1" l="1"/>
  <c r="W770" i="1"/>
  <c r="S771" i="1"/>
  <c r="Q770" i="1"/>
  <c r="Y772" i="1" l="1"/>
  <c r="W771" i="1"/>
  <c r="S772" i="1"/>
  <c r="Q771" i="1"/>
  <c r="Y773" i="1" l="1"/>
  <c r="W772" i="1"/>
  <c r="Q772" i="1"/>
  <c r="S773" i="1"/>
  <c r="W773" i="1" l="1"/>
  <c r="Y774" i="1" s="1"/>
  <c r="Q773" i="1"/>
  <c r="S774" i="1" s="1"/>
  <c r="Y775" i="1" l="1"/>
  <c r="W774" i="1"/>
  <c r="S775" i="1"/>
  <c r="Q774" i="1"/>
  <c r="Y776" i="1" l="1"/>
  <c r="W775" i="1"/>
  <c r="S776" i="1"/>
  <c r="Q775" i="1"/>
  <c r="Y777" i="1" l="1"/>
  <c r="W776" i="1"/>
  <c r="S777" i="1"/>
  <c r="Q776" i="1"/>
  <c r="Y778" i="1" l="1"/>
  <c r="W777" i="1"/>
  <c r="S778" i="1"/>
  <c r="Q777" i="1"/>
  <c r="Y779" i="1" l="1"/>
  <c r="W778" i="1"/>
  <c r="S779" i="1"/>
  <c r="Q778" i="1"/>
  <c r="Y780" i="1" l="1"/>
  <c r="W779" i="1"/>
  <c r="S780" i="1"/>
  <c r="Q779" i="1"/>
  <c r="Y781" i="1" l="1"/>
  <c r="W780" i="1"/>
  <c r="S781" i="1"/>
  <c r="Q780" i="1"/>
  <c r="Y782" i="1" l="1"/>
  <c r="W781" i="1"/>
  <c r="S782" i="1"/>
  <c r="Q781" i="1"/>
  <c r="Y783" i="1" l="1"/>
  <c r="W782" i="1"/>
  <c r="S783" i="1"/>
  <c r="Q782" i="1"/>
  <c r="W783" i="1" l="1"/>
  <c r="Y784" i="1" s="1"/>
  <c r="Q783" i="1"/>
  <c r="S784" i="1" s="1"/>
  <c r="Y785" i="1" l="1"/>
  <c r="W784" i="1"/>
  <c r="S785" i="1"/>
  <c r="Q784" i="1"/>
  <c r="Y786" i="1" l="1"/>
  <c r="W785" i="1"/>
  <c r="S786" i="1"/>
  <c r="Q785" i="1"/>
  <c r="Y787" i="1" l="1"/>
  <c r="W786" i="1"/>
  <c r="S787" i="1"/>
  <c r="Q786" i="1"/>
  <c r="Y788" i="1" l="1"/>
  <c r="W787" i="1"/>
  <c r="S788" i="1"/>
  <c r="Q787" i="1"/>
  <c r="Y789" i="1" l="1"/>
  <c r="W788" i="1"/>
  <c r="S789" i="1"/>
  <c r="Q788" i="1"/>
  <c r="Y790" i="1" l="1"/>
  <c r="W789" i="1"/>
  <c r="S790" i="1"/>
  <c r="Q789" i="1"/>
  <c r="Y791" i="1" l="1"/>
  <c r="W790" i="1"/>
  <c r="S791" i="1"/>
  <c r="Q790" i="1"/>
  <c r="Y792" i="1" l="1"/>
  <c r="W791" i="1"/>
  <c r="S792" i="1"/>
  <c r="Q791" i="1"/>
  <c r="Y793" i="1" l="1"/>
  <c r="W792" i="1"/>
  <c r="S793" i="1"/>
  <c r="Q792" i="1"/>
  <c r="Y794" i="1" l="1"/>
  <c r="W793" i="1"/>
  <c r="S794" i="1"/>
  <c r="Q793" i="1"/>
  <c r="Y795" i="1" l="1"/>
  <c r="W794" i="1"/>
  <c r="S795" i="1"/>
  <c r="Q794" i="1"/>
  <c r="Y796" i="1" l="1"/>
  <c r="W795" i="1"/>
  <c r="S796" i="1"/>
  <c r="Q795" i="1"/>
  <c r="Y797" i="1" l="1"/>
  <c r="W796" i="1"/>
  <c r="S797" i="1"/>
  <c r="Q796" i="1"/>
  <c r="Y798" i="1" l="1"/>
  <c r="W797" i="1"/>
  <c r="S798" i="1"/>
  <c r="Q797" i="1"/>
  <c r="Y799" i="1" l="1"/>
  <c r="W798" i="1"/>
  <c r="S799" i="1"/>
  <c r="Q798" i="1"/>
  <c r="Y800" i="1" l="1"/>
  <c r="W799" i="1"/>
  <c r="S800" i="1"/>
  <c r="Q799" i="1"/>
  <c r="Y801" i="1" l="1"/>
  <c r="W800" i="1"/>
  <c r="S801" i="1"/>
  <c r="Q800" i="1"/>
  <c r="Y802" i="1" l="1"/>
  <c r="W801" i="1"/>
  <c r="S802" i="1"/>
  <c r="Q801" i="1"/>
  <c r="Y803" i="1" l="1"/>
  <c r="W802" i="1"/>
  <c r="S803" i="1"/>
  <c r="Q802" i="1"/>
  <c r="W803" i="1" l="1"/>
  <c r="Y804" i="1" s="1"/>
  <c r="Q803" i="1"/>
  <c r="S804" i="1" s="1"/>
  <c r="Y805" i="1" l="1"/>
  <c r="W804" i="1"/>
  <c r="S805" i="1"/>
  <c r="Q804" i="1"/>
  <c r="Y806" i="1" l="1"/>
  <c r="W805" i="1"/>
  <c r="S806" i="1"/>
  <c r="Q805" i="1"/>
  <c r="Y807" i="1" l="1"/>
  <c r="W806" i="1"/>
  <c r="S807" i="1"/>
  <c r="Q806" i="1"/>
  <c r="Y808" i="1" l="1"/>
  <c r="W807" i="1"/>
  <c r="S808" i="1"/>
  <c r="Q807" i="1"/>
  <c r="Y809" i="1" l="1"/>
  <c r="W808" i="1"/>
  <c r="S809" i="1"/>
  <c r="Q808" i="1"/>
  <c r="Y810" i="1" l="1"/>
  <c r="W809" i="1"/>
  <c r="S810" i="1"/>
  <c r="Q809" i="1"/>
  <c r="Y811" i="1" l="1"/>
  <c r="W810" i="1"/>
  <c r="S811" i="1"/>
  <c r="Q810" i="1"/>
  <c r="Y812" i="1" l="1"/>
  <c r="W811" i="1"/>
  <c r="S812" i="1"/>
  <c r="Q811" i="1"/>
  <c r="Y813" i="1" l="1"/>
  <c r="W812" i="1"/>
  <c r="S813" i="1"/>
  <c r="Q812" i="1"/>
  <c r="W813" i="1" l="1"/>
  <c r="Y814" i="1" s="1"/>
  <c r="Q813" i="1"/>
  <c r="S814" i="1" s="1"/>
  <c r="Y815" i="1" l="1"/>
  <c r="W814" i="1"/>
  <c r="S815" i="1"/>
  <c r="Q814" i="1"/>
  <c r="Y816" i="1" l="1"/>
  <c r="W815" i="1"/>
  <c r="S816" i="1"/>
  <c r="Q815" i="1"/>
  <c r="Y817" i="1" l="1"/>
  <c r="W816" i="1"/>
  <c r="S817" i="1"/>
  <c r="Q816" i="1"/>
  <c r="W817" i="1" l="1"/>
  <c r="Y818" i="1"/>
  <c r="S818" i="1"/>
  <c r="Q817" i="1"/>
  <c r="Y819" i="1" l="1"/>
  <c r="W818" i="1"/>
  <c r="S819" i="1"/>
  <c r="Q818" i="1"/>
  <c r="Y820" i="1" l="1"/>
  <c r="W819" i="1"/>
  <c r="S820" i="1"/>
  <c r="Q819" i="1"/>
  <c r="Y821" i="1" l="1"/>
  <c r="W820" i="1"/>
  <c r="S821" i="1"/>
  <c r="Q820" i="1"/>
  <c r="Y822" i="1" l="1"/>
  <c r="W821" i="1"/>
  <c r="S822" i="1"/>
  <c r="Q821" i="1"/>
  <c r="Y823" i="1" l="1"/>
  <c r="W822" i="1"/>
  <c r="S823" i="1"/>
  <c r="Q822" i="1"/>
  <c r="Y824" i="1" l="1"/>
  <c r="W823" i="1"/>
  <c r="S824" i="1"/>
  <c r="Q823" i="1"/>
  <c r="Y825" i="1" l="1"/>
  <c r="W824" i="1"/>
  <c r="S825" i="1"/>
  <c r="Q824" i="1"/>
  <c r="Y826" i="1" l="1"/>
  <c r="W825" i="1"/>
  <c r="S826" i="1"/>
  <c r="Q825" i="1"/>
  <c r="Y827" i="1" l="1"/>
  <c r="W826" i="1"/>
  <c r="S827" i="1"/>
  <c r="Q826" i="1"/>
  <c r="Y828" i="1" l="1"/>
  <c r="W827" i="1"/>
  <c r="S828" i="1"/>
  <c r="Q827" i="1"/>
  <c r="Y829" i="1" l="1"/>
  <c r="W828" i="1"/>
  <c r="S829" i="1"/>
  <c r="Q828" i="1"/>
  <c r="Y830" i="1" l="1"/>
  <c r="W829" i="1"/>
  <c r="S830" i="1"/>
  <c r="Q829" i="1"/>
  <c r="Y831" i="1" l="1"/>
  <c r="W830" i="1"/>
  <c r="S831" i="1"/>
  <c r="Q830" i="1"/>
  <c r="Y832" i="1" l="1"/>
  <c r="W831" i="1"/>
  <c r="S832" i="1"/>
  <c r="Q831" i="1"/>
  <c r="Y833" i="1" l="1"/>
  <c r="W832" i="1"/>
  <c r="S833" i="1"/>
  <c r="Q832" i="1"/>
  <c r="Y834" i="1" l="1"/>
  <c r="W833" i="1"/>
  <c r="S834" i="1"/>
  <c r="Q833" i="1"/>
  <c r="Y835" i="1" l="1"/>
  <c r="W834" i="1"/>
  <c r="S835" i="1"/>
  <c r="Q834" i="1"/>
  <c r="Y836" i="1" l="1"/>
  <c r="W835" i="1"/>
  <c r="S836" i="1"/>
  <c r="Q835" i="1"/>
  <c r="Y837" i="1" l="1"/>
  <c r="W836" i="1"/>
  <c r="S837" i="1"/>
  <c r="Q836" i="1"/>
  <c r="W837" i="1" l="1"/>
  <c r="Y838" i="1" s="1"/>
  <c r="Q837" i="1"/>
  <c r="S838" i="1" s="1"/>
  <c r="Y839" i="1" l="1"/>
  <c r="W838" i="1"/>
  <c r="S839" i="1"/>
  <c r="Q838" i="1"/>
  <c r="Y840" i="1" l="1"/>
  <c r="W839" i="1"/>
  <c r="S840" i="1"/>
  <c r="Q839" i="1"/>
  <c r="Y841" i="1" l="1"/>
  <c r="W840" i="1"/>
  <c r="S841" i="1"/>
  <c r="Q840" i="1"/>
  <c r="Y842" i="1" l="1"/>
  <c r="W841" i="1"/>
  <c r="S842" i="1"/>
  <c r="Q841" i="1"/>
  <c r="Y843" i="1" l="1"/>
  <c r="W842" i="1"/>
  <c r="S843" i="1"/>
  <c r="Q842" i="1"/>
  <c r="Y844" i="1" l="1"/>
  <c r="W843" i="1"/>
  <c r="S844" i="1"/>
  <c r="Q843" i="1"/>
  <c r="Y845" i="1" l="1"/>
  <c r="W844" i="1"/>
  <c r="S845" i="1"/>
  <c r="Q844" i="1"/>
  <c r="Y846" i="1" l="1"/>
  <c r="W845" i="1"/>
  <c r="S846" i="1"/>
  <c r="Q845" i="1"/>
  <c r="Y847" i="1" l="1"/>
  <c r="W846" i="1"/>
  <c r="S847" i="1"/>
  <c r="Q846" i="1"/>
  <c r="Y848" i="1" l="1"/>
  <c r="W847" i="1"/>
  <c r="S848" i="1"/>
  <c r="Q847" i="1"/>
  <c r="Y849" i="1" l="1"/>
  <c r="W848" i="1"/>
  <c r="S849" i="1"/>
  <c r="Q848" i="1"/>
  <c r="W849" i="1" l="1"/>
  <c r="Y850" i="1" s="1"/>
  <c r="Q849" i="1"/>
  <c r="S850" i="1" s="1"/>
  <c r="Y851" i="1" l="1"/>
  <c r="W850" i="1"/>
  <c r="S851" i="1"/>
  <c r="Q850" i="1"/>
  <c r="Y852" i="1" l="1"/>
  <c r="W851" i="1"/>
  <c r="S852" i="1"/>
  <c r="Q851" i="1"/>
  <c r="Y853" i="1" l="1"/>
  <c r="W852" i="1"/>
  <c r="S853" i="1"/>
  <c r="Q852" i="1"/>
  <c r="Y854" i="1" l="1"/>
  <c r="W853" i="1"/>
  <c r="S854" i="1"/>
  <c r="Q853" i="1"/>
  <c r="Y855" i="1" l="1"/>
  <c r="W854" i="1"/>
  <c r="S855" i="1"/>
  <c r="Q854" i="1"/>
  <c r="Y856" i="1" l="1"/>
  <c r="W855" i="1"/>
  <c r="S856" i="1"/>
  <c r="Q855" i="1"/>
  <c r="Y857" i="1" l="1"/>
  <c r="W856" i="1"/>
  <c r="S857" i="1"/>
  <c r="Q856" i="1"/>
  <c r="Y858" i="1" l="1"/>
  <c r="W857" i="1"/>
  <c r="S858" i="1"/>
  <c r="Q857" i="1"/>
  <c r="Y859" i="1" l="1"/>
  <c r="W858" i="1"/>
  <c r="S859" i="1"/>
  <c r="Q858" i="1"/>
  <c r="Y860" i="1" l="1"/>
  <c r="W859" i="1"/>
  <c r="S860" i="1"/>
  <c r="Q859" i="1"/>
  <c r="Y861" i="1" l="1"/>
  <c r="W860" i="1"/>
  <c r="S861" i="1"/>
  <c r="Q860" i="1"/>
  <c r="Y862" i="1" l="1"/>
  <c r="W861" i="1"/>
  <c r="S862" i="1"/>
  <c r="Q861" i="1"/>
  <c r="Y863" i="1" l="1"/>
  <c r="W862" i="1"/>
  <c r="S863" i="1"/>
  <c r="Q862" i="1"/>
  <c r="Y864" i="1" l="1"/>
  <c r="W863" i="1"/>
  <c r="S864" i="1"/>
  <c r="Q863" i="1"/>
  <c r="Y865" i="1" l="1"/>
  <c r="W864" i="1"/>
  <c r="S865" i="1"/>
  <c r="Q864" i="1"/>
  <c r="Y866" i="1" l="1"/>
  <c r="W865" i="1"/>
  <c r="S866" i="1"/>
  <c r="Q865" i="1"/>
  <c r="Y867" i="1" l="1"/>
  <c r="W866" i="1"/>
  <c r="S867" i="1"/>
  <c r="Q866" i="1"/>
  <c r="W867" i="1" l="1"/>
  <c r="Y868" i="1" s="1"/>
  <c r="Q867" i="1"/>
  <c r="S868" i="1" s="1"/>
  <c r="Y869" i="1" l="1"/>
  <c r="W868" i="1"/>
  <c r="S869" i="1"/>
  <c r="Q868" i="1"/>
  <c r="Y870" i="1" l="1"/>
  <c r="W869" i="1"/>
  <c r="S870" i="1"/>
  <c r="Q869" i="1"/>
  <c r="Y871" i="1" l="1"/>
  <c r="W870" i="1"/>
  <c r="S871" i="1"/>
  <c r="Q870" i="1"/>
  <c r="Y872" i="1" l="1"/>
  <c r="W871" i="1"/>
  <c r="S872" i="1"/>
  <c r="Q871" i="1"/>
  <c r="Y873" i="1" l="1"/>
  <c r="W872" i="1"/>
  <c r="S873" i="1"/>
  <c r="Q872" i="1"/>
  <c r="Y874" i="1" l="1"/>
  <c r="W873" i="1"/>
  <c r="S874" i="1"/>
  <c r="Q873" i="1"/>
  <c r="Y875" i="1" l="1"/>
  <c r="W874" i="1"/>
  <c r="S875" i="1"/>
  <c r="Q874" i="1"/>
  <c r="Y876" i="1" l="1"/>
  <c r="W875" i="1"/>
  <c r="S876" i="1"/>
  <c r="Q875" i="1"/>
  <c r="Y877" i="1" l="1"/>
  <c r="W876" i="1"/>
  <c r="S877" i="1"/>
  <c r="Q876" i="1"/>
  <c r="Y878" i="1" l="1"/>
  <c r="W877" i="1"/>
  <c r="S878" i="1"/>
  <c r="Q877" i="1"/>
  <c r="Y879" i="1" l="1"/>
  <c r="W878" i="1"/>
  <c r="S879" i="1"/>
  <c r="Q878" i="1"/>
  <c r="Y880" i="1" l="1"/>
  <c r="W879" i="1"/>
  <c r="S880" i="1"/>
  <c r="Q879" i="1"/>
  <c r="Y881" i="1" l="1"/>
  <c r="W880" i="1"/>
  <c r="S881" i="1"/>
  <c r="Q880" i="1"/>
  <c r="W881" i="1" l="1"/>
  <c r="Y882" i="1" s="1"/>
  <c r="Q881" i="1"/>
  <c r="S882" i="1" s="1"/>
  <c r="Y883" i="1" l="1"/>
  <c r="W882" i="1"/>
  <c r="S883" i="1"/>
  <c r="Q882" i="1"/>
  <c r="Y884" i="1" l="1"/>
  <c r="W883" i="1"/>
  <c r="S884" i="1"/>
  <c r="Q883" i="1"/>
  <c r="Y885" i="1" l="1"/>
  <c r="W884" i="1"/>
  <c r="S885" i="1"/>
  <c r="Q884" i="1"/>
  <c r="Y886" i="1" l="1"/>
  <c r="W885" i="1"/>
  <c r="S886" i="1"/>
  <c r="Q885" i="1"/>
  <c r="Y887" i="1" l="1"/>
  <c r="W886" i="1"/>
  <c r="S887" i="1"/>
  <c r="Q886" i="1"/>
  <c r="Y888" i="1" l="1"/>
  <c r="W887" i="1"/>
  <c r="S888" i="1"/>
  <c r="Q887" i="1"/>
  <c r="Y889" i="1" l="1"/>
  <c r="W888" i="1"/>
  <c r="S889" i="1"/>
  <c r="Q888" i="1"/>
  <c r="Y890" i="1" l="1"/>
  <c r="W889" i="1"/>
  <c r="S890" i="1"/>
  <c r="Q889" i="1"/>
  <c r="Y891" i="1" l="1"/>
  <c r="W890" i="1"/>
  <c r="S891" i="1"/>
  <c r="Q890" i="1"/>
  <c r="Y892" i="1" l="1"/>
  <c r="W891" i="1"/>
  <c r="S892" i="1"/>
  <c r="Q891" i="1"/>
  <c r="Y893" i="1" l="1"/>
  <c r="W892" i="1"/>
  <c r="S893" i="1"/>
  <c r="Q892" i="1"/>
  <c r="W893" i="1" l="1"/>
  <c r="Y894" i="1" s="1"/>
  <c r="Q893" i="1"/>
  <c r="S894" i="1" s="1"/>
  <c r="Y895" i="1" l="1"/>
  <c r="W894" i="1"/>
  <c r="S895" i="1"/>
  <c r="Q894" i="1"/>
  <c r="Y896" i="1" l="1"/>
  <c r="W895" i="1"/>
  <c r="S896" i="1"/>
  <c r="Q895" i="1"/>
  <c r="Y897" i="1" l="1"/>
  <c r="W896" i="1"/>
  <c r="S897" i="1"/>
  <c r="Q896" i="1"/>
  <c r="Y898" i="1" l="1"/>
  <c r="W897" i="1"/>
  <c r="S898" i="1"/>
  <c r="Q897" i="1"/>
  <c r="Y899" i="1" l="1"/>
  <c r="W898" i="1"/>
  <c r="S899" i="1"/>
  <c r="Q898" i="1"/>
  <c r="Y900" i="1" l="1"/>
  <c r="W899" i="1"/>
  <c r="S900" i="1"/>
  <c r="Q899" i="1"/>
  <c r="Y901" i="1" l="1"/>
  <c r="W900" i="1"/>
  <c r="Q900" i="1"/>
  <c r="S901" i="1"/>
  <c r="Y902" i="1" l="1"/>
  <c r="W901" i="1"/>
  <c r="S902" i="1"/>
  <c r="Q901" i="1"/>
  <c r="Y903" i="1" l="1"/>
  <c r="W902" i="1"/>
  <c r="S903" i="1"/>
  <c r="Q902" i="1"/>
  <c r="Y904" i="1" l="1"/>
  <c r="W903" i="1"/>
  <c r="S904" i="1"/>
  <c r="Q903" i="1"/>
  <c r="Y905" i="1" l="1"/>
  <c r="W904" i="1"/>
  <c r="S905" i="1"/>
  <c r="Q904" i="1"/>
  <c r="Y906" i="1" l="1"/>
  <c r="W905" i="1"/>
  <c r="S906" i="1"/>
  <c r="Q905" i="1"/>
  <c r="Y907" i="1" l="1"/>
  <c r="W906" i="1"/>
  <c r="S907" i="1"/>
  <c r="Q906" i="1"/>
  <c r="Y908" i="1" l="1"/>
  <c r="W907" i="1"/>
  <c r="S908" i="1"/>
  <c r="Q907" i="1"/>
  <c r="Y909" i="1" l="1"/>
  <c r="W908" i="1"/>
  <c r="S909" i="1"/>
  <c r="Q908" i="1"/>
  <c r="Y910" i="1" l="1"/>
  <c r="W909" i="1"/>
  <c r="S910" i="1"/>
  <c r="Q909" i="1"/>
  <c r="Y911" i="1" l="1"/>
  <c r="W910" i="1"/>
  <c r="S911" i="1"/>
  <c r="Q910" i="1"/>
  <c r="Y912" i="1" l="1"/>
  <c r="W911" i="1"/>
  <c r="S912" i="1"/>
  <c r="Q911" i="1"/>
  <c r="Y913" i="1" l="1"/>
  <c r="W912" i="1"/>
  <c r="S913" i="1"/>
  <c r="Q912" i="1"/>
  <c r="W913" i="1" l="1"/>
  <c r="Y914" i="1" s="1"/>
  <c r="Q913" i="1"/>
  <c r="S914" i="1" s="1"/>
  <c r="Y915" i="1" l="1"/>
  <c r="W914" i="1"/>
  <c r="S915" i="1"/>
  <c r="Q914" i="1"/>
  <c r="Y916" i="1" l="1"/>
  <c r="W915" i="1"/>
  <c r="S916" i="1"/>
  <c r="Q915" i="1"/>
  <c r="Y917" i="1" l="1"/>
  <c r="W916" i="1"/>
  <c r="S917" i="1"/>
  <c r="Q916" i="1"/>
  <c r="Y918" i="1" l="1"/>
  <c r="W917" i="1"/>
  <c r="S918" i="1"/>
  <c r="Q917" i="1"/>
  <c r="Y919" i="1" l="1"/>
  <c r="W918" i="1"/>
  <c r="S919" i="1"/>
  <c r="Q918" i="1"/>
  <c r="Y920" i="1" l="1"/>
  <c r="W919" i="1"/>
  <c r="S920" i="1"/>
  <c r="Q919" i="1"/>
  <c r="Y921" i="1" l="1"/>
  <c r="W920" i="1"/>
  <c r="S921" i="1"/>
  <c r="Q920" i="1"/>
  <c r="Y922" i="1" l="1"/>
  <c r="W921" i="1"/>
  <c r="S922" i="1"/>
  <c r="Q921" i="1"/>
  <c r="Y923" i="1" l="1"/>
  <c r="W922" i="1"/>
  <c r="S923" i="1"/>
  <c r="Q922" i="1"/>
  <c r="W923" i="1" l="1"/>
  <c r="Y924" i="1" s="1"/>
  <c r="Q923" i="1"/>
  <c r="S924" i="1" s="1"/>
  <c r="Y925" i="1" l="1"/>
  <c r="W924" i="1"/>
  <c r="S925" i="1"/>
  <c r="Q924" i="1"/>
  <c r="Y926" i="1" l="1"/>
  <c r="W925" i="1"/>
  <c r="S926" i="1"/>
  <c r="Q925" i="1"/>
  <c r="Y927" i="1" l="1"/>
  <c r="W926" i="1"/>
  <c r="S927" i="1"/>
  <c r="Q926" i="1"/>
  <c r="Y928" i="1" l="1"/>
  <c r="W927" i="1"/>
  <c r="S928" i="1"/>
  <c r="Q927" i="1"/>
  <c r="Y929" i="1" l="1"/>
  <c r="W928" i="1"/>
  <c r="S929" i="1"/>
  <c r="Q928" i="1"/>
  <c r="Y930" i="1" l="1"/>
  <c r="W929" i="1"/>
  <c r="S930" i="1"/>
  <c r="Q929" i="1"/>
  <c r="Y931" i="1" l="1"/>
  <c r="W930" i="1"/>
  <c r="S931" i="1"/>
  <c r="Q930" i="1"/>
  <c r="Y932" i="1" l="1"/>
  <c r="W931" i="1"/>
  <c r="S932" i="1"/>
  <c r="Q931" i="1"/>
  <c r="Y933" i="1" l="1"/>
  <c r="W932" i="1"/>
  <c r="S933" i="1"/>
  <c r="Q932" i="1"/>
  <c r="Y934" i="1" l="1"/>
  <c r="W933" i="1"/>
  <c r="S934" i="1"/>
  <c r="Q933" i="1"/>
  <c r="Y935" i="1" l="1"/>
  <c r="W934" i="1"/>
  <c r="S935" i="1"/>
  <c r="Q934" i="1"/>
  <c r="Y936" i="1" l="1"/>
  <c r="W935" i="1"/>
  <c r="S936" i="1"/>
  <c r="Q935" i="1"/>
  <c r="Y937" i="1" l="1"/>
  <c r="W936" i="1"/>
  <c r="S937" i="1"/>
  <c r="Q936" i="1"/>
  <c r="Y938" i="1" l="1"/>
  <c r="W937" i="1"/>
  <c r="S938" i="1"/>
  <c r="Q937" i="1"/>
  <c r="Y939" i="1" l="1"/>
  <c r="W938" i="1"/>
  <c r="S939" i="1"/>
  <c r="Q938" i="1"/>
  <c r="Y940" i="1" l="1"/>
  <c r="W939" i="1"/>
  <c r="S940" i="1"/>
  <c r="Q939" i="1"/>
  <c r="Y941" i="1" l="1"/>
  <c r="W940" i="1"/>
  <c r="S941" i="1"/>
  <c r="Q940" i="1"/>
  <c r="Y942" i="1" l="1"/>
  <c r="W941" i="1"/>
  <c r="S942" i="1"/>
  <c r="Q941" i="1"/>
  <c r="Y943" i="1" l="1"/>
  <c r="W942" i="1"/>
  <c r="S943" i="1"/>
  <c r="Q942" i="1"/>
  <c r="Y944" i="1" l="1"/>
  <c r="W943" i="1"/>
  <c r="S944" i="1"/>
  <c r="Q943" i="1"/>
  <c r="Y945" i="1" l="1"/>
  <c r="W944" i="1"/>
  <c r="S945" i="1"/>
  <c r="Q944" i="1"/>
  <c r="Y946" i="1" l="1"/>
  <c r="W945" i="1"/>
  <c r="S946" i="1"/>
  <c r="Q945" i="1"/>
  <c r="Y947" i="1" l="1"/>
  <c r="W946" i="1"/>
  <c r="S947" i="1"/>
  <c r="Q946" i="1"/>
  <c r="Y948" i="1" l="1"/>
  <c r="W947" i="1"/>
  <c r="S948" i="1"/>
  <c r="Q947" i="1"/>
  <c r="Y949" i="1" l="1"/>
  <c r="W948" i="1"/>
  <c r="S949" i="1"/>
  <c r="Q948" i="1"/>
  <c r="W949" i="1" l="1"/>
  <c r="Y950" i="1" s="1"/>
  <c r="Q949" i="1"/>
  <c r="S950" i="1" s="1"/>
  <c r="Y951" i="1" l="1"/>
  <c r="W950" i="1"/>
  <c r="S951" i="1"/>
  <c r="Q950" i="1"/>
  <c r="Y952" i="1" l="1"/>
  <c r="W951" i="1"/>
  <c r="S952" i="1"/>
  <c r="Q951" i="1"/>
  <c r="Y953" i="1" l="1"/>
  <c r="W952" i="1"/>
  <c r="S953" i="1"/>
  <c r="Q952" i="1"/>
  <c r="Y954" i="1" l="1"/>
  <c r="W953" i="1"/>
  <c r="S954" i="1"/>
  <c r="Q953" i="1"/>
  <c r="Y955" i="1" l="1"/>
  <c r="W954" i="1"/>
  <c r="S955" i="1"/>
  <c r="Q954" i="1"/>
  <c r="Y956" i="1" l="1"/>
  <c r="W955" i="1"/>
  <c r="S956" i="1"/>
  <c r="Q955" i="1"/>
  <c r="Y957" i="1" l="1"/>
  <c r="W956" i="1"/>
  <c r="Q956" i="1"/>
  <c r="S957" i="1"/>
  <c r="W957" i="1" l="1"/>
  <c r="Y958" i="1" s="1"/>
  <c r="Q957" i="1"/>
  <c r="S958" i="1" s="1"/>
  <c r="Y959" i="1" l="1"/>
  <c r="W958" i="1"/>
  <c r="S959" i="1"/>
  <c r="Q958" i="1"/>
  <c r="Y960" i="1" l="1"/>
  <c r="W959" i="1"/>
  <c r="S960" i="1"/>
  <c r="Q959" i="1"/>
  <c r="Y961" i="1" l="1"/>
  <c r="W960" i="1"/>
  <c r="S961" i="1"/>
  <c r="Q960" i="1"/>
  <c r="Y962" i="1" l="1"/>
  <c r="W961" i="1"/>
  <c r="S962" i="1"/>
  <c r="Q961" i="1"/>
  <c r="Y963" i="1" l="1"/>
  <c r="W962" i="1"/>
  <c r="S963" i="1"/>
  <c r="Q962" i="1"/>
  <c r="Y964" i="1" l="1"/>
  <c r="W963" i="1"/>
  <c r="S964" i="1"/>
  <c r="Q963" i="1"/>
  <c r="Y965" i="1" l="1"/>
  <c r="W964" i="1"/>
  <c r="S965" i="1"/>
  <c r="Q964" i="1"/>
  <c r="Y966" i="1" l="1"/>
  <c r="W965" i="1"/>
  <c r="S966" i="1"/>
  <c r="Q965" i="1"/>
  <c r="Y967" i="1" l="1"/>
  <c r="W966" i="1"/>
  <c r="S967" i="1"/>
  <c r="Q966" i="1"/>
  <c r="Y968" i="1" l="1"/>
  <c r="W967" i="1"/>
  <c r="S968" i="1"/>
  <c r="Q967" i="1"/>
  <c r="Y969" i="1" l="1"/>
  <c r="W968" i="1"/>
  <c r="S969" i="1"/>
  <c r="Q968" i="1"/>
  <c r="Y970" i="1" l="1"/>
  <c r="W969" i="1"/>
  <c r="S970" i="1"/>
  <c r="Q969" i="1"/>
  <c r="Y971" i="1" l="1"/>
  <c r="W970" i="1"/>
  <c r="S971" i="1"/>
  <c r="Q970" i="1"/>
  <c r="Y972" i="1" l="1"/>
  <c r="W971" i="1"/>
  <c r="S972" i="1"/>
  <c r="Q971" i="1"/>
  <c r="Y973" i="1" l="1"/>
  <c r="W972" i="1"/>
  <c r="S973" i="1"/>
  <c r="Q972" i="1"/>
  <c r="Y974" i="1" l="1"/>
  <c r="W973" i="1"/>
  <c r="S974" i="1"/>
  <c r="Q973" i="1"/>
  <c r="Y975" i="1" l="1"/>
  <c r="W974" i="1"/>
  <c r="S975" i="1"/>
  <c r="Q974" i="1"/>
  <c r="W975" i="1" l="1"/>
  <c r="Y976" i="1" s="1"/>
  <c r="Q975" i="1"/>
  <c r="S976" i="1" s="1"/>
  <c r="Y977" i="1" l="1"/>
  <c r="W976" i="1"/>
  <c r="S977" i="1"/>
  <c r="Q976" i="1"/>
  <c r="Y978" i="1" l="1"/>
  <c r="W977" i="1"/>
  <c r="S978" i="1"/>
  <c r="Q977" i="1"/>
  <c r="Y979" i="1" l="1"/>
  <c r="W978" i="1"/>
  <c r="S979" i="1"/>
  <c r="Q978" i="1"/>
  <c r="Y980" i="1" l="1"/>
  <c r="W979" i="1"/>
  <c r="S980" i="1"/>
  <c r="Q979" i="1"/>
  <c r="Y981" i="1" l="1"/>
  <c r="W980" i="1"/>
  <c r="S981" i="1"/>
  <c r="Q980" i="1"/>
  <c r="Y982" i="1" l="1"/>
  <c r="W981" i="1"/>
  <c r="S982" i="1"/>
  <c r="Q981" i="1"/>
  <c r="Y983" i="1" l="1"/>
  <c r="W982" i="1"/>
  <c r="S983" i="1"/>
  <c r="Q982" i="1"/>
  <c r="Y984" i="1" l="1"/>
  <c r="W983" i="1"/>
  <c r="S984" i="1"/>
  <c r="Q983" i="1"/>
  <c r="Y985" i="1" l="1"/>
  <c r="W984" i="1"/>
  <c r="S985" i="1"/>
  <c r="Q984" i="1"/>
  <c r="W985" i="1" l="1"/>
  <c r="Y986" i="1" s="1"/>
  <c r="Q985" i="1"/>
  <c r="S986" i="1" s="1"/>
  <c r="Y987" i="1" l="1"/>
  <c r="W986" i="1"/>
  <c r="S987" i="1"/>
  <c r="Q986" i="1"/>
  <c r="Y988" i="1" l="1"/>
  <c r="W987" i="1"/>
  <c r="S988" i="1"/>
  <c r="Q987" i="1"/>
  <c r="Y989" i="1" l="1"/>
  <c r="W988" i="1"/>
  <c r="S989" i="1"/>
  <c r="Q988" i="1"/>
  <c r="Y990" i="1" l="1"/>
  <c r="W989" i="1"/>
  <c r="S990" i="1"/>
  <c r="Q989" i="1"/>
  <c r="Y991" i="1" l="1"/>
  <c r="W990" i="1"/>
  <c r="S991" i="1"/>
  <c r="Q990" i="1"/>
  <c r="Y992" i="1" l="1"/>
  <c r="W991" i="1"/>
  <c r="S992" i="1"/>
  <c r="Q991" i="1"/>
  <c r="Y993" i="1" l="1"/>
  <c r="W992" i="1"/>
  <c r="S993" i="1"/>
  <c r="Q992" i="1"/>
  <c r="Y994" i="1" l="1"/>
  <c r="W993" i="1"/>
  <c r="S994" i="1"/>
  <c r="Q993" i="1"/>
  <c r="Y995" i="1" l="1"/>
  <c r="W994" i="1"/>
  <c r="S995" i="1"/>
  <c r="Q994" i="1"/>
  <c r="W995" i="1" l="1"/>
  <c r="Y996" i="1" s="1"/>
  <c r="Q995" i="1"/>
  <c r="S996" i="1" s="1"/>
  <c r="Y997" i="1" l="1"/>
  <c r="W996" i="1"/>
  <c r="S997" i="1"/>
  <c r="Q996" i="1"/>
  <c r="Y998" i="1" l="1"/>
  <c r="W997" i="1"/>
  <c r="S998" i="1"/>
  <c r="Q997" i="1"/>
  <c r="Y999" i="1" l="1"/>
  <c r="W998" i="1"/>
  <c r="S999" i="1"/>
  <c r="Q998" i="1"/>
  <c r="Y1000" i="1" l="1"/>
  <c r="W999" i="1"/>
  <c r="S1000" i="1"/>
  <c r="Q999" i="1"/>
  <c r="Y1001" i="1" l="1"/>
  <c r="W1000" i="1"/>
  <c r="S1001" i="1"/>
  <c r="Q1000" i="1"/>
  <c r="Y1002" i="1" l="1"/>
  <c r="W1001" i="1"/>
  <c r="S1002" i="1"/>
  <c r="Q1001" i="1"/>
  <c r="Y1003" i="1" l="1"/>
  <c r="W1002" i="1"/>
  <c r="S1003" i="1"/>
  <c r="Q1002" i="1"/>
  <c r="Y1004" i="1" l="1"/>
  <c r="W1003" i="1"/>
  <c r="S1004" i="1"/>
  <c r="Q1003" i="1"/>
  <c r="Y1005" i="1" l="1"/>
  <c r="W1004" i="1"/>
  <c r="S1005" i="1"/>
  <c r="Q1004" i="1"/>
  <c r="Y1006" i="1" l="1"/>
  <c r="W1005" i="1"/>
  <c r="S1006" i="1"/>
  <c r="Q1005" i="1"/>
  <c r="Y1007" i="1" l="1"/>
  <c r="W1006" i="1"/>
  <c r="S1007" i="1"/>
  <c r="Q1006" i="1"/>
  <c r="Y1008" i="1" l="1"/>
  <c r="W1007" i="1"/>
  <c r="S1008" i="1"/>
  <c r="Q1007" i="1"/>
  <c r="Y1009" i="1" l="1"/>
  <c r="W1008" i="1"/>
  <c r="S1009" i="1"/>
  <c r="Q1008" i="1"/>
  <c r="Y1010" i="1" l="1"/>
  <c r="W1009" i="1"/>
  <c r="S1010" i="1"/>
  <c r="Q1009" i="1"/>
  <c r="Y1011" i="1" l="1"/>
  <c r="W1010" i="1"/>
  <c r="S1011" i="1"/>
  <c r="Q1010" i="1"/>
  <c r="Y1012" i="1" l="1"/>
  <c r="W1011" i="1"/>
  <c r="S1012" i="1"/>
  <c r="Q1011" i="1"/>
  <c r="Y1013" i="1" l="1"/>
  <c r="W1012" i="1"/>
  <c r="S1013" i="1"/>
  <c r="Q1012" i="1"/>
  <c r="Y1014" i="1" l="1"/>
  <c r="W1013" i="1"/>
  <c r="S1014" i="1"/>
  <c r="Q1013" i="1"/>
  <c r="Y1015" i="1" l="1"/>
  <c r="W1014" i="1"/>
  <c r="S1015" i="1"/>
  <c r="Q1014" i="1"/>
  <c r="Y1016" i="1" l="1"/>
  <c r="W1015" i="1"/>
  <c r="S1016" i="1"/>
  <c r="Q1015" i="1"/>
  <c r="Y1017" i="1" l="1"/>
  <c r="W1016" i="1"/>
  <c r="S1017" i="1"/>
  <c r="Q1016" i="1"/>
  <c r="W1017" i="1" l="1"/>
  <c r="Y1018" i="1" s="1"/>
  <c r="Q1017" i="1"/>
  <c r="S1018" i="1" s="1"/>
  <c r="Y1019" i="1" l="1"/>
  <c r="W1018" i="1"/>
  <c r="S1019" i="1"/>
  <c r="Q1018" i="1"/>
  <c r="Y1020" i="1" l="1"/>
  <c r="W1019" i="1"/>
  <c r="S1020" i="1"/>
  <c r="Q1019" i="1"/>
  <c r="Y1021" i="1" l="1"/>
  <c r="W1020" i="1"/>
  <c r="S1021" i="1"/>
  <c r="Q1020" i="1"/>
  <c r="Y1022" i="1" l="1"/>
  <c r="W1021" i="1"/>
  <c r="S1022" i="1"/>
  <c r="Q1021" i="1"/>
  <c r="Y1023" i="1" l="1"/>
  <c r="W1022" i="1"/>
  <c r="S1023" i="1"/>
  <c r="Q1022" i="1"/>
  <c r="Y1024" i="1" l="1"/>
  <c r="W1023" i="1"/>
  <c r="S1024" i="1"/>
  <c r="Q1023" i="1"/>
  <c r="Y1025" i="1" l="1"/>
  <c r="W1024" i="1"/>
  <c r="S1025" i="1"/>
  <c r="Q1024" i="1"/>
  <c r="W1025" i="1" l="1"/>
  <c r="Y1026" i="1" s="1"/>
  <c r="Q1025" i="1"/>
  <c r="S1026" i="1" s="1"/>
  <c r="Y1027" i="1" l="1"/>
  <c r="W1026" i="1"/>
  <c r="S1027" i="1"/>
  <c r="Q1026" i="1"/>
  <c r="Y1028" i="1" l="1"/>
  <c r="W1027" i="1"/>
  <c r="S1028" i="1"/>
  <c r="Q1027" i="1"/>
  <c r="Y1029" i="1" l="1"/>
  <c r="W1028" i="1"/>
  <c r="S1029" i="1"/>
  <c r="Q1028" i="1"/>
  <c r="Y1030" i="1" l="1"/>
  <c r="W1029" i="1"/>
  <c r="S1030" i="1"/>
  <c r="Q1029" i="1"/>
  <c r="Y1031" i="1" l="1"/>
  <c r="W1030" i="1"/>
  <c r="S1031" i="1"/>
  <c r="Q1030" i="1"/>
  <c r="Y1032" i="1" l="1"/>
  <c r="W1031" i="1"/>
  <c r="S1032" i="1"/>
  <c r="Q1031" i="1"/>
  <c r="Y1033" i="1" l="1"/>
  <c r="W1032" i="1"/>
  <c r="S1033" i="1"/>
  <c r="Q1032" i="1"/>
  <c r="Y1034" i="1" l="1"/>
  <c r="W1033" i="1"/>
  <c r="S1034" i="1"/>
  <c r="Q1033" i="1"/>
  <c r="Y1035" i="1" l="1"/>
  <c r="W1034" i="1"/>
  <c r="S1035" i="1"/>
  <c r="Q1034" i="1"/>
  <c r="Y1036" i="1" l="1"/>
  <c r="W1035" i="1"/>
  <c r="S1036" i="1"/>
  <c r="Q1035" i="1"/>
  <c r="Y1037" i="1" l="1"/>
  <c r="W1036" i="1"/>
  <c r="S1037" i="1"/>
  <c r="Q1036" i="1"/>
  <c r="Y1038" i="1" l="1"/>
  <c r="W1037" i="1"/>
  <c r="S1038" i="1"/>
  <c r="Q1037" i="1"/>
  <c r="Y1039" i="1" l="1"/>
  <c r="W1038" i="1"/>
  <c r="S1039" i="1"/>
  <c r="Q1038" i="1"/>
  <c r="Y1040" i="1" l="1"/>
  <c r="W1039" i="1"/>
  <c r="S1040" i="1"/>
  <c r="Q1039" i="1"/>
  <c r="Y1041" i="1" l="1"/>
  <c r="W1040" i="1"/>
  <c r="S1041" i="1"/>
  <c r="Q1040" i="1"/>
  <c r="Y1042" i="1" l="1"/>
  <c r="W1041" i="1"/>
  <c r="S1042" i="1"/>
  <c r="Q1041" i="1"/>
  <c r="Y1043" i="1" l="1"/>
  <c r="W1042" i="1"/>
  <c r="S1043" i="1"/>
  <c r="Q1042" i="1"/>
  <c r="Y1044" i="1" l="1"/>
  <c r="W1043" i="1"/>
  <c r="S1044" i="1"/>
  <c r="Q1043" i="1"/>
  <c r="Y1045" i="1" l="1"/>
  <c r="W1044" i="1"/>
  <c r="S1045" i="1"/>
  <c r="Q1044" i="1"/>
  <c r="Y1046" i="1" l="1"/>
  <c r="W1045" i="1"/>
  <c r="S1046" i="1"/>
  <c r="Q1045" i="1"/>
  <c r="Y1047" i="1" l="1"/>
  <c r="W1046" i="1"/>
  <c r="S1047" i="1"/>
  <c r="Q1046" i="1"/>
  <c r="W1047" i="1" l="1"/>
  <c r="Y1048" i="1" s="1"/>
  <c r="Q1047" i="1"/>
  <c r="S1048" i="1" s="1"/>
  <c r="Y1049" i="1" l="1"/>
  <c r="W1048" i="1"/>
  <c r="S1049" i="1"/>
  <c r="Q1048" i="1"/>
  <c r="Y1050" i="1" l="1"/>
  <c r="W1049" i="1"/>
  <c r="S1050" i="1"/>
  <c r="Q1049" i="1"/>
  <c r="Y1051" i="1" l="1"/>
  <c r="W1050" i="1"/>
  <c r="S1051" i="1"/>
  <c r="Q1050" i="1"/>
  <c r="Y1052" i="1" l="1"/>
  <c r="W1051" i="1"/>
  <c r="S1052" i="1"/>
  <c r="Q1051" i="1"/>
  <c r="Y1053" i="1" l="1"/>
  <c r="W1052" i="1"/>
  <c r="S1053" i="1"/>
  <c r="Q1052" i="1"/>
  <c r="Y1054" i="1" l="1"/>
  <c r="W1053" i="1"/>
  <c r="S1054" i="1"/>
  <c r="Q1053" i="1"/>
  <c r="Y1055" i="1" l="1"/>
  <c r="W1054" i="1"/>
  <c r="S1055" i="1"/>
  <c r="Q1054" i="1"/>
  <c r="Y1056" i="1" l="1"/>
  <c r="W1055" i="1"/>
  <c r="S1056" i="1"/>
  <c r="Q1055" i="1"/>
  <c r="Y1057" i="1" l="1"/>
  <c r="W1056" i="1"/>
  <c r="S1057" i="1"/>
  <c r="Q1056" i="1"/>
  <c r="Y1058" i="1" l="1"/>
  <c r="W1057" i="1"/>
  <c r="S1058" i="1"/>
  <c r="Q1057" i="1"/>
  <c r="Y1059" i="1" l="1"/>
  <c r="W1058" i="1"/>
  <c r="S1059" i="1"/>
  <c r="Q1058" i="1"/>
  <c r="W1059" i="1" l="1"/>
  <c r="Y1060" i="1" s="1"/>
  <c r="Q1059" i="1"/>
  <c r="S1060" i="1" s="1"/>
  <c r="Y1061" i="1" l="1"/>
  <c r="W1060" i="1"/>
  <c r="S1061" i="1"/>
  <c r="Q1060" i="1"/>
  <c r="Y1062" i="1" l="1"/>
  <c r="W1061" i="1"/>
  <c r="S1062" i="1"/>
  <c r="Q1061" i="1"/>
  <c r="Y1063" i="1" l="1"/>
  <c r="W1062" i="1"/>
  <c r="S1063" i="1"/>
  <c r="Q1062" i="1"/>
  <c r="Y1064" i="1" l="1"/>
  <c r="W1063" i="1"/>
  <c r="S1064" i="1"/>
  <c r="Q1063" i="1"/>
  <c r="Y1065" i="1" l="1"/>
  <c r="W1064" i="1"/>
  <c r="S1065" i="1"/>
  <c r="Q1064" i="1"/>
  <c r="Y1066" i="1" l="1"/>
  <c r="W1065" i="1"/>
  <c r="S1066" i="1"/>
  <c r="Q1065" i="1"/>
  <c r="Y1067" i="1" l="1"/>
  <c r="W1066" i="1"/>
  <c r="S1067" i="1"/>
  <c r="Q1066" i="1"/>
  <c r="Y1068" i="1" l="1"/>
  <c r="W1067" i="1"/>
  <c r="S1068" i="1"/>
  <c r="Q1067" i="1"/>
  <c r="Y1069" i="1" l="1"/>
  <c r="W1068" i="1"/>
  <c r="S1069" i="1"/>
  <c r="Q1068" i="1"/>
  <c r="Y1070" i="1" l="1"/>
  <c r="W1069" i="1"/>
  <c r="S1070" i="1"/>
  <c r="Q1069" i="1"/>
  <c r="Y1071" i="1" l="1"/>
  <c r="W1070" i="1"/>
  <c r="S1071" i="1"/>
  <c r="Q1070" i="1"/>
  <c r="Y1072" i="1" l="1"/>
  <c r="W1071" i="1"/>
  <c r="S1072" i="1"/>
  <c r="Q1071" i="1"/>
  <c r="Y1073" i="1" l="1"/>
  <c r="W1072" i="1"/>
  <c r="S1073" i="1"/>
  <c r="Q1072" i="1"/>
  <c r="W1073" i="1" l="1"/>
  <c r="Y1074" i="1" s="1"/>
  <c r="Q1073" i="1"/>
  <c r="S1074" i="1" s="1"/>
  <c r="Y1075" i="1" l="1"/>
  <c r="W1074" i="1"/>
  <c r="S1075" i="1"/>
  <c r="Q1074" i="1"/>
  <c r="Y1076" i="1" l="1"/>
  <c r="W1075" i="1"/>
  <c r="S1076" i="1"/>
  <c r="Q1075" i="1"/>
  <c r="Y1077" i="1" l="1"/>
  <c r="W1076" i="1"/>
  <c r="S1077" i="1"/>
  <c r="Q1076" i="1"/>
  <c r="Y1078" i="1" l="1"/>
  <c r="W1077" i="1"/>
  <c r="S1078" i="1"/>
  <c r="Q1077" i="1"/>
  <c r="Y1079" i="1" l="1"/>
  <c r="W1078" i="1"/>
  <c r="S1079" i="1"/>
  <c r="Q1078" i="1"/>
  <c r="Y1080" i="1" l="1"/>
  <c r="W1079" i="1"/>
  <c r="S1080" i="1"/>
  <c r="Q1079" i="1"/>
  <c r="Y1081" i="1" l="1"/>
  <c r="W1080" i="1"/>
  <c r="S1081" i="1"/>
  <c r="Q1080" i="1"/>
  <c r="Y1082" i="1" l="1"/>
  <c r="W1081" i="1"/>
  <c r="S1082" i="1"/>
  <c r="Q1081" i="1"/>
  <c r="Y1083" i="1" l="1"/>
  <c r="W1082" i="1"/>
  <c r="S1083" i="1"/>
  <c r="Q1082" i="1"/>
  <c r="Y1084" i="1" l="1"/>
  <c r="W1083" i="1"/>
  <c r="S1084" i="1"/>
  <c r="Q1083" i="1"/>
  <c r="Y1085" i="1" l="1"/>
  <c r="W1084" i="1"/>
  <c r="S1085" i="1"/>
  <c r="Q1084" i="1"/>
  <c r="Y1086" i="1" l="1"/>
  <c r="W1085" i="1"/>
  <c r="S1086" i="1"/>
  <c r="Q1085" i="1"/>
  <c r="Y1087" i="1" l="1"/>
  <c r="W1086" i="1"/>
  <c r="S1087" i="1"/>
  <c r="Q1086" i="1"/>
  <c r="W1087" i="1" l="1"/>
  <c r="Y1088" i="1" s="1"/>
  <c r="Q1087" i="1"/>
  <c r="S1088" i="1" s="1"/>
  <c r="Y1089" i="1" l="1"/>
  <c r="W1088" i="1"/>
  <c r="S1089" i="1"/>
  <c r="Q1088" i="1"/>
  <c r="Y1090" i="1" l="1"/>
  <c r="W1089" i="1"/>
  <c r="S1090" i="1"/>
  <c r="Q1089" i="1"/>
  <c r="Y1091" i="1" l="1"/>
  <c r="W1090" i="1"/>
  <c r="S1091" i="1"/>
  <c r="Q1090" i="1"/>
  <c r="Y1092" i="1" l="1"/>
  <c r="W1091" i="1"/>
  <c r="S1092" i="1"/>
  <c r="Q1091" i="1"/>
  <c r="Y1093" i="1" l="1"/>
  <c r="W1092" i="1"/>
  <c r="S1093" i="1"/>
  <c r="Q1092" i="1"/>
  <c r="Y1094" i="1" l="1"/>
  <c r="W1093" i="1"/>
  <c r="S1094" i="1"/>
  <c r="Q1093" i="1"/>
  <c r="Y1095" i="1" l="1"/>
  <c r="W1094" i="1"/>
  <c r="S1095" i="1"/>
  <c r="Q1094" i="1"/>
  <c r="Y1096" i="1" l="1"/>
  <c r="W1095" i="1"/>
  <c r="S1096" i="1"/>
  <c r="Q1095" i="1"/>
  <c r="Y1097" i="1" l="1"/>
  <c r="W1096" i="1"/>
  <c r="S1097" i="1"/>
  <c r="Q1096" i="1"/>
  <c r="W1097" i="1" l="1"/>
  <c r="Y1098" i="1" s="1"/>
  <c r="Q1097" i="1"/>
  <c r="S1098" i="1" s="1"/>
  <c r="Y1099" i="1" l="1"/>
  <c r="W1098" i="1"/>
  <c r="S1099" i="1"/>
  <c r="Q1098" i="1"/>
  <c r="Y1100" i="1" l="1"/>
  <c r="W1099" i="1"/>
  <c r="S1100" i="1"/>
  <c r="Q1099" i="1"/>
  <c r="Y1101" i="1" l="1"/>
  <c r="W1100" i="1"/>
  <c r="S1101" i="1"/>
  <c r="Q1100" i="1"/>
  <c r="Y1102" i="1" l="1"/>
  <c r="W1101" i="1"/>
  <c r="S1102" i="1"/>
  <c r="Q1101" i="1"/>
  <c r="Y1103" i="1" l="1"/>
  <c r="W1102" i="1"/>
  <c r="S1103" i="1"/>
  <c r="Q1102" i="1"/>
  <c r="Y1104" i="1" l="1"/>
  <c r="W1103" i="1"/>
  <c r="S1104" i="1"/>
  <c r="Q1103" i="1"/>
  <c r="Y1105" i="1" l="1"/>
  <c r="W1104" i="1"/>
  <c r="S1105" i="1"/>
  <c r="Q1104" i="1"/>
  <c r="Y1106" i="1" l="1"/>
  <c r="W1105" i="1"/>
  <c r="S1106" i="1"/>
  <c r="Q1105" i="1"/>
  <c r="Y1107" i="1" l="1"/>
  <c r="W1106" i="1"/>
  <c r="S1107" i="1"/>
  <c r="Q1106" i="1"/>
  <c r="Y1108" i="1" l="1"/>
  <c r="W1107" i="1"/>
  <c r="S1108" i="1"/>
  <c r="Q1107" i="1"/>
  <c r="Y1109" i="1" l="1"/>
  <c r="W1108" i="1"/>
  <c r="S1109" i="1"/>
  <c r="Q1108" i="1"/>
  <c r="Y1110" i="1" l="1"/>
  <c r="W1109" i="1"/>
  <c r="S1110" i="1"/>
  <c r="Q1109" i="1"/>
  <c r="Y1111" i="1" l="1"/>
  <c r="W1110" i="1"/>
  <c r="S1111" i="1"/>
  <c r="Q1110" i="1"/>
  <c r="Y1112" i="1" l="1"/>
  <c r="W1111" i="1"/>
  <c r="S1112" i="1"/>
  <c r="Q1111" i="1"/>
  <c r="Y1113" i="1" l="1"/>
  <c r="W1112" i="1"/>
  <c r="S1113" i="1"/>
  <c r="Q1112" i="1"/>
  <c r="Y1114" i="1" l="1"/>
  <c r="W1113" i="1"/>
  <c r="S1114" i="1"/>
  <c r="Q1113" i="1"/>
  <c r="Y1115" i="1" l="1"/>
  <c r="W1114" i="1"/>
  <c r="S1115" i="1"/>
  <c r="Q1114" i="1"/>
  <c r="W1115" i="1" l="1"/>
  <c r="Y1116" i="1" s="1"/>
  <c r="Q1115" i="1"/>
  <c r="S1116" i="1" s="1"/>
  <c r="Y1117" i="1" l="1"/>
  <c r="W1116" i="1"/>
  <c r="S1117" i="1"/>
  <c r="Q1116" i="1"/>
  <c r="Y1118" i="1" l="1"/>
  <c r="W1117" i="1"/>
  <c r="S1118" i="1"/>
  <c r="Q1117" i="1"/>
  <c r="Y1119" i="1" l="1"/>
  <c r="W1118" i="1"/>
  <c r="S1119" i="1"/>
  <c r="Q1118" i="1"/>
  <c r="Y1120" i="1" l="1"/>
  <c r="W1119" i="1"/>
  <c r="S1120" i="1"/>
  <c r="Q1119" i="1"/>
  <c r="Y1121" i="1" l="1"/>
  <c r="W1120" i="1"/>
  <c r="S1121" i="1"/>
  <c r="Q1120" i="1"/>
  <c r="Y1122" i="1" l="1"/>
  <c r="W1121" i="1"/>
  <c r="S1122" i="1"/>
  <c r="Q1121" i="1"/>
  <c r="Y1123" i="1" l="1"/>
  <c r="W1122" i="1"/>
  <c r="S1123" i="1"/>
  <c r="Q1122" i="1"/>
  <c r="Y1124" i="1" l="1"/>
  <c r="W1123" i="1"/>
  <c r="S1124" i="1"/>
  <c r="Q1123" i="1"/>
  <c r="Y1125" i="1" l="1"/>
  <c r="W1124" i="1"/>
  <c r="S1125" i="1"/>
  <c r="Q1124" i="1"/>
  <c r="Y1126" i="1" l="1"/>
  <c r="W1125" i="1"/>
  <c r="S1126" i="1"/>
  <c r="Q1125" i="1"/>
  <c r="Y1127" i="1" l="1"/>
  <c r="W1126" i="1"/>
  <c r="S1127" i="1"/>
  <c r="Q1126" i="1"/>
  <c r="W1127" i="1" l="1"/>
  <c r="Y1128" i="1" s="1"/>
  <c r="Q1127" i="1"/>
  <c r="S1128" i="1" s="1"/>
  <c r="Y1129" i="1" l="1"/>
  <c r="W1128" i="1"/>
  <c r="S1129" i="1"/>
  <c r="Q1128" i="1"/>
  <c r="Y1130" i="1" l="1"/>
  <c r="W1129" i="1"/>
  <c r="S1130" i="1"/>
  <c r="Q1129" i="1"/>
  <c r="Y1131" i="1" l="1"/>
  <c r="W1130" i="1"/>
  <c r="S1131" i="1"/>
  <c r="Q1130" i="1"/>
  <c r="Y1132" i="1" l="1"/>
  <c r="W1131" i="1"/>
  <c r="S1132" i="1"/>
  <c r="Q1131" i="1"/>
  <c r="Y1133" i="1" l="1"/>
  <c r="W1132" i="1"/>
  <c r="S1133" i="1"/>
  <c r="Q1132" i="1"/>
  <c r="Y1134" i="1" l="1"/>
  <c r="W1133" i="1"/>
  <c r="S1134" i="1"/>
  <c r="Q1133" i="1"/>
  <c r="Y1135" i="1" l="1"/>
  <c r="W1134" i="1"/>
  <c r="S1135" i="1"/>
  <c r="Q1134" i="1"/>
  <c r="Y1136" i="1" l="1"/>
  <c r="W1135" i="1"/>
  <c r="S1136" i="1"/>
  <c r="Q1135" i="1"/>
  <c r="Y1137" i="1" l="1"/>
  <c r="W1136" i="1"/>
  <c r="S1137" i="1"/>
  <c r="Q1136" i="1"/>
  <c r="Y1138" i="1" l="1"/>
  <c r="W1137" i="1"/>
  <c r="S1138" i="1"/>
  <c r="Q1137" i="1"/>
  <c r="Y1139" i="1" l="1"/>
  <c r="W1138" i="1"/>
  <c r="S1139" i="1"/>
  <c r="Q1138" i="1"/>
  <c r="Y1140" i="1" l="1"/>
  <c r="W1139" i="1"/>
  <c r="S1140" i="1"/>
  <c r="Q1139" i="1"/>
  <c r="Y1141" i="1" l="1"/>
  <c r="W1140" i="1"/>
  <c r="S1141" i="1"/>
  <c r="Q1140" i="1"/>
  <c r="Y1142" i="1" l="1"/>
  <c r="W1141" i="1"/>
  <c r="S1142" i="1"/>
  <c r="Q1141" i="1"/>
  <c r="Y1143" i="1" l="1"/>
  <c r="W1142" i="1"/>
  <c r="S1143" i="1"/>
  <c r="Q1142" i="1"/>
  <c r="Y1144" i="1" l="1"/>
  <c r="W1143" i="1"/>
  <c r="S1144" i="1"/>
  <c r="Q1143" i="1"/>
  <c r="Y1145" i="1" l="1"/>
  <c r="W1144" i="1"/>
  <c r="S1145" i="1"/>
  <c r="Q1144" i="1"/>
  <c r="Y1146" i="1" l="1"/>
  <c r="W1145" i="1"/>
  <c r="S1146" i="1"/>
  <c r="Q1145" i="1"/>
  <c r="Y1147" i="1" l="1"/>
  <c r="W1146" i="1"/>
  <c r="S1147" i="1"/>
  <c r="Q1146" i="1"/>
  <c r="Y1148" i="1" l="1"/>
  <c r="W1147" i="1"/>
  <c r="S1148" i="1"/>
  <c r="Q1147" i="1"/>
  <c r="Y1149" i="1" l="1"/>
  <c r="W1148" i="1"/>
  <c r="S1149" i="1"/>
  <c r="Q1148" i="1"/>
  <c r="W1149" i="1" l="1"/>
  <c r="Y1150" i="1" s="1"/>
  <c r="Q1149" i="1"/>
  <c r="S1150" i="1" s="1"/>
  <c r="Y1151" i="1" l="1"/>
  <c r="W1150" i="1"/>
  <c r="S1151" i="1"/>
  <c r="Q1150" i="1"/>
  <c r="Y1152" i="1" l="1"/>
  <c r="W1151" i="1"/>
  <c r="S1152" i="1"/>
  <c r="Q1151" i="1"/>
  <c r="Y1153" i="1" l="1"/>
  <c r="W1152" i="1"/>
  <c r="S1153" i="1"/>
  <c r="Q1152" i="1"/>
  <c r="Y1154" i="1" l="1"/>
  <c r="W1153" i="1"/>
  <c r="S1154" i="1"/>
  <c r="Q1153" i="1"/>
  <c r="Y1155" i="1" l="1"/>
  <c r="W1154" i="1"/>
  <c r="S1155" i="1"/>
  <c r="Q1154" i="1"/>
  <c r="Y1156" i="1" l="1"/>
  <c r="W1155" i="1"/>
  <c r="S1156" i="1"/>
  <c r="Q1155" i="1"/>
  <c r="Y1157" i="1" l="1"/>
  <c r="W1156" i="1"/>
  <c r="S1157" i="1"/>
  <c r="Q1156" i="1"/>
  <c r="Y1158" i="1" l="1"/>
  <c r="W1157" i="1"/>
  <c r="S1158" i="1"/>
  <c r="Q1157" i="1"/>
  <c r="Y1159" i="1" l="1"/>
  <c r="W1158" i="1"/>
  <c r="S1159" i="1"/>
  <c r="Q1158" i="1"/>
  <c r="Y1160" i="1" l="1"/>
  <c r="W1159" i="1"/>
  <c r="S1160" i="1"/>
  <c r="Q1159" i="1"/>
  <c r="Y1161" i="1" l="1"/>
  <c r="W1160" i="1"/>
  <c r="S1161" i="1"/>
  <c r="Q1160" i="1"/>
  <c r="W1161" i="1" l="1"/>
  <c r="Y1162" i="1" s="1"/>
  <c r="Q1161" i="1"/>
  <c r="S1162" i="1" s="1"/>
  <c r="Y1163" i="1" l="1"/>
  <c r="W1162" i="1"/>
  <c r="S1163" i="1"/>
  <c r="Q1162" i="1"/>
  <c r="Y1164" i="1" l="1"/>
  <c r="W1163" i="1"/>
  <c r="S1164" i="1"/>
  <c r="Q1163" i="1"/>
  <c r="Y1165" i="1" l="1"/>
  <c r="W1164" i="1"/>
  <c r="S1165" i="1"/>
  <c r="Q1164" i="1"/>
  <c r="Y1166" i="1" l="1"/>
  <c r="W1165" i="1"/>
  <c r="S1166" i="1"/>
  <c r="Q1165" i="1"/>
  <c r="Y1167" i="1" l="1"/>
  <c r="W1166" i="1"/>
  <c r="S1167" i="1"/>
  <c r="Q1166" i="1"/>
  <c r="Y1168" i="1" l="1"/>
  <c r="W1167" i="1"/>
  <c r="S1168" i="1"/>
  <c r="Q1167" i="1"/>
  <c r="Y1169" i="1" l="1"/>
  <c r="W1168" i="1"/>
  <c r="S1169" i="1"/>
  <c r="Q1168" i="1"/>
  <c r="Y1170" i="1" l="1"/>
  <c r="W1169" i="1"/>
  <c r="S1170" i="1"/>
  <c r="Q1169" i="1"/>
  <c r="Y1171" i="1" l="1"/>
  <c r="W1170" i="1"/>
  <c r="S1171" i="1"/>
  <c r="Q1170" i="1"/>
  <c r="Y1172" i="1" l="1"/>
  <c r="W1171" i="1"/>
  <c r="S1172" i="1"/>
  <c r="Q1171" i="1"/>
  <c r="Y1173" i="1" l="1"/>
  <c r="W1172" i="1"/>
  <c r="S1173" i="1"/>
  <c r="Q1172" i="1"/>
  <c r="Y1174" i="1" l="1"/>
  <c r="W1173" i="1"/>
  <c r="S1174" i="1"/>
  <c r="Q1173" i="1"/>
  <c r="Y1175" i="1" l="1"/>
  <c r="W1174" i="1"/>
  <c r="S1175" i="1"/>
  <c r="Q1174" i="1"/>
  <c r="W1175" i="1" l="1"/>
  <c r="Y1176" i="1" s="1"/>
  <c r="Q1175" i="1"/>
  <c r="S1176" i="1" s="1"/>
  <c r="Y1177" i="1" l="1"/>
  <c r="W1176" i="1"/>
  <c r="S1177" i="1"/>
  <c r="Q1176" i="1"/>
  <c r="Y1178" i="1" l="1"/>
  <c r="W1177" i="1"/>
  <c r="S1178" i="1"/>
  <c r="Q1177" i="1"/>
  <c r="Y1179" i="1" l="1"/>
  <c r="W1178" i="1"/>
  <c r="S1179" i="1"/>
  <c r="Q1178" i="1"/>
  <c r="Y1180" i="1" l="1"/>
  <c r="W1179" i="1"/>
  <c r="S1180" i="1"/>
  <c r="Q1179" i="1"/>
  <c r="Y1181" i="1" l="1"/>
  <c r="W1180" i="1"/>
  <c r="S1181" i="1"/>
  <c r="Q1180" i="1"/>
  <c r="Y1182" i="1" l="1"/>
  <c r="W1181" i="1"/>
  <c r="S1182" i="1"/>
  <c r="Q1181" i="1"/>
  <c r="Y1183" i="1" l="1"/>
  <c r="W1182" i="1"/>
  <c r="S1183" i="1"/>
  <c r="Q1182" i="1"/>
  <c r="Y1184" i="1" l="1"/>
  <c r="W1183" i="1"/>
  <c r="S1184" i="1"/>
  <c r="Q1183" i="1"/>
  <c r="Y1185" i="1" l="1"/>
  <c r="W1184" i="1"/>
  <c r="S1185" i="1"/>
  <c r="Q1184" i="1"/>
  <c r="Y1186" i="1" l="1"/>
  <c r="W1185" i="1"/>
  <c r="S1186" i="1"/>
  <c r="Q1185" i="1"/>
  <c r="Y1187" i="1" l="1"/>
  <c r="W1186" i="1"/>
  <c r="S1187" i="1"/>
  <c r="Q1186" i="1"/>
  <c r="Y1188" i="1" l="1"/>
  <c r="W1187" i="1"/>
  <c r="S1188" i="1"/>
  <c r="Q1187" i="1"/>
  <c r="Y1189" i="1" l="1"/>
  <c r="W1188" i="1"/>
  <c r="S1189" i="1"/>
  <c r="Q1188" i="1"/>
  <c r="Y1190" i="1" l="1"/>
  <c r="W1189" i="1"/>
  <c r="S1190" i="1"/>
  <c r="Q1189" i="1"/>
  <c r="Y1191" i="1" l="1"/>
  <c r="W1190" i="1"/>
  <c r="S1191" i="1"/>
  <c r="Q1190" i="1"/>
  <c r="Y1192" i="1" l="1"/>
  <c r="W1191" i="1"/>
  <c r="S1192" i="1"/>
  <c r="Q1191" i="1"/>
  <c r="Y1193" i="1" l="1"/>
  <c r="W1192" i="1"/>
  <c r="S1193" i="1"/>
  <c r="Q1192" i="1"/>
  <c r="W1193" i="1" l="1"/>
  <c r="Y1194" i="1" s="1"/>
  <c r="Q1193" i="1"/>
  <c r="S1194" i="1" s="1"/>
  <c r="Y1195" i="1" l="1"/>
  <c r="W1194" i="1"/>
  <c r="S1195" i="1"/>
  <c r="Q1194" i="1"/>
  <c r="Y1196" i="1" l="1"/>
  <c r="W1195" i="1"/>
  <c r="S1196" i="1"/>
  <c r="Q1195" i="1"/>
  <c r="Y1197" i="1" l="1"/>
  <c r="W1196" i="1"/>
  <c r="S1197" i="1"/>
  <c r="Q1196" i="1"/>
  <c r="Y1198" i="1" l="1"/>
  <c r="W1197" i="1"/>
  <c r="S1198" i="1"/>
  <c r="Q1197" i="1"/>
  <c r="Y1199" i="1" l="1"/>
  <c r="W1198" i="1"/>
  <c r="S1199" i="1"/>
  <c r="Q1198" i="1"/>
  <c r="Y1200" i="1" l="1"/>
  <c r="W1199" i="1"/>
  <c r="S1200" i="1"/>
  <c r="Q1199" i="1"/>
  <c r="Y1201" i="1" l="1"/>
  <c r="W1200" i="1"/>
  <c r="S1201" i="1"/>
  <c r="Q1200" i="1"/>
  <c r="Y1202" i="1" l="1"/>
  <c r="W1201" i="1"/>
  <c r="S1202" i="1"/>
  <c r="Q1201" i="1"/>
  <c r="Y1203" i="1" l="1"/>
  <c r="W1202" i="1"/>
  <c r="S1203" i="1"/>
  <c r="Q1202" i="1"/>
  <c r="W1203" i="1" l="1"/>
  <c r="Y1204" i="1" s="1"/>
  <c r="Q1203" i="1"/>
  <c r="S1204" i="1" s="1"/>
  <c r="Y1205" i="1" l="1"/>
  <c r="W1204" i="1"/>
  <c r="S1205" i="1"/>
  <c r="Q1204" i="1"/>
  <c r="Y1206" i="1" l="1"/>
  <c r="W1205" i="1"/>
  <c r="S1206" i="1"/>
  <c r="Q1205" i="1"/>
  <c r="Y1207" i="1" l="1"/>
  <c r="W1206" i="1"/>
  <c r="S1207" i="1"/>
  <c r="Q1206" i="1"/>
  <c r="Y1208" i="1" l="1"/>
  <c r="W1207" i="1"/>
  <c r="S1208" i="1"/>
  <c r="Q1207" i="1"/>
  <c r="Y1209" i="1" l="1"/>
  <c r="W1208" i="1"/>
  <c r="S1209" i="1"/>
  <c r="Q1208" i="1"/>
  <c r="Y1210" i="1" l="1"/>
  <c r="W1209" i="1"/>
  <c r="S1210" i="1"/>
  <c r="Q1209" i="1"/>
  <c r="Y1211" i="1" l="1"/>
  <c r="W1210" i="1"/>
  <c r="S1211" i="1"/>
  <c r="Q1210" i="1"/>
  <c r="Y1212" i="1" l="1"/>
  <c r="W1211" i="1"/>
  <c r="S1212" i="1"/>
  <c r="Q1211" i="1"/>
  <c r="Y1213" i="1" l="1"/>
  <c r="W1212" i="1"/>
  <c r="S1213" i="1"/>
  <c r="Q1212" i="1"/>
  <c r="Y1214" i="1" l="1"/>
  <c r="W1213" i="1"/>
  <c r="S1214" i="1"/>
  <c r="Q1213" i="1"/>
  <c r="Y1215" i="1" l="1"/>
  <c r="W1214" i="1"/>
  <c r="S1215" i="1"/>
  <c r="Q1214" i="1"/>
  <c r="Y1216" i="1" l="1"/>
  <c r="W1215" i="1"/>
  <c r="S1216" i="1"/>
  <c r="Q1215" i="1"/>
  <c r="Y1217" i="1" l="1"/>
  <c r="W1216" i="1"/>
  <c r="S1217" i="1"/>
  <c r="Q1216" i="1"/>
  <c r="Y1218" i="1" l="1"/>
  <c r="W1217" i="1"/>
  <c r="S1218" i="1"/>
  <c r="Q1217" i="1"/>
  <c r="Y1219" i="1" l="1"/>
  <c r="W1218" i="1"/>
  <c r="S1219" i="1"/>
  <c r="Q1218" i="1"/>
  <c r="Y1220" i="1" l="1"/>
  <c r="W1219" i="1"/>
  <c r="S1220" i="1"/>
  <c r="Q1219" i="1"/>
  <c r="Y1221" i="1" l="1"/>
  <c r="W1220" i="1"/>
  <c r="S1221" i="1"/>
  <c r="Q1220" i="1"/>
  <c r="Y1222" i="1" l="1"/>
  <c r="W1221" i="1"/>
  <c r="S1222" i="1"/>
  <c r="Q1221" i="1"/>
  <c r="Y1223" i="1" l="1"/>
  <c r="W1222" i="1"/>
  <c r="S1223" i="1"/>
  <c r="Q1222" i="1"/>
  <c r="W1223" i="1" l="1"/>
  <c r="Y1224" i="1" s="1"/>
  <c r="Q1223" i="1"/>
  <c r="S1224" i="1" s="1"/>
  <c r="Y1225" i="1" l="1"/>
  <c r="W1224" i="1"/>
  <c r="S1225" i="1"/>
  <c r="Q1224" i="1"/>
  <c r="Y1226" i="1" l="1"/>
  <c r="W1225" i="1"/>
  <c r="S1226" i="1"/>
  <c r="Q1225" i="1"/>
  <c r="Y1227" i="1" l="1"/>
  <c r="W1226" i="1"/>
  <c r="S1227" i="1"/>
  <c r="Q1226" i="1"/>
  <c r="Y1228" i="1" l="1"/>
  <c r="W1227" i="1"/>
  <c r="S1228" i="1"/>
  <c r="Q1227" i="1"/>
  <c r="Y1229" i="1" l="1"/>
  <c r="W1228" i="1"/>
  <c r="S1229" i="1"/>
  <c r="Q1228" i="1"/>
  <c r="Y1230" i="1" l="1"/>
  <c r="W1229" i="1"/>
  <c r="S1230" i="1"/>
  <c r="Q1229" i="1"/>
  <c r="Y1231" i="1" l="1"/>
  <c r="W1230" i="1"/>
  <c r="S1231" i="1"/>
  <c r="Q1230" i="1"/>
  <c r="Y1232" i="1" l="1"/>
  <c r="W1231" i="1"/>
  <c r="S1232" i="1"/>
  <c r="Q1231" i="1"/>
  <c r="Y1233" i="1" l="1"/>
  <c r="W1232" i="1"/>
  <c r="S1233" i="1"/>
  <c r="Q1232" i="1"/>
  <c r="Y1234" i="1" l="1"/>
  <c r="W1233" i="1"/>
  <c r="S1234" i="1"/>
  <c r="Q1233" i="1"/>
  <c r="Y1235" i="1" l="1"/>
  <c r="W1234" i="1"/>
  <c r="S1235" i="1"/>
  <c r="Q1234" i="1"/>
  <c r="Y1236" i="1" l="1"/>
  <c r="W1235" i="1"/>
  <c r="S1236" i="1"/>
  <c r="Q1235" i="1"/>
  <c r="Y1237" i="1" l="1"/>
  <c r="W1236" i="1"/>
  <c r="S1237" i="1"/>
  <c r="Q1236" i="1"/>
  <c r="W1237" i="1" l="1"/>
  <c r="Y1238" i="1" s="1"/>
  <c r="Q1237" i="1"/>
  <c r="S1238" i="1" s="1"/>
  <c r="Y1239" i="1" l="1"/>
  <c r="W1238" i="1"/>
  <c r="S1239" i="1"/>
  <c r="Q1238" i="1"/>
  <c r="Y1240" i="1" l="1"/>
  <c r="W1239" i="1"/>
  <c r="S1240" i="1"/>
  <c r="Q1239" i="1"/>
  <c r="Y1241" i="1" l="1"/>
  <c r="W1240" i="1"/>
  <c r="S1241" i="1"/>
  <c r="Q1240" i="1"/>
  <c r="Y1242" i="1" l="1"/>
  <c r="W1241" i="1"/>
  <c r="S1242" i="1"/>
  <c r="Q1241" i="1"/>
  <c r="Y1243" i="1" l="1"/>
  <c r="W1242" i="1"/>
  <c r="S1243" i="1"/>
  <c r="Q1242" i="1"/>
  <c r="Y1244" i="1" l="1"/>
  <c r="W1243" i="1"/>
  <c r="S1244" i="1"/>
  <c r="Q1243" i="1"/>
  <c r="Y1245" i="1" l="1"/>
  <c r="W1244" i="1"/>
  <c r="S1245" i="1"/>
  <c r="Q1244" i="1"/>
  <c r="Y1246" i="1" l="1"/>
  <c r="W1245" i="1"/>
  <c r="S1246" i="1"/>
  <c r="Q1245" i="1"/>
  <c r="Y1247" i="1" l="1"/>
  <c r="W1246" i="1"/>
  <c r="S1247" i="1"/>
  <c r="Q1246" i="1"/>
  <c r="Y1248" i="1" l="1"/>
  <c r="W1247" i="1"/>
  <c r="S1248" i="1"/>
  <c r="Q1247" i="1"/>
  <c r="Y1249" i="1" l="1"/>
  <c r="W1248" i="1"/>
  <c r="S1249" i="1"/>
  <c r="Q1248" i="1"/>
  <c r="Y1250" i="1" l="1"/>
  <c r="W1249" i="1"/>
  <c r="S1250" i="1"/>
  <c r="Q1249" i="1"/>
  <c r="Y1251" i="1" l="1"/>
  <c r="W1250" i="1"/>
  <c r="S1251" i="1"/>
  <c r="Q1250" i="1"/>
  <c r="Y1252" i="1" l="1"/>
  <c r="W1251" i="1"/>
  <c r="S1252" i="1"/>
  <c r="Q1251" i="1"/>
  <c r="Y1253" i="1" l="1"/>
  <c r="W1252" i="1"/>
  <c r="S1253" i="1"/>
  <c r="Q1252" i="1"/>
  <c r="Y1254" i="1" l="1"/>
  <c r="W1253" i="1"/>
  <c r="S1254" i="1"/>
  <c r="Q1253" i="1"/>
  <c r="Y1255" i="1" l="1"/>
  <c r="W1254" i="1"/>
  <c r="S1255" i="1"/>
  <c r="Q1254" i="1"/>
  <c r="Y1256" i="1" l="1"/>
  <c r="W1255" i="1"/>
  <c r="S1256" i="1"/>
  <c r="Q1255" i="1"/>
  <c r="Y1257" i="1" l="1"/>
  <c r="W1256" i="1"/>
  <c r="S1257" i="1"/>
  <c r="Q1256" i="1"/>
  <c r="W1257" i="1" l="1"/>
  <c r="Y1258" i="1" s="1"/>
  <c r="Q1257" i="1"/>
  <c r="S1258" i="1" s="1"/>
  <c r="Y1259" i="1" l="1"/>
  <c r="W1258" i="1"/>
  <c r="S1259" i="1"/>
  <c r="Q1258" i="1"/>
  <c r="Y1260" i="1" l="1"/>
  <c r="W1259" i="1"/>
  <c r="S1260" i="1"/>
  <c r="Q1259" i="1"/>
  <c r="Y1261" i="1" l="1"/>
  <c r="W1260" i="1"/>
  <c r="S1261" i="1"/>
  <c r="Q1260" i="1"/>
  <c r="Y1262" i="1" l="1"/>
  <c r="W1261" i="1"/>
  <c r="S1262" i="1"/>
  <c r="Q1261" i="1"/>
  <c r="Y1263" i="1" l="1"/>
  <c r="W1262" i="1"/>
  <c r="S1263" i="1"/>
  <c r="Q1262" i="1"/>
  <c r="Y1264" i="1" l="1"/>
  <c r="W1263" i="1"/>
  <c r="S1264" i="1"/>
  <c r="Q1263" i="1"/>
  <c r="Y1265" i="1" l="1"/>
  <c r="W1264" i="1"/>
  <c r="S1265" i="1"/>
  <c r="Q1264" i="1"/>
  <c r="Y1266" i="1" l="1"/>
  <c r="W1265" i="1"/>
  <c r="S1266" i="1"/>
  <c r="Q1265" i="1"/>
  <c r="Y1267" i="1" l="1"/>
  <c r="W1266" i="1"/>
  <c r="S1267" i="1"/>
  <c r="Q1266" i="1"/>
  <c r="Y1268" i="1" l="1"/>
  <c r="W1267" i="1"/>
  <c r="S1268" i="1"/>
  <c r="Q1267" i="1"/>
  <c r="Y1269" i="1" l="1"/>
  <c r="W1268" i="1"/>
  <c r="S1269" i="1"/>
  <c r="Q1268" i="1"/>
  <c r="Y1270" i="1" l="1"/>
  <c r="W1269" i="1"/>
  <c r="S1270" i="1"/>
  <c r="Q1269" i="1"/>
  <c r="Y1271" i="1" l="1"/>
  <c r="W1270" i="1"/>
  <c r="S1271" i="1"/>
  <c r="Q1270" i="1"/>
  <c r="W1271" i="1" l="1"/>
  <c r="Y1272" i="1" s="1"/>
  <c r="Q1271" i="1"/>
  <c r="S1272" i="1" s="1"/>
  <c r="Y1273" i="1" l="1"/>
  <c r="W1272" i="1"/>
  <c r="S1273" i="1"/>
  <c r="Q1272" i="1"/>
  <c r="Y1274" i="1" l="1"/>
  <c r="W1273" i="1"/>
  <c r="S1274" i="1"/>
  <c r="Q1273" i="1"/>
  <c r="Y1275" i="1" l="1"/>
  <c r="W1274" i="1"/>
  <c r="S1275" i="1"/>
  <c r="Q1274" i="1"/>
  <c r="Y1276" i="1" l="1"/>
  <c r="W1275" i="1"/>
  <c r="S1276" i="1"/>
  <c r="Q1275" i="1"/>
  <c r="Y1277" i="1" l="1"/>
  <c r="W1276" i="1"/>
  <c r="S1277" i="1"/>
  <c r="Q1276" i="1"/>
  <c r="Y1278" i="1" l="1"/>
  <c r="W1277" i="1"/>
  <c r="S1278" i="1"/>
  <c r="Q1277" i="1"/>
  <c r="Y1279" i="1" l="1"/>
  <c r="W1278" i="1"/>
  <c r="S1279" i="1"/>
  <c r="Q1278" i="1"/>
  <c r="Y1280" i="1" l="1"/>
  <c r="W1279" i="1"/>
  <c r="S1280" i="1"/>
  <c r="Q1279" i="1"/>
  <c r="Y1281" i="1" l="1"/>
  <c r="W1280" i="1"/>
  <c r="S1281" i="1"/>
  <c r="Q1280" i="1"/>
  <c r="Y1282" i="1" l="1"/>
  <c r="W1281" i="1"/>
  <c r="S1282" i="1"/>
  <c r="Q1281" i="1"/>
  <c r="Y1283" i="1" l="1"/>
  <c r="W1282" i="1"/>
  <c r="S1283" i="1"/>
  <c r="Q1282" i="1"/>
  <c r="Y1284" i="1" l="1"/>
  <c r="W1283" i="1"/>
  <c r="S1284" i="1"/>
  <c r="Q1283" i="1"/>
  <c r="Y1285" i="1" l="1"/>
  <c r="W1284" i="1"/>
  <c r="S1285" i="1"/>
  <c r="Q1284" i="1"/>
  <c r="W1285" i="1" l="1"/>
  <c r="Y1286" i="1" s="1"/>
  <c r="Q1285" i="1"/>
  <c r="S1286" i="1" s="1"/>
  <c r="Y1287" i="1" l="1"/>
  <c r="W1286" i="1"/>
  <c r="S1287" i="1"/>
  <c r="Q1286" i="1"/>
  <c r="Y1288" i="1" l="1"/>
  <c r="W1287" i="1"/>
  <c r="S1288" i="1"/>
  <c r="Q1287" i="1"/>
  <c r="Y1289" i="1" l="1"/>
  <c r="W1288" i="1"/>
  <c r="S1289" i="1"/>
  <c r="Q1288" i="1"/>
  <c r="Y1290" i="1" l="1"/>
  <c r="W1289" i="1"/>
  <c r="S1290" i="1"/>
  <c r="Q1289" i="1"/>
  <c r="Y1291" i="1" l="1"/>
  <c r="W1290" i="1"/>
  <c r="S1291" i="1"/>
  <c r="Q1290" i="1"/>
  <c r="Y1292" i="1" l="1"/>
  <c r="W1291" i="1"/>
  <c r="S1292" i="1"/>
  <c r="Q1291" i="1"/>
  <c r="Y1293" i="1" l="1"/>
  <c r="W1292" i="1"/>
  <c r="S1293" i="1"/>
  <c r="Q1292" i="1"/>
  <c r="Y1294" i="1" l="1"/>
  <c r="W1293" i="1"/>
  <c r="S1294" i="1"/>
  <c r="Q1293" i="1"/>
  <c r="Y1295" i="1" l="1"/>
  <c r="W1294" i="1"/>
  <c r="S1295" i="1"/>
  <c r="Q1294" i="1"/>
  <c r="Y1296" i="1" l="1"/>
  <c r="W1295" i="1"/>
  <c r="S1296" i="1"/>
  <c r="Q1295" i="1"/>
  <c r="Y1297" i="1" l="1"/>
  <c r="W1296" i="1"/>
  <c r="S1297" i="1"/>
  <c r="Q1296" i="1"/>
  <c r="W1297" i="1" l="1"/>
  <c r="Y1298" i="1" s="1"/>
  <c r="Q1297" i="1"/>
  <c r="S1298" i="1" s="1"/>
  <c r="Y1299" i="1" l="1"/>
  <c r="W1298" i="1"/>
  <c r="S1299" i="1"/>
  <c r="Q1298" i="1"/>
  <c r="Y1300" i="1" l="1"/>
  <c r="W1299" i="1"/>
  <c r="S1300" i="1"/>
  <c r="Q1299" i="1"/>
  <c r="Y1301" i="1" l="1"/>
  <c r="W1300" i="1"/>
  <c r="S1301" i="1"/>
  <c r="Q1300" i="1"/>
  <c r="Y1302" i="1" l="1"/>
  <c r="W1301" i="1"/>
  <c r="S1302" i="1"/>
  <c r="Q1301" i="1"/>
  <c r="Y1303" i="1" l="1"/>
  <c r="W1302" i="1"/>
  <c r="S1303" i="1"/>
  <c r="Q1302" i="1"/>
  <c r="Y1304" i="1" l="1"/>
  <c r="W1303" i="1"/>
  <c r="S1304" i="1"/>
  <c r="Q1303" i="1"/>
  <c r="Y1305" i="1" l="1"/>
  <c r="W1304" i="1"/>
  <c r="S1305" i="1"/>
  <c r="Q1304" i="1"/>
  <c r="Y1306" i="1" l="1"/>
  <c r="W1305" i="1"/>
  <c r="S1306" i="1"/>
  <c r="Q1305" i="1"/>
  <c r="Y1307" i="1" l="1"/>
  <c r="W1306" i="1"/>
  <c r="S1307" i="1"/>
  <c r="Q1306" i="1"/>
  <c r="Y1308" i="1" l="1"/>
  <c r="W1307" i="1"/>
  <c r="S1308" i="1"/>
  <c r="Q1307" i="1"/>
  <c r="Y1309" i="1" l="1"/>
  <c r="W1308" i="1"/>
  <c r="S1309" i="1"/>
  <c r="Q1308" i="1"/>
  <c r="W1309" i="1" l="1"/>
  <c r="Y1310" i="1" s="1"/>
  <c r="Q1309" i="1"/>
  <c r="S1310" i="1" s="1"/>
  <c r="Y1311" i="1" l="1"/>
  <c r="W1310" i="1"/>
  <c r="S1311" i="1"/>
  <c r="Q1310" i="1"/>
  <c r="Y1312" i="1" l="1"/>
  <c r="W1311" i="1"/>
  <c r="S1312" i="1"/>
  <c r="Q1311" i="1"/>
  <c r="Y1313" i="1" l="1"/>
  <c r="W1312" i="1"/>
  <c r="S1313" i="1"/>
  <c r="Q1312" i="1"/>
  <c r="Y1314" i="1" l="1"/>
  <c r="W1313" i="1"/>
  <c r="S1314" i="1"/>
  <c r="Q1313" i="1"/>
  <c r="Y1315" i="1" l="1"/>
  <c r="W1314" i="1"/>
  <c r="S1315" i="1"/>
  <c r="Q1314" i="1"/>
  <c r="Y1316" i="1" l="1"/>
  <c r="W1315" i="1"/>
  <c r="S1316" i="1"/>
  <c r="Q1315" i="1"/>
  <c r="Y1317" i="1" l="1"/>
  <c r="W1316" i="1"/>
  <c r="S1317" i="1"/>
  <c r="Q1316" i="1"/>
  <c r="Y1318" i="1" l="1"/>
  <c r="W1317" i="1"/>
  <c r="S1318" i="1"/>
  <c r="Q1317" i="1"/>
  <c r="Y1319" i="1" l="1"/>
  <c r="W1318" i="1"/>
  <c r="S1319" i="1"/>
  <c r="Q1318" i="1"/>
  <c r="Y1320" i="1" l="1"/>
  <c r="W1319" i="1"/>
  <c r="S1320" i="1"/>
  <c r="Q1319" i="1"/>
  <c r="Y1321" i="1" l="1"/>
  <c r="W1320" i="1"/>
  <c r="S1321" i="1"/>
  <c r="Q1320" i="1"/>
  <c r="Y1322" i="1" l="1"/>
  <c r="W1321" i="1"/>
  <c r="S1322" i="1"/>
  <c r="Q1321" i="1"/>
  <c r="Y1323" i="1" l="1"/>
  <c r="W1322" i="1"/>
  <c r="S1323" i="1"/>
  <c r="Q1322" i="1"/>
  <c r="Y1324" i="1" l="1"/>
  <c r="W1323" i="1"/>
  <c r="S1324" i="1"/>
  <c r="Q1323" i="1"/>
  <c r="Y1325" i="1" l="1"/>
  <c r="W1324" i="1"/>
  <c r="S1325" i="1"/>
  <c r="Q1324" i="1"/>
  <c r="Y1326" i="1" l="1"/>
  <c r="W1325" i="1"/>
  <c r="S1326" i="1"/>
  <c r="Q1325" i="1"/>
  <c r="Y1327" i="1" l="1"/>
  <c r="W1326" i="1"/>
  <c r="S1327" i="1"/>
  <c r="Q1326" i="1"/>
  <c r="W1327" i="1" l="1"/>
  <c r="Y1328" i="1" s="1"/>
  <c r="Q1327" i="1"/>
  <c r="S1328" i="1" s="1"/>
  <c r="Y1329" i="1" l="1"/>
  <c r="W1328" i="1"/>
  <c r="S1329" i="1"/>
  <c r="Q1328" i="1"/>
  <c r="Y1330" i="1" l="1"/>
  <c r="W1329" i="1"/>
  <c r="S1330" i="1"/>
  <c r="Q1329" i="1"/>
  <c r="Y1331" i="1" l="1"/>
  <c r="W1330" i="1"/>
  <c r="S1331" i="1"/>
  <c r="Q1330" i="1"/>
  <c r="Y1332" i="1" l="1"/>
  <c r="W1331" i="1"/>
  <c r="S1332" i="1"/>
  <c r="Q1331" i="1"/>
  <c r="Y1333" i="1" l="1"/>
  <c r="W1332" i="1"/>
  <c r="S1333" i="1"/>
  <c r="Q1332" i="1"/>
  <c r="Y1334" i="1" l="1"/>
  <c r="W1333" i="1"/>
  <c r="S1334" i="1"/>
  <c r="Q1333" i="1"/>
  <c r="Y1335" i="1" l="1"/>
  <c r="W1334" i="1"/>
  <c r="S1335" i="1"/>
  <c r="Q1334" i="1"/>
  <c r="W1335" i="1" l="1"/>
  <c r="Y1336" i="1" s="1"/>
  <c r="Q1335" i="1"/>
  <c r="S1336" i="1" s="1"/>
  <c r="Y1337" i="1" l="1"/>
  <c r="W1336" i="1"/>
  <c r="S1337" i="1"/>
  <c r="Q1336" i="1"/>
  <c r="Y1338" i="1" l="1"/>
  <c r="W1337" i="1"/>
  <c r="S1338" i="1"/>
  <c r="Q1337" i="1"/>
  <c r="Y1339" i="1" l="1"/>
  <c r="W1338" i="1"/>
  <c r="S1339" i="1"/>
  <c r="Q1338" i="1"/>
  <c r="Y1340" i="1" l="1"/>
  <c r="W1339" i="1"/>
  <c r="S1340" i="1"/>
  <c r="Q1339" i="1"/>
  <c r="Y1341" i="1" l="1"/>
  <c r="W1340" i="1"/>
  <c r="S1341" i="1"/>
  <c r="Q1340" i="1"/>
  <c r="Y1342" i="1" l="1"/>
  <c r="W1341" i="1"/>
  <c r="S1342" i="1"/>
  <c r="Q1341" i="1"/>
  <c r="Y1343" i="1" l="1"/>
  <c r="W1342" i="1"/>
  <c r="S1343" i="1"/>
  <c r="Q1342" i="1"/>
  <c r="Y1344" i="1" l="1"/>
  <c r="W1343" i="1"/>
  <c r="S1344" i="1"/>
  <c r="Q1343" i="1"/>
  <c r="Y1345" i="1" l="1"/>
  <c r="W1344" i="1"/>
  <c r="S1345" i="1"/>
  <c r="Q1344" i="1"/>
  <c r="Y1346" i="1" l="1"/>
  <c r="W1345" i="1"/>
  <c r="S1346" i="1"/>
  <c r="Q1345" i="1"/>
  <c r="Y1347" i="1" l="1"/>
  <c r="W1346" i="1"/>
  <c r="S1347" i="1"/>
  <c r="Q1346" i="1"/>
  <c r="Y1348" i="1" l="1"/>
  <c r="W1347" i="1"/>
  <c r="S1348" i="1"/>
  <c r="Q1347" i="1"/>
  <c r="Y1349" i="1" l="1"/>
  <c r="W1348" i="1"/>
  <c r="S1349" i="1"/>
  <c r="Q1348" i="1"/>
  <c r="Y1350" i="1" l="1"/>
  <c r="W1349" i="1"/>
  <c r="S1350" i="1"/>
  <c r="Q1349" i="1"/>
  <c r="Y1351" i="1" l="1"/>
  <c r="W1350" i="1"/>
  <c r="S1351" i="1"/>
  <c r="Q1350" i="1"/>
  <c r="Y1352" i="1" l="1"/>
  <c r="W1351" i="1"/>
  <c r="S1352" i="1"/>
  <c r="Q1351" i="1"/>
  <c r="Y1353" i="1" l="1"/>
  <c r="W1352" i="1"/>
  <c r="S1353" i="1"/>
  <c r="Q1352" i="1"/>
  <c r="Y1354" i="1" l="1"/>
  <c r="W1353" i="1"/>
  <c r="S1354" i="1"/>
  <c r="Q1353" i="1"/>
  <c r="Y1355" i="1" l="1"/>
  <c r="W1354" i="1"/>
  <c r="S1355" i="1"/>
  <c r="Q1354" i="1"/>
  <c r="Y1356" i="1" l="1"/>
  <c r="W1355" i="1"/>
  <c r="S1356" i="1"/>
  <c r="Q1355" i="1"/>
  <c r="Y1357" i="1" l="1"/>
  <c r="W1356" i="1"/>
  <c r="S1357" i="1"/>
  <c r="Q1356" i="1"/>
  <c r="W1357" i="1" l="1"/>
  <c r="Y1358" i="1" s="1"/>
  <c r="Q1357" i="1"/>
  <c r="S1358" i="1" s="1"/>
  <c r="Y1359" i="1" l="1"/>
  <c r="W1358" i="1"/>
  <c r="S1359" i="1"/>
  <c r="Q1358" i="1"/>
  <c r="Y1360" i="1" l="1"/>
  <c r="W1359" i="1"/>
  <c r="S1360" i="1"/>
  <c r="Q1359" i="1"/>
  <c r="Y1361" i="1" l="1"/>
  <c r="W1360" i="1"/>
  <c r="S1361" i="1"/>
  <c r="Q1360" i="1"/>
  <c r="Y1362" i="1" l="1"/>
  <c r="W1361" i="1"/>
  <c r="S1362" i="1"/>
  <c r="Q1361" i="1"/>
  <c r="Y1363" i="1" l="1"/>
  <c r="W1362" i="1"/>
  <c r="S1363" i="1"/>
  <c r="Q1362" i="1"/>
  <c r="Y1364" i="1" l="1"/>
  <c r="W1363" i="1"/>
  <c r="S1364" i="1"/>
  <c r="Q1363" i="1"/>
  <c r="Y1365" i="1" l="1"/>
  <c r="W1364" i="1"/>
  <c r="S1365" i="1"/>
  <c r="Q1364" i="1"/>
  <c r="Y1366" i="1" l="1"/>
  <c r="W1365" i="1"/>
  <c r="S1366" i="1"/>
  <c r="Q1365" i="1"/>
  <c r="Y1367" i="1" l="1"/>
  <c r="W1366" i="1"/>
  <c r="S1367" i="1"/>
  <c r="Q1366" i="1"/>
  <c r="Y1368" i="1" l="1"/>
  <c r="W1367" i="1"/>
  <c r="S1368" i="1"/>
  <c r="Q1367" i="1"/>
  <c r="Y1369" i="1" l="1"/>
  <c r="W1368" i="1"/>
  <c r="S1369" i="1"/>
  <c r="Q1368" i="1"/>
  <c r="W1369" i="1" l="1"/>
  <c r="Y1370" i="1" s="1"/>
  <c r="Q1369" i="1"/>
  <c r="S1370" i="1" s="1"/>
  <c r="Y1371" i="1" l="1"/>
  <c r="W1370" i="1"/>
  <c r="S1371" i="1"/>
  <c r="Q1370" i="1"/>
  <c r="Y1372" i="1" l="1"/>
  <c r="W1371" i="1"/>
  <c r="S1372" i="1"/>
  <c r="Q1371" i="1"/>
  <c r="Y1373" i="1" l="1"/>
  <c r="W1372" i="1"/>
  <c r="S1373" i="1"/>
  <c r="Q1372" i="1"/>
  <c r="Y1374" i="1" l="1"/>
  <c r="W1373" i="1"/>
  <c r="S1374" i="1"/>
  <c r="Q1373" i="1"/>
  <c r="Y1375" i="1" l="1"/>
  <c r="W1374" i="1"/>
  <c r="S1375" i="1"/>
  <c r="Q1374" i="1"/>
  <c r="Y1376" i="1" l="1"/>
  <c r="W1375" i="1"/>
  <c r="S1376" i="1"/>
  <c r="Q1375" i="1"/>
  <c r="Y1377" i="1" l="1"/>
  <c r="W1376" i="1"/>
  <c r="S1377" i="1"/>
  <c r="Q1376" i="1"/>
  <c r="Y1378" i="1" l="1"/>
  <c r="W1377" i="1"/>
  <c r="S1378" i="1"/>
  <c r="Q1377" i="1"/>
  <c r="Y1379" i="1" l="1"/>
  <c r="W1378" i="1"/>
  <c r="S1379" i="1"/>
  <c r="Q1378" i="1"/>
  <c r="Y1380" i="1" l="1"/>
  <c r="W1379" i="1"/>
  <c r="S1380" i="1"/>
  <c r="Q1379" i="1"/>
  <c r="Y1381" i="1" l="1"/>
  <c r="W1380" i="1"/>
  <c r="S1381" i="1"/>
  <c r="Q1380" i="1"/>
  <c r="Y1382" i="1" l="1"/>
  <c r="W1381" i="1"/>
  <c r="S1382" i="1"/>
  <c r="Q1381" i="1"/>
  <c r="Y1383" i="1" l="1"/>
  <c r="W1382" i="1"/>
  <c r="S1383" i="1"/>
  <c r="Q1382" i="1"/>
  <c r="Y1384" i="1" l="1"/>
  <c r="W1383" i="1"/>
  <c r="S1384" i="1"/>
  <c r="Q1383" i="1"/>
  <c r="Y1385" i="1" l="1"/>
  <c r="W1384" i="1"/>
  <c r="S1385" i="1"/>
  <c r="Q1384" i="1"/>
  <c r="W1385" i="1" l="1"/>
  <c r="Y1386" i="1" s="1"/>
  <c r="Q1385" i="1"/>
  <c r="S1386" i="1" s="1"/>
  <c r="Y1387" i="1" l="1"/>
  <c r="W1386" i="1"/>
  <c r="S1387" i="1"/>
  <c r="Q1386" i="1"/>
  <c r="Y1388" i="1" l="1"/>
  <c r="W1387" i="1"/>
  <c r="S1388" i="1"/>
  <c r="Q1387" i="1"/>
  <c r="Y1389" i="1" l="1"/>
  <c r="W1388" i="1"/>
  <c r="S1389" i="1"/>
  <c r="Q1388" i="1"/>
  <c r="Y1390" i="1" l="1"/>
  <c r="W1389" i="1"/>
  <c r="S1390" i="1"/>
  <c r="Q1389" i="1"/>
  <c r="Y1391" i="1" l="1"/>
  <c r="W1390" i="1"/>
  <c r="S1391" i="1"/>
  <c r="Q1390" i="1"/>
  <c r="Y1392" i="1" l="1"/>
  <c r="W1391" i="1"/>
  <c r="S1392" i="1"/>
  <c r="Q1391" i="1"/>
  <c r="Y1393" i="1" l="1"/>
  <c r="W1392" i="1"/>
  <c r="S1393" i="1"/>
  <c r="Q1392" i="1"/>
  <c r="Y1394" i="1" l="1"/>
  <c r="W1393" i="1"/>
  <c r="S1394" i="1"/>
  <c r="Q1393" i="1"/>
  <c r="Y1395" i="1" l="1"/>
  <c r="W1394" i="1"/>
  <c r="S1395" i="1"/>
  <c r="Q1394" i="1"/>
  <c r="Y1396" i="1" l="1"/>
  <c r="W1395" i="1"/>
  <c r="S1396" i="1"/>
  <c r="Q1395" i="1"/>
  <c r="Y1397" i="1" l="1"/>
  <c r="W1396" i="1"/>
  <c r="S1397" i="1"/>
  <c r="Q1396" i="1"/>
  <c r="Y1398" i="1" l="1"/>
  <c r="W1397" i="1"/>
  <c r="S1398" i="1"/>
  <c r="Q1397" i="1"/>
  <c r="Y1399" i="1" l="1"/>
  <c r="W1398" i="1"/>
  <c r="S1399" i="1"/>
  <c r="Q1398" i="1"/>
  <c r="Y1400" i="1" l="1"/>
  <c r="W1399" i="1"/>
  <c r="S1400" i="1"/>
  <c r="Q1399" i="1"/>
  <c r="Y1401" i="1" l="1"/>
  <c r="W1400" i="1"/>
  <c r="S1401" i="1"/>
  <c r="Q1400" i="1"/>
  <c r="W1401" i="1" l="1"/>
  <c r="Y1402" i="1" s="1"/>
  <c r="Q1401" i="1"/>
  <c r="S1402" i="1" s="1"/>
  <c r="Y1403" i="1" l="1"/>
  <c r="W1402" i="1"/>
  <c r="S1403" i="1"/>
  <c r="Q1402" i="1"/>
  <c r="Y1404" i="1" l="1"/>
  <c r="W1403" i="1"/>
  <c r="S1404" i="1"/>
  <c r="Q1403" i="1"/>
  <c r="Y1405" i="1" l="1"/>
  <c r="W1404" i="1"/>
  <c r="S1405" i="1"/>
  <c r="Q1404" i="1"/>
  <c r="Y1406" i="1" l="1"/>
  <c r="W1405" i="1"/>
  <c r="S1406" i="1"/>
  <c r="Q1405" i="1"/>
  <c r="Y1407" i="1" l="1"/>
  <c r="W1406" i="1"/>
  <c r="S1407" i="1"/>
  <c r="Q1406" i="1"/>
  <c r="Y1408" i="1" l="1"/>
  <c r="W1407" i="1"/>
  <c r="S1408" i="1"/>
  <c r="Q1407" i="1"/>
  <c r="Y1409" i="1" l="1"/>
  <c r="W1408" i="1"/>
  <c r="S1409" i="1"/>
  <c r="Q1408" i="1"/>
  <c r="W1409" i="1" l="1"/>
  <c r="Y1410" i="1" s="1"/>
  <c r="Q1409" i="1"/>
  <c r="S1410" i="1" s="1"/>
  <c r="Y1411" i="1" l="1"/>
  <c r="W1410" i="1"/>
  <c r="S1411" i="1"/>
  <c r="Q1410" i="1"/>
  <c r="Y1412" i="1" l="1"/>
  <c r="W1411" i="1"/>
  <c r="S1412" i="1"/>
  <c r="Q1411" i="1"/>
  <c r="Y1413" i="1" l="1"/>
  <c r="W1412" i="1"/>
  <c r="S1413" i="1"/>
  <c r="Q1412" i="1"/>
  <c r="Y1414" i="1" l="1"/>
  <c r="W1413" i="1"/>
  <c r="S1414" i="1"/>
  <c r="Q1413" i="1"/>
  <c r="Y1415" i="1" l="1"/>
  <c r="W1414" i="1"/>
  <c r="S1415" i="1"/>
  <c r="Q1414" i="1"/>
  <c r="Y1416" i="1" l="1"/>
  <c r="W1415" i="1"/>
  <c r="S1416" i="1"/>
  <c r="Q1415" i="1"/>
  <c r="Y1417" i="1" l="1"/>
  <c r="W1416" i="1"/>
  <c r="S1417" i="1"/>
  <c r="Q1416" i="1"/>
  <c r="Y1418" i="1" l="1"/>
  <c r="W1417" i="1"/>
  <c r="S1418" i="1"/>
  <c r="Q1417" i="1"/>
  <c r="Y1419" i="1" l="1"/>
  <c r="W1418" i="1"/>
  <c r="S1419" i="1"/>
  <c r="Q1418" i="1"/>
  <c r="Y1420" i="1" l="1"/>
  <c r="W1419" i="1"/>
  <c r="S1420" i="1"/>
  <c r="Q1419" i="1"/>
  <c r="Y1421" i="1" l="1"/>
  <c r="W1420" i="1"/>
  <c r="S1421" i="1"/>
  <c r="Q1420" i="1"/>
  <c r="Y1422" i="1" l="1"/>
  <c r="W1421" i="1"/>
  <c r="S1422" i="1"/>
  <c r="Q1421" i="1"/>
  <c r="Y1423" i="1" l="1"/>
  <c r="W1422" i="1"/>
  <c r="S1423" i="1"/>
  <c r="Q1422" i="1"/>
  <c r="Y1424" i="1" l="1"/>
  <c r="W1423" i="1"/>
  <c r="S1424" i="1"/>
  <c r="Q1423" i="1"/>
  <c r="Y1425" i="1" l="1"/>
  <c r="W1424" i="1"/>
  <c r="S1425" i="1"/>
  <c r="Q1424" i="1"/>
  <c r="Y1426" i="1" l="1"/>
  <c r="W1425" i="1"/>
  <c r="S1426" i="1"/>
  <c r="Q1425" i="1"/>
  <c r="Y1427" i="1" l="1"/>
  <c r="W1426" i="1"/>
  <c r="S1427" i="1"/>
  <c r="Q1426" i="1"/>
  <c r="Y1428" i="1" l="1"/>
  <c r="W1427" i="1"/>
  <c r="S1428" i="1"/>
  <c r="Q1427" i="1"/>
  <c r="Y1429" i="1" l="1"/>
  <c r="W1428" i="1"/>
  <c r="S1429" i="1"/>
  <c r="Q1428" i="1"/>
  <c r="W1429" i="1" l="1"/>
  <c r="Y1430" i="1" s="1"/>
  <c r="Q1429" i="1"/>
  <c r="S1430" i="1" s="1"/>
  <c r="Y1431" i="1" l="1"/>
  <c r="W1430" i="1"/>
  <c r="S1431" i="1"/>
  <c r="Q1430" i="1"/>
  <c r="Y1432" i="1" l="1"/>
  <c r="W1431" i="1"/>
  <c r="S1432" i="1"/>
  <c r="Q1431" i="1"/>
  <c r="Y1433" i="1" l="1"/>
  <c r="W1432" i="1"/>
  <c r="S1433" i="1"/>
  <c r="Q1432" i="1"/>
  <c r="Y1434" i="1" l="1"/>
  <c r="W1433" i="1"/>
  <c r="S1434" i="1"/>
  <c r="Q1433" i="1"/>
  <c r="Y1435" i="1" l="1"/>
  <c r="W1434" i="1"/>
  <c r="S1435" i="1"/>
  <c r="Q1434" i="1"/>
  <c r="Y1436" i="1" l="1"/>
  <c r="W1435" i="1"/>
  <c r="S1436" i="1"/>
  <c r="Q1435" i="1"/>
  <c r="Y1437" i="1" l="1"/>
  <c r="W1436" i="1"/>
  <c r="S1437" i="1"/>
  <c r="Q1436" i="1"/>
  <c r="Y1438" i="1" l="1"/>
  <c r="W1437" i="1"/>
  <c r="S1438" i="1"/>
  <c r="Q1437" i="1"/>
  <c r="Y1439" i="1" l="1"/>
  <c r="W1438" i="1"/>
  <c r="S1439" i="1"/>
  <c r="Q1438" i="1"/>
  <c r="W1439" i="1" l="1"/>
  <c r="Y1440" i="1" s="1"/>
  <c r="Q1439" i="1"/>
  <c r="S1440" i="1" s="1"/>
  <c r="Y1441" i="1" l="1"/>
  <c r="W1440" i="1"/>
  <c r="S1441" i="1"/>
  <c r="Q1440" i="1"/>
  <c r="Y1442" i="1" l="1"/>
  <c r="W1441" i="1"/>
  <c r="S1442" i="1"/>
  <c r="Q1441" i="1"/>
  <c r="Y1443" i="1" l="1"/>
  <c r="W1442" i="1"/>
  <c r="S1443" i="1"/>
  <c r="Q1442" i="1"/>
  <c r="Y1444" i="1" l="1"/>
  <c r="W1443" i="1"/>
  <c r="S1444" i="1"/>
  <c r="Q1443" i="1"/>
  <c r="Y1445" i="1" l="1"/>
  <c r="W1444" i="1"/>
  <c r="S1445" i="1"/>
  <c r="Q1444" i="1"/>
  <c r="Y1446" i="1" l="1"/>
  <c r="W1445" i="1"/>
  <c r="S1446" i="1"/>
  <c r="Q1445" i="1"/>
  <c r="Y1447" i="1" l="1"/>
  <c r="W1446" i="1"/>
  <c r="S1447" i="1"/>
  <c r="Q1446" i="1"/>
  <c r="Y1448" i="1" l="1"/>
  <c r="W1447" i="1"/>
  <c r="S1448" i="1"/>
  <c r="Q1447" i="1"/>
  <c r="Y1449" i="1" l="1"/>
  <c r="W1448" i="1"/>
  <c r="S1449" i="1"/>
  <c r="Q1448" i="1"/>
  <c r="Y1450" i="1" l="1"/>
  <c r="W1449" i="1"/>
  <c r="S1450" i="1"/>
  <c r="Q1449" i="1"/>
  <c r="Y1451" i="1" l="1"/>
  <c r="W1450" i="1"/>
  <c r="S1451" i="1"/>
  <c r="Q1450" i="1"/>
  <c r="Y1452" i="1" l="1"/>
  <c r="W1451" i="1"/>
  <c r="S1452" i="1"/>
  <c r="Q1451" i="1"/>
  <c r="Y1453" i="1" l="1"/>
  <c r="W1452" i="1"/>
  <c r="S1453" i="1"/>
  <c r="Q1452" i="1"/>
  <c r="Y1454" i="1" l="1"/>
  <c r="W1453" i="1"/>
  <c r="S1454" i="1"/>
  <c r="Q1453" i="1"/>
  <c r="Y1455" i="1" l="1"/>
  <c r="W1454" i="1"/>
  <c r="S1455" i="1"/>
  <c r="Q1454" i="1"/>
  <c r="Y1456" i="1" l="1"/>
  <c r="W1455" i="1"/>
  <c r="S1456" i="1"/>
  <c r="Q1455" i="1"/>
  <c r="Y1457" i="1" l="1"/>
  <c r="W1456" i="1"/>
  <c r="S1457" i="1"/>
  <c r="Q1456" i="1"/>
  <c r="Y1458" i="1" l="1"/>
  <c r="W1457" i="1"/>
  <c r="S1458" i="1"/>
  <c r="Q1457" i="1"/>
  <c r="Y1459" i="1" l="1"/>
  <c r="W1458" i="1"/>
  <c r="S1459" i="1"/>
  <c r="Q1458" i="1"/>
  <c r="Y1460" i="1" l="1"/>
  <c r="W1459" i="1"/>
  <c r="S1460" i="1"/>
  <c r="Q1459" i="1"/>
  <c r="Y1461" i="1" l="1"/>
  <c r="W1460" i="1"/>
  <c r="S1461" i="1"/>
  <c r="Q1460" i="1"/>
  <c r="W1461" i="1" l="1"/>
  <c r="Y1462" i="1" s="1"/>
  <c r="Q1461" i="1"/>
  <c r="S1462" i="1" s="1"/>
  <c r="Y1463" i="1" l="1"/>
  <c r="W1462" i="1"/>
  <c r="S1463" i="1"/>
  <c r="Q1462" i="1"/>
  <c r="Y1464" i="1" l="1"/>
  <c r="W1463" i="1"/>
  <c r="S1464" i="1"/>
  <c r="Q1463" i="1"/>
  <c r="Y1465" i="1" l="1"/>
  <c r="W1464" i="1"/>
  <c r="S1465" i="1"/>
  <c r="Q1464" i="1"/>
  <c r="Y1466" i="1" l="1"/>
  <c r="W1465" i="1"/>
  <c r="S1466" i="1"/>
  <c r="Q1465" i="1"/>
  <c r="Y1467" i="1" l="1"/>
  <c r="W1466" i="1"/>
  <c r="S1467" i="1"/>
  <c r="Q1466" i="1"/>
  <c r="Y1468" i="1" l="1"/>
  <c r="W1467" i="1"/>
  <c r="S1468" i="1"/>
  <c r="Q1467" i="1"/>
  <c r="Y1469" i="1" l="1"/>
  <c r="W1468" i="1"/>
  <c r="S1469" i="1"/>
  <c r="Q1468" i="1"/>
  <c r="W1469" i="1" l="1"/>
  <c r="Y1470" i="1" s="1"/>
  <c r="Q1469" i="1"/>
  <c r="S1470" i="1" s="1"/>
  <c r="Y1471" i="1" l="1"/>
  <c r="W1470" i="1"/>
  <c r="S1471" i="1"/>
  <c r="Q1470" i="1"/>
  <c r="Y1472" i="1" l="1"/>
  <c r="W1471" i="1"/>
  <c r="S1472" i="1"/>
  <c r="Q1471" i="1"/>
  <c r="Y1473" i="1" l="1"/>
  <c r="W1472" i="1"/>
  <c r="S1473" i="1"/>
  <c r="Q1472" i="1"/>
  <c r="Y1474" i="1" l="1"/>
  <c r="W1473" i="1"/>
  <c r="S1474" i="1"/>
  <c r="Q1473" i="1"/>
  <c r="Y1475" i="1" l="1"/>
  <c r="W1474" i="1"/>
  <c r="S1475" i="1"/>
  <c r="Q1474" i="1"/>
  <c r="Y1476" i="1" l="1"/>
  <c r="W1475" i="1"/>
  <c r="S1476" i="1"/>
  <c r="Q1475" i="1"/>
  <c r="Y1477" i="1" l="1"/>
  <c r="W1476" i="1"/>
  <c r="S1477" i="1"/>
  <c r="Q1476" i="1"/>
  <c r="Y1478" i="1" l="1"/>
  <c r="W1477" i="1"/>
  <c r="S1478" i="1"/>
  <c r="Q1477" i="1"/>
  <c r="Y1479" i="1" l="1"/>
  <c r="W1478" i="1"/>
  <c r="S1479" i="1"/>
  <c r="Q1478" i="1"/>
  <c r="Y1480" i="1" l="1"/>
  <c r="W1479" i="1"/>
  <c r="S1480" i="1"/>
  <c r="Q1479" i="1"/>
  <c r="Y1481" i="1" l="1"/>
  <c r="W1480" i="1"/>
  <c r="S1481" i="1"/>
  <c r="Q1480" i="1"/>
  <c r="Y1482" i="1" l="1"/>
  <c r="W1481" i="1"/>
  <c r="S1482" i="1"/>
  <c r="Q1481" i="1"/>
  <c r="Y1483" i="1" l="1"/>
  <c r="W1482" i="1"/>
  <c r="S1483" i="1"/>
  <c r="Q1482" i="1"/>
  <c r="Y1484" i="1" l="1"/>
  <c r="W1483" i="1"/>
  <c r="S1484" i="1"/>
  <c r="Q1483" i="1"/>
  <c r="Y1485" i="1" l="1"/>
  <c r="W1484" i="1"/>
  <c r="S1485" i="1"/>
  <c r="Q1484" i="1"/>
  <c r="W1485" i="1" l="1"/>
  <c r="Y1486" i="1" s="1"/>
  <c r="Q1485" i="1"/>
  <c r="S1486" i="1" s="1"/>
  <c r="Y1487" i="1" l="1"/>
  <c r="W1486" i="1"/>
  <c r="S1487" i="1"/>
  <c r="Q1486" i="1"/>
  <c r="Y1488" i="1" l="1"/>
  <c r="W1487" i="1"/>
  <c r="S1488" i="1"/>
  <c r="Q1487" i="1"/>
  <c r="Y1489" i="1" l="1"/>
  <c r="W1488" i="1"/>
  <c r="S1489" i="1"/>
  <c r="Q1488" i="1"/>
  <c r="Y1490" i="1" l="1"/>
  <c r="W1489" i="1"/>
  <c r="S1490" i="1"/>
  <c r="Q1489" i="1"/>
  <c r="Y1491" i="1" l="1"/>
  <c r="W1490" i="1"/>
  <c r="S1491" i="1"/>
  <c r="Q1490" i="1"/>
  <c r="Y1492" i="1" l="1"/>
  <c r="W1491" i="1"/>
  <c r="S1492" i="1"/>
  <c r="Q1491" i="1"/>
  <c r="Y1493" i="1" l="1"/>
  <c r="W1492" i="1"/>
  <c r="S1493" i="1"/>
  <c r="Q1492" i="1"/>
  <c r="Y1494" i="1" l="1"/>
  <c r="W1493" i="1"/>
  <c r="S1494" i="1"/>
  <c r="Q1493" i="1"/>
  <c r="Y1495" i="1" l="1"/>
  <c r="W1494" i="1"/>
  <c r="S1495" i="1"/>
  <c r="Q1494" i="1"/>
  <c r="Y1496" i="1" l="1"/>
  <c r="W1495" i="1"/>
  <c r="S1496" i="1"/>
  <c r="Q1495" i="1"/>
  <c r="Y1497" i="1" l="1"/>
  <c r="W1496" i="1"/>
  <c r="S1497" i="1"/>
  <c r="Q1496" i="1"/>
  <c r="Y1498" i="1" l="1"/>
  <c r="W1497" i="1"/>
  <c r="S1498" i="1"/>
  <c r="Q1497" i="1"/>
  <c r="Y1499" i="1" l="1"/>
  <c r="W1498" i="1"/>
  <c r="S1499" i="1"/>
  <c r="Q1498" i="1"/>
  <c r="Y1500" i="1" l="1"/>
  <c r="W1499" i="1"/>
  <c r="S1500" i="1"/>
  <c r="Q1499" i="1"/>
  <c r="Y1501" i="1" l="1"/>
  <c r="W1500" i="1"/>
  <c r="S1501" i="1"/>
  <c r="Q1500" i="1"/>
  <c r="W1501" i="1" l="1"/>
  <c r="Y1502" i="1" s="1"/>
  <c r="Q1501" i="1"/>
  <c r="S1502" i="1" s="1"/>
  <c r="Y1503" i="1" l="1"/>
  <c r="W1502" i="1"/>
  <c r="S1503" i="1"/>
  <c r="Q1502" i="1"/>
  <c r="Y1504" i="1" l="1"/>
  <c r="W1503" i="1"/>
  <c r="S1504" i="1"/>
  <c r="Q1503" i="1"/>
  <c r="Y1505" i="1" l="1"/>
  <c r="W1504" i="1"/>
  <c r="S1505" i="1"/>
  <c r="Q1504" i="1"/>
  <c r="Y1506" i="1" l="1"/>
  <c r="W1505" i="1"/>
  <c r="S1506" i="1"/>
  <c r="Q1505" i="1"/>
  <c r="Y1507" i="1" l="1"/>
  <c r="W1506" i="1"/>
  <c r="S1507" i="1"/>
  <c r="Q1506" i="1"/>
  <c r="Y1508" i="1" l="1"/>
  <c r="W1507" i="1"/>
  <c r="S1508" i="1"/>
  <c r="Q1507" i="1"/>
  <c r="Y1509" i="1" l="1"/>
  <c r="W1508" i="1"/>
  <c r="S1509" i="1"/>
  <c r="Q1508" i="1"/>
  <c r="Y1510" i="1" l="1"/>
  <c r="W1509" i="1"/>
  <c r="S1510" i="1"/>
  <c r="Q1509" i="1"/>
  <c r="Y1511" i="1" l="1"/>
  <c r="W1510" i="1"/>
  <c r="S1511" i="1"/>
  <c r="Q1510" i="1"/>
  <c r="Y1512" i="1" l="1"/>
  <c r="W1511" i="1"/>
  <c r="S1512" i="1"/>
  <c r="Q1511" i="1"/>
  <c r="Y1513" i="1" l="1"/>
  <c r="W1512" i="1"/>
  <c r="S1513" i="1"/>
  <c r="Q1512" i="1"/>
  <c r="Y1514" i="1" l="1"/>
  <c r="W1513" i="1"/>
  <c r="S1514" i="1"/>
  <c r="Q1513" i="1"/>
  <c r="Y1515" i="1" l="1"/>
  <c r="W1514" i="1"/>
  <c r="S1515" i="1"/>
  <c r="Q1514" i="1"/>
  <c r="W1515" i="1" l="1"/>
  <c r="Y1516" i="1" s="1"/>
  <c r="Q1515" i="1"/>
  <c r="S1516" i="1" s="1"/>
  <c r="Y1517" i="1" l="1"/>
  <c r="W1516" i="1"/>
  <c r="S1517" i="1"/>
  <c r="Q1516" i="1"/>
  <c r="Y1518" i="1" l="1"/>
  <c r="W1517" i="1"/>
  <c r="S1518" i="1"/>
  <c r="Q1517" i="1"/>
  <c r="Y1519" i="1" l="1"/>
  <c r="W1518" i="1"/>
  <c r="S1519" i="1"/>
  <c r="Q1518" i="1"/>
  <c r="Y1520" i="1" l="1"/>
  <c r="W1519" i="1"/>
  <c r="S1520" i="1"/>
  <c r="Q1519" i="1"/>
  <c r="Y1521" i="1" l="1"/>
  <c r="W1520" i="1"/>
  <c r="S1521" i="1"/>
  <c r="Q1520" i="1"/>
  <c r="Y1522" i="1" l="1"/>
  <c r="W1521" i="1"/>
  <c r="S1522" i="1"/>
  <c r="Q1521" i="1"/>
  <c r="Y1523" i="1" l="1"/>
  <c r="W1522" i="1"/>
  <c r="S1523" i="1"/>
  <c r="Q1522" i="1"/>
  <c r="Y1524" i="1" l="1"/>
  <c r="W1523" i="1"/>
  <c r="S1524" i="1"/>
  <c r="Q1523" i="1"/>
  <c r="Y1525" i="1" l="1"/>
  <c r="W1524" i="1"/>
  <c r="S1525" i="1"/>
  <c r="Q1524" i="1"/>
  <c r="Y1526" i="1" l="1"/>
  <c r="W1525" i="1"/>
  <c r="S1526" i="1"/>
  <c r="Q1525" i="1"/>
  <c r="Y1527" i="1" l="1"/>
  <c r="W1526" i="1"/>
  <c r="S1527" i="1"/>
  <c r="Q1526" i="1"/>
  <c r="Y1528" i="1" l="1"/>
  <c r="W1527" i="1"/>
  <c r="S1528" i="1"/>
  <c r="Q1527" i="1"/>
  <c r="Y1529" i="1" l="1"/>
  <c r="W1528" i="1"/>
  <c r="S1529" i="1"/>
  <c r="Q1528" i="1"/>
  <c r="Y1530" i="1" l="1"/>
  <c r="W1529" i="1"/>
  <c r="S1530" i="1"/>
  <c r="Q1529" i="1"/>
  <c r="Y1531" i="1" l="1"/>
  <c r="W1530" i="1"/>
  <c r="S1531" i="1"/>
  <c r="Q1530" i="1"/>
  <c r="Y1532" i="1" l="1"/>
  <c r="W1531" i="1"/>
  <c r="S1532" i="1"/>
  <c r="Q1531" i="1"/>
  <c r="Y1533" i="1" l="1"/>
  <c r="W1532" i="1"/>
  <c r="S1533" i="1"/>
  <c r="Q1532" i="1"/>
  <c r="Y1534" i="1" l="1"/>
  <c r="W1533" i="1"/>
  <c r="S1534" i="1"/>
  <c r="Q1533" i="1"/>
  <c r="Y1535" i="1" l="1"/>
  <c r="W1534" i="1"/>
  <c r="S1535" i="1"/>
  <c r="Q1534" i="1"/>
  <c r="W1535" i="1" l="1"/>
  <c r="Y1536" i="1" s="1"/>
  <c r="Q1535" i="1"/>
  <c r="S1536" i="1" s="1"/>
  <c r="Y1537" i="1" l="1"/>
  <c r="W1536" i="1"/>
  <c r="S1537" i="1"/>
  <c r="Q1536" i="1"/>
  <c r="Y1538" i="1" l="1"/>
  <c r="W1537" i="1"/>
  <c r="S1538" i="1"/>
  <c r="Q1537" i="1"/>
  <c r="Y1539" i="1" l="1"/>
  <c r="W1538" i="1"/>
  <c r="S1539" i="1"/>
  <c r="Q1538" i="1"/>
  <c r="Y1540" i="1" l="1"/>
  <c r="W1539" i="1"/>
  <c r="S1540" i="1"/>
  <c r="Q1539" i="1"/>
  <c r="Y1541" i="1" l="1"/>
  <c r="W1540" i="1"/>
  <c r="S1541" i="1"/>
  <c r="Q1540" i="1"/>
  <c r="Y1542" i="1" l="1"/>
  <c r="W1541" i="1"/>
  <c r="S1542" i="1"/>
  <c r="Q1541" i="1"/>
  <c r="Y1543" i="1" l="1"/>
  <c r="W1542" i="1"/>
  <c r="S1543" i="1"/>
  <c r="Q1542" i="1"/>
  <c r="W1543" i="1" l="1"/>
  <c r="Y1544" i="1" s="1"/>
  <c r="Q1543" i="1"/>
  <c r="S1544" i="1" s="1"/>
  <c r="Y1545" i="1" l="1"/>
  <c r="W1544" i="1"/>
  <c r="S1545" i="1"/>
  <c r="Q1544" i="1"/>
  <c r="Y1546" i="1" l="1"/>
  <c r="W1545" i="1"/>
  <c r="S1546" i="1"/>
  <c r="Q1545" i="1"/>
  <c r="Y1547" i="1" l="1"/>
  <c r="W1546" i="1"/>
  <c r="S1547" i="1"/>
  <c r="Q1546" i="1"/>
  <c r="Y1548" i="1" l="1"/>
  <c r="W1547" i="1"/>
  <c r="S1548" i="1"/>
  <c r="Q1547" i="1"/>
  <c r="Y1549" i="1" l="1"/>
  <c r="W1548" i="1"/>
  <c r="S1549" i="1"/>
  <c r="Q1548" i="1"/>
  <c r="Y1550" i="1" l="1"/>
  <c r="W1549" i="1"/>
  <c r="S1550" i="1"/>
  <c r="Q1549" i="1"/>
  <c r="Y1551" i="1" l="1"/>
  <c r="W1550" i="1"/>
  <c r="S1551" i="1"/>
  <c r="Q1550" i="1"/>
  <c r="Y1552" i="1" l="1"/>
  <c r="W1551" i="1"/>
  <c r="S1552" i="1"/>
  <c r="Q1551" i="1"/>
  <c r="Y1553" i="1" l="1"/>
  <c r="W1552" i="1"/>
  <c r="S1553" i="1"/>
  <c r="Q1552" i="1"/>
  <c r="Y1554" i="1" l="1"/>
  <c r="W1553" i="1"/>
  <c r="S1554" i="1"/>
  <c r="Q1553" i="1"/>
  <c r="Y1555" i="1" l="1"/>
  <c r="W1554" i="1"/>
  <c r="S1555" i="1"/>
  <c r="Q1554" i="1"/>
  <c r="Y1556" i="1" l="1"/>
  <c r="W1555" i="1"/>
  <c r="S1556" i="1"/>
  <c r="Q1555" i="1"/>
  <c r="Y1557" i="1" l="1"/>
  <c r="W1556" i="1"/>
  <c r="S1557" i="1"/>
  <c r="Q1556" i="1"/>
  <c r="Y1558" i="1" l="1"/>
  <c r="W1557" i="1"/>
  <c r="S1558" i="1"/>
  <c r="Q1557" i="1"/>
  <c r="Y1559" i="1" l="1"/>
  <c r="W1558" i="1"/>
  <c r="S1559" i="1"/>
  <c r="Q1558" i="1"/>
  <c r="Y1560" i="1" l="1"/>
  <c r="W1559" i="1"/>
  <c r="S1560" i="1"/>
  <c r="Q1559" i="1"/>
  <c r="Y1561" i="1" l="1"/>
  <c r="W1560" i="1"/>
  <c r="S1561" i="1"/>
  <c r="Q1560" i="1"/>
  <c r="Y1562" i="1" l="1"/>
  <c r="W1561" i="1"/>
  <c r="S1562" i="1"/>
  <c r="Q1561" i="1"/>
  <c r="Y1563" i="1" l="1"/>
  <c r="W1562" i="1"/>
  <c r="S1563" i="1"/>
  <c r="Q1562" i="1"/>
  <c r="Y1564" i="1" l="1"/>
  <c r="W1563" i="1"/>
  <c r="S1564" i="1"/>
  <c r="Q1563" i="1"/>
  <c r="Y1565" i="1" l="1"/>
  <c r="W1564" i="1"/>
  <c r="S1565" i="1"/>
  <c r="Q1564" i="1"/>
  <c r="Y1566" i="1" l="1"/>
  <c r="W1565" i="1"/>
  <c r="S1566" i="1"/>
  <c r="Q1565" i="1"/>
  <c r="Y1567" i="1" l="1"/>
  <c r="W1566" i="1"/>
  <c r="S1567" i="1"/>
  <c r="Q1566" i="1"/>
  <c r="Y1568" i="1" l="1"/>
  <c r="W1567" i="1"/>
  <c r="S1568" i="1"/>
  <c r="Q1567" i="1"/>
  <c r="Y1569" i="1" l="1"/>
  <c r="W1568" i="1"/>
  <c r="S1569" i="1"/>
  <c r="Q1568" i="1"/>
  <c r="Y1570" i="1" l="1"/>
  <c r="W1569" i="1"/>
  <c r="S1570" i="1"/>
  <c r="Q1569" i="1"/>
  <c r="Y1571" i="1" l="1"/>
  <c r="W1570" i="1"/>
  <c r="S1571" i="1"/>
  <c r="Q1570" i="1"/>
  <c r="Y1572" i="1" l="1"/>
  <c r="W1571" i="1"/>
  <c r="S1572" i="1"/>
  <c r="Q1571" i="1"/>
  <c r="Y1573" i="1" l="1"/>
  <c r="W1572" i="1"/>
  <c r="S1573" i="1"/>
  <c r="Q1572" i="1"/>
  <c r="W1573" i="1" l="1"/>
  <c r="Y1574" i="1" s="1"/>
  <c r="Q1573" i="1"/>
  <c r="S1574" i="1" s="1"/>
  <c r="Y1575" i="1" l="1"/>
  <c r="W1574" i="1"/>
  <c r="S1575" i="1"/>
  <c r="Q1574" i="1"/>
  <c r="W1575" i="1" l="1"/>
  <c r="Y1576" i="1" s="1"/>
  <c r="Q1575" i="1"/>
  <c r="S1576" i="1" s="1"/>
  <c r="Y1577" i="1" l="1"/>
  <c r="W1576" i="1"/>
  <c r="S1577" i="1"/>
  <c r="Q1576" i="1"/>
  <c r="Y1578" i="1" l="1"/>
  <c r="W1577" i="1"/>
  <c r="S1578" i="1"/>
  <c r="Q1577" i="1"/>
  <c r="Y1579" i="1" l="1"/>
  <c r="W1578" i="1"/>
  <c r="S1579" i="1"/>
  <c r="Q1578" i="1"/>
  <c r="Y1580" i="1" l="1"/>
  <c r="W1579" i="1"/>
  <c r="S1580" i="1"/>
  <c r="Q1579" i="1"/>
  <c r="Y1581" i="1" l="1"/>
  <c r="W1580" i="1"/>
  <c r="S1581" i="1"/>
  <c r="Q1580" i="1"/>
  <c r="Y1582" i="1" l="1"/>
  <c r="W1581" i="1"/>
  <c r="S1582" i="1"/>
  <c r="Q1581" i="1"/>
  <c r="Y1583" i="1" l="1"/>
  <c r="W1582" i="1"/>
  <c r="S1583" i="1"/>
  <c r="Q1582" i="1"/>
  <c r="Y1584" i="1" l="1"/>
  <c r="W1583" i="1"/>
  <c r="S1584" i="1"/>
  <c r="Q1583" i="1"/>
  <c r="Y1585" i="1" l="1"/>
  <c r="W1584" i="1"/>
  <c r="S1585" i="1"/>
  <c r="Q1584" i="1"/>
  <c r="Y1586" i="1" l="1"/>
  <c r="W1585" i="1"/>
  <c r="S1586" i="1"/>
  <c r="Q1585" i="1"/>
  <c r="Y1587" i="1" l="1"/>
  <c r="W1586" i="1"/>
  <c r="S1587" i="1"/>
  <c r="Q1586" i="1"/>
  <c r="Y1588" i="1" l="1"/>
  <c r="W1587" i="1"/>
  <c r="S1588" i="1"/>
  <c r="Q1587" i="1"/>
  <c r="Y1589" i="1" l="1"/>
  <c r="W1588" i="1"/>
  <c r="S1589" i="1"/>
  <c r="Q1588" i="1"/>
  <c r="Y1590" i="1" l="1"/>
  <c r="W1589" i="1"/>
  <c r="S1590" i="1"/>
  <c r="Q1589" i="1"/>
  <c r="Y1591" i="1" l="1"/>
  <c r="W1590" i="1"/>
  <c r="S1591" i="1"/>
  <c r="Q1590" i="1"/>
  <c r="Y1592" i="1" l="1"/>
  <c r="W1591" i="1"/>
  <c r="S1592" i="1"/>
  <c r="Q1591" i="1"/>
  <c r="Y1593" i="1" l="1"/>
  <c r="W1592" i="1"/>
  <c r="S1593" i="1"/>
  <c r="Q1592" i="1"/>
  <c r="Y1594" i="1" l="1"/>
  <c r="W1593" i="1"/>
  <c r="S1594" i="1"/>
  <c r="Q1593" i="1"/>
  <c r="Y1595" i="1" l="1"/>
  <c r="W1594" i="1"/>
  <c r="S1595" i="1"/>
  <c r="Q1594" i="1"/>
  <c r="Y1596" i="1" l="1"/>
  <c r="W1595" i="1"/>
  <c r="S1596" i="1"/>
  <c r="Q1595" i="1"/>
  <c r="Y1597" i="1" l="1"/>
  <c r="W1596" i="1"/>
  <c r="S1597" i="1"/>
  <c r="Q1596" i="1"/>
  <c r="Y1598" i="1" l="1"/>
  <c r="W1597" i="1"/>
  <c r="S1598" i="1"/>
  <c r="Q1597" i="1"/>
  <c r="Y1599" i="1" l="1"/>
  <c r="W1598" i="1"/>
  <c r="S1599" i="1"/>
  <c r="Q1598" i="1"/>
  <c r="Y1600" i="1" l="1"/>
  <c r="W1599" i="1"/>
  <c r="S1600" i="1"/>
  <c r="Q1599" i="1"/>
  <c r="Y1601" i="1" l="1"/>
  <c r="W1600" i="1"/>
  <c r="S1601" i="1"/>
  <c r="Q1600" i="1"/>
  <c r="Y1602" i="1" l="1"/>
  <c r="W1601" i="1"/>
  <c r="S1602" i="1"/>
  <c r="Q1601" i="1"/>
  <c r="Y1603" i="1" l="1"/>
  <c r="W1602" i="1"/>
  <c r="S1603" i="1"/>
  <c r="Q1602" i="1"/>
  <c r="W1603" i="1" l="1"/>
  <c r="Y1604" i="1" s="1"/>
  <c r="Q1603" i="1"/>
  <c r="S1604" i="1" s="1"/>
  <c r="Y1605" i="1" l="1"/>
  <c r="W1604" i="1"/>
  <c r="S1605" i="1"/>
  <c r="Q1604" i="1"/>
  <c r="Y1606" i="1" l="1"/>
  <c r="W1605" i="1"/>
  <c r="S1606" i="1"/>
  <c r="Q1605" i="1"/>
  <c r="Y1607" i="1" l="1"/>
  <c r="W1606" i="1"/>
  <c r="S1607" i="1"/>
  <c r="Q1606" i="1"/>
  <c r="Y1608" i="1" l="1"/>
  <c r="W1607" i="1"/>
  <c r="S1608" i="1"/>
  <c r="Q1607" i="1"/>
  <c r="Y1609" i="1" l="1"/>
  <c r="W1608" i="1"/>
  <c r="S1609" i="1"/>
  <c r="Q1608" i="1"/>
  <c r="Y1610" i="1" l="1"/>
  <c r="W1609" i="1"/>
  <c r="S1610" i="1"/>
  <c r="Q1609" i="1"/>
  <c r="Y1611" i="1" l="1"/>
  <c r="W1610" i="1"/>
  <c r="S1611" i="1"/>
  <c r="Q1610" i="1"/>
  <c r="Y1612" i="1" l="1"/>
  <c r="W1611" i="1"/>
  <c r="S1612" i="1"/>
  <c r="Q1611" i="1"/>
  <c r="Y1613" i="1" l="1"/>
  <c r="W1612" i="1"/>
  <c r="S1613" i="1"/>
  <c r="Q1612" i="1"/>
  <c r="Y1614" i="1" l="1"/>
  <c r="W1613" i="1"/>
  <c r="S1614" i="1"/>
  <c r="Q1613" i="1"/>
  <c r="Y1615" i="1" l="1"/>
  <c r="W1614" i="1"/>
  <c r="S1615" i="1"/>
  <c r="Q1614" i="1"/>
  <c r="Y1616" i="1" l="1"/>
  <c r="W1615" i="1"/>
  <c r="S1616" i="1"/>
  <c r="Q1615" i="1"/>
  <c r="Y1617" i="1" l="1"/>
  <c r="W1616" i="1"/>
  <c r="S1617" i="1"/>
  <c r="Q1616" i="1"/>
  <c r="Y1618" i="1" l="1"/>
  <c r="W1617" i="1"/>
  <c r="S1618" i="1"/>
  <c r="Q1617" i="1"/>
  <c r="Y1619" i="1" l="1"/>
  <c r="W1618" i="1"/>
  <c r="S1619" i="1"/>
  <c r="Q1618" i="1"/>
  <c r="Y1620" i="1" l="1"/>
  <c r="W1619" i="1"/>
  <c r="S1620" i="1"/>
  <c r="Q1619" i="1"/>
  <c r="Y1621" i="1" l="1"/>
  <c r="W1620" i="1"/>
  <c r="S1621" i="1"/>
  <c r="Q1620" i="1"/>
  <c r="Y1622" i="1" l="1"/>
  <c r="W1621" i="1"/>
  <c r="S1622" i="1"/>
  <c r="Q1621" i="1"/>
  <c r="Y1623" i="1" l="1"/>
  <c r="W1622" i="1"/>
  <c r="S1623" i="1"/>
  <c r="Q1622" i="1"/>
  <c r="Y1624" i="1" l="1"/>
  <c r="W1623" i="1"/>
  <c r="S1624" i="1"/>
  <c r="Q1623" i="1"/>
  <c r="Y1625" i="1" l="1"/>
  <c r="W1624" i="1"/>
  <c r="S1625" i="1"/>
  <c r="Q1624" i="1"/>
  <c r="Y1626" i="1" l="1"/>
  <c r="W1625" i="1"/>
  <c r="S1626" i="1"/>
  <c r="Q1625" i="1"/>
  <c r="Y1627" i="1" l="1"/>
  <c r="W1626" i="1"/>
  <c r="S1627" i="1"/>
  <c r="Q1626" i="1"/>
  <c r="Y1628" i="1" l="1"/>
  <c r="W1627" i="1"/>
  <c r="S1628" i="1"/>
  <c r="Q1627" i="1"/>
  <c r="Y1629" i="1" l="1"/>
  <c r="W1628" i="1"/>
  <c r="S1629" i="1"/>
  <c r="Q1628" i="1"/>
  <c r="Y1630" i="1" l="1"/>
  <c r="W1629" i="1"/>
  <c r="S1630" i="1"/>
  <c r="Q1629" i="1"/>
  <c r="Y1631" i="1" l="1"/>
  <c r="W1630" i="1"/>
  <c r="S1631" i="1"/>
  <c r="Q1630" i="1"/>
  <c r="W1631" i="1" l="1"/>
  <c r="Y1632" i="1" s="1"/>
  <c r="Q1631" i="1"/>
  <c r="S1632" i="1" s="1"/>
  <c r="Y1633" i="1" l="1"/>
  <c r="W1632" i="1"/>
  <c r="S1633" i="1"/>
  <c r="Q1632" i="1"/>
  <c r="Y1634" i="1" l="1"/>
  <c r="W1633" i="1"/>
  <c r="S1634" i="1"/>
  <c r="Q1633" i="1"/>
  <c r="Y1635" i="1" l="1"/>
  <c r="W1634" i="1"/>
  <c r="S1635" i="1"/>
  <c r="Q1634" i="1"/>
  <c r="Y1636" i="1" l="1"/>
  <c r="W1635" i="1"/>
  <c r="S1636" i="1"/>
  <c r="Q1635" i="1"/>
  <c r="Y1637" i="1" l="1"/>
  <c r="W1636" i="1"/>
  <c r="S1637" i="1"/>
  <c r="Q1636" i="1"/>
  <c r="Y1638" i="1" l="1"/>
  <c r="W1637" i="1"/>
  <c r="S1638" i="1"/>
  <c r="Q1637" i="1"/>
  <c r="Y1639" i="1" l="1"/>
  <c r="W1638" i="1"/>
  <c r="S1639" i="1"/>
  <c r="Q1638" i="1"/>
  <c r="Y1640" i="1" l="1"/>
  <c r="W1639" i="1"/>
  <c r="S1640" i="1"/>
  <c r="Q1639" i="1"/>
  <c r="Y1641" i="1" l="1"/>
  <c r="W1640" i="1"/>
  <c r="S1641" i="1"/>
  <c r="Q1640" i="1"/>
  <c r="Y1642" i="1" l="1"/>
  <c r="W1641" i="1"/>
  <c r="S1642" i="1"/>
  <c r="Q1641" i="1"/>
  <c r="Y1643" i="1" l="1"/>
  <c r="W1642" i="1"/>
  <c r="S1643" i="1"/>
  <c r="Q1642" i="1"/>
  <c r="Y1644" i="1" l="1"/>
  <c r="W1643" i="1"/>
  <c r="S1644" i="1"/>
  <c r="Q1643" i="1"/>
  <c r="Y1645" i="1" l="1"/>
  <c r="W1644" i="1"/>
  <c r="S1645" i="1"/>
  <c r="Q1644" i="1"/>
  <c r="Y1646" i="1" l="1"/>
  <c r="W1645" i="1"/>
  <c r="S1646" i="1"/>
  <c r="Q1645" i="1"/>
  <c r="Y1647" i="1" l="1"/>
  <c r="W1646" i="1"/>
  <c r="S1647" i="1"/>
  <c r="Q1646" i="1"/>
  <c r="Y1648" i="1" l="1"/>
  <c r="W1647" i="1"/>
  <c r="S1648" i="1"/>
  <c r="Q1647" i="1"/>
  <c r="Y1649" i="1" l="1"/>
  <c r="W1648" i="1"/>
  <c r="S1649" i="1"/>
  <c r="Q1648" i="1"/>
  <c r="Y1650" i="1" l="1"/>
  <c r="W1649" i="1"/>
  <c r="S1650" i="1"/>
  <c r="Q1649" i="1"/>
  <c r="Y1651" i="1" l="1"/>
  <c r="W1650" i="1"/>
  <c r="S1651" i="1"/>
  <c r="Q1650" i="1"/>
  <c r="Y1652" i="1" l="1"/>
  <c r="W1651" i="1"/>
  <c r="S1652" i="1"/>
  <c r="Q1651" i="1"/>
  <c r="Y1653" i="1" l="1"/>
  <c r="W1652" i="1"/>
  <c r="S1653" i="1"/>
  <c r="Q1652" i="1"/>
  <c r="Y1654" i="1" l="1"/>
  <c r="W1653" i="1"/>
  <c r="S1654" i="1"/>
  <c r="Q1653" i="1"/>
  <c r="Y1655" i="1" l="1"/>
  <c r="W1654" i="1"/>
  <c r="S1655" i="1"/>
  <c r="Q1654" i="1"/>
  <c r="Y1656" i="1" l="1"/>
  <c r="W1655" i="1"/>
  <c r="S1656" i="1"/>
  <c r="Q1655" i="1"/>
  <c r="Y1657" i="1" l="1"/>
  <c r="W1656" i="1"/>
  <c r="S1657" i="1"/>
  <c r="Q1656" i="1"/>
  <c r="W1657" i="1" l="1"/>
  <c r="Y1658" i="1" s="1"/>
  <c r="Q1657" i="1"/>
  <c r="S1658" i="1" s="1"/>
  <c r="Y1659" i="1" l="1"/>
  <c r="W1658" i="1"/>
  <c r="S1659" i="1"/>
  <c r="Q1658" i="1"/>
  <c r="Y1660" i="1" l="1"/>
  <c r="W1659" i="1"/>
  <c r="S1660" i="1"/>
  <c r="Q1659" i="1"/>
  <c r="Y1661" i="1" l="1"/>
  <c r="W1660" i="1"/>
  <c r="S1661" i="1"/>
  <c r="Q1660" i="1"/>
  <c r="Y1662" i="1" l="1"/>
  <c r="W1661" i="1"/>
  <c r="S1662" i="1"/>
  <c r="Q1661" i="1"/>
  <c r="Y1663" i="1" l="1"/>
  <c r="W1662" i="1"/>
  <c r="S1663" i="1"/>
  <c r="Q1662" i="1"/>
  <c r="Y1664" i="1" l="1"/>
  <c r="W1663" i="1"/>
  <c r="S1664" i="1"/>
  <c r="Q1663" i="1"/>
  <c r="Y1665" i="1" l="1"/>
  <c r="W1664" i="1"/>
  <c r="S1665" i="1"/>
  <c r="Q1664" i="1"/>
  <c r="Y1666" i="1" l="1"/>
  <c r="W1665" i="1"/>
  <c r="S1666" i="1"/>
  <c r="Q1665" i="1"/>
  <c r="Y1667" i="1" l="1"/>
  <c r="W1666" i="1"/>
  <c r="S1667" i="1"/>
  <c r="Q1666" i="1"/>
  <c r="Y1668" i="1" l="1"/>
  <c r="W1667" i="1"/>
  <c r="S1668" i="1"/>
  <c r="Q1667" i="1"/>
  <c r="Y1669" i="1" l="1"/>
  <c r="W1668" i="1"/>
  <c r="S1669" i="1"/>
  <c r="Q1668" i="1"/>
  <c r="Y1670" i="1" l="1"/>
  <c r="W1669" i="1"/>
  <c r="S1670" i="1"/>
  <c r="Q1669" i="1"/>
  <c r="Y1671" i="1" l="1"/>
  <c r="W1670" i="1"/>
  <c r="S1671" i="1"/>
  <c r="Q1670" i="1"/>
  <c r="Y1672" i="1" l="1"/>
  <c r="W1671" i="1"/>
  <c r="S1672" i="1"/>
  <c r="Q1671" i="1"/>
  <c r="Y1673" i="1" l="1"/>
  <c r="W1672" i="1"/>
  <c r="S1673" i="1"/>
  <c r="Q1672" i="1"/>
  <c r="Y1674" i="1" l="1"/>
  <c r="W1673" i="1"/>
  <c r="S1674" i="1"/>
  <c r="Q1673" i="1"/>
  <c r="Y1675" i="1" l="1"/>
  <c r="W1674" i="1"/>
  <c r="S1675" i="1"/>
  <c r="Q1674" i="1"/>
  <c r="Y1676" i="1" l="1"/>
  <c r="W1675" i="1"/>
  <c r="S1676" i="1"/>
  <c r="Q1675" i="1"/>
  <c r="Y1677" i="1" l="1"/>
  <c r="W1676" i="1"/>
  <c r="S1677" i="1"/>
  <c r="Q1676" i="1"/>
  <c r="Y1678" i="1" l="1"/>
  <c r="W1677" i="1"/>
  <c r="S1678" i="1"/>
  <c r="Q1677" i="1"/>
  <c r="Y1679" i="1" l="1"/>
  <c r="W1678" i="1"/>
  <c r="S1679" i="1"/>
  <c r="Q1678" i="1"/>
  <c r="Y1680" i="1" l="1"/>
  <c r="W1679" i="1"/>
  <c r="S1680" i="1"/>
  <c r="Q1679" i="1"/>
  <c r="Y1681" i="1" l="1"/>
  <c r="W1680" i="1"/>
  <c r="S1681" i="1"/>
  <c r="Q1680" i="1"/>
  <c r="Y1682" i="1" l="1"/>
  <c r="W1681" i="1"/>
  <c r="S1682" i="1"/>
  <c r="Q1681" i="1"/>
  <c r="Y1683" i="1" l="1"/>
  <c r="W1682" i="1"/>
  <c r="S1683" i="1"/>
  <c r="Q1682" i="1"/>
  <c r="Y1684" i="1" l="1"/>
  <c r="W1683" i="1"/>
  <c r="S1684" i="1"/>
  <c r="Q1683" i="1"/>
  <c r="Y1685" i="1" l="1"/>
  <c r="W1684" i="1"/>
  <c r="S1685" i="1"/>
  <c r="Q1684" i="1"/>
  <c r="W1685" i="1" l="1"/>
  <c r="Y1686" i="1" s="1"/>
  <c r="Q1685" i="1"/>
  <c r="S1686" i="1" s="1"/>
  <c r="Y1687" i="1" l="1"/>
  <c r="W1686" i="1"/>
  <c r="S1687" i="1"/>
  <c r="Q1686" i="1"/>
  <c r="Y1688" i="1" l="1"/>
  <c r="W1687" i="1"/>
  <c r="S1688" i="1"/>
  <c r="Q1687" i="1"/>
  <c r="Y1689" i="1" l="1"/>
  <c r="W1688" i="1"/>
  <c r="S1689" i="1"/>
  <c r="Q1688" i="1"/>
  <c r="W1689" i="1" l="1"/>
  <c r="Y1690" i="1" s="1"/>
  <c r="Q1689" i="1"/>
  <c r="S1690" i="1" s="1"/>
  <c r="Y1691" i="1" l="1"/>
  <c r="W1690" i="1"/>
  <c r="S1691" i="1"/>
  <c r="Q1690" i="1"/>
  <c r="Y1692" i="1" l="1"/>
  <c r="W1691" i="1"/>
  <c r="S1692" i="1"/>
  <c r="Q1691" i="1"/>
  <c r="Y1693" i="1" l="1"/>
  <c r="W1692" i="1"/>
  <c r="S1693" i="1"/>
  <c r="Q1692" i="1"/>
  <c r="Y1694" i="1" l="1"/>
  <c r="W1693" i="1"/>
  <c r="S1694" i="1"/>
  <c r="Q1693" i="1"/>
  <c r="Y1695" i="1" l="1"/>
  <c r="W1694" i="1"/>
  <c r="S1695" i="1"/>
  <c r="Q1694" i="1"/>
  <c r="Y1696" i="1" l="1"/>
  <c r="W1695" i="1"/>
  <c r="S1696" i="1"/>
  <c r="Q1695" i="1"/>
  <c r="Y1697" i="1" l="1"/>
  <c r="W1696" i="1"/>
  <c r="S1697" i="1"/>
  <c r="Q1696" i="1"/>
  <c r="Y1698" i="1" l="1"/>
  <c r="W1697" i="1"/>
  <c r="S1698" i="1"/>
  <c r="Q1697" i="1"/>
  <c r="Y1699" i="1" l="1"/>
  <c r="W1698" i="1"/>
  <c r="S1699" i="1"/>
  <c r="Q1698" i="1"/>
  <c r="Y1700" i="1" l="1"/>
  <c r="W1699" i="1"/>
  <c r="S1700" i="1"/>
  <c r="Q1699" i="1"/>
  <c r="Y1701" i="1" l="1"/>
  <c r="W1700" i="1"/>
  <c r="S1701" i="1"/>
  <c r="Q1700" i="1"/>
  <c r="Y1702" i="1" l="1"/>
  <c r="W1701" i="1"/>
  <c r="S1702" i="1"/>
  <c r="Q1701" i="1"/>
  <c r="Y1703" i="1" l="1"/>
  <c r="W1702" i="1"/>
  <c r="S1703" i="1"/>
  <c r="Q1702" i="1"/>
  <c r="Y1704" i="1" l="1"/>
  <c r="W1703" i="1"/>
  <c r="S1704" i="1"/>
  <c r="Q1703" i="1"/>
  <c r="Y1705" i="1" l="1"/>
  <c r="W1704" i="1"/>
  <c r="S1705" i="1"/>
  <c r="Q1704" i="1"/>
  <c r="Y1706" i="1" l="1"/>
  <c r="W1705" i="1"/>
  <c r="S1706" i="1"/>
  <c r="Q1705" i="1"/>
  <c r="Y1707" i="1" l="1"/>
  <c r="W1706" i="1"/>
  <c r="S1707" i="1"/>
  <c r="Q1706" i="1"/>
  <c r="W1707" i="1" l="1"/>
  <c r="Y1708" i="1" s="1"/>
  <c r="Q1707" i="1"/>
  <c r="S1708" i="1" s="1"/>
  <c r="Y1709" i="1" l="1"/>
  <c r="W1708" i="1"/>
  <c r="S1709" i="1"/>
  <c r="Q1708" i="1"/>
  <c r="Y1710" i="1" l="1"/>
  <c r="W1709" i="1"/>
  <c r="S1710" i="1"/>
  <c r="Q1709" i="1"/>
  <c r="Y1711" i="1" l="1"/>
  <c r="W1710" i="1"/>
  <c r="S1711" i="1"/>
  <c r="Q1710" i="1"/>
  <c r="W1711" i="1" l="1"/>
  <c r="Y1712" i="1" s="1"/>
  <c r="Q1711" i="1"/>
  <c r="S1712" i="1" s="1"/>
  <c r="Y1713" i="1" l="1"/>
  <c r="W1712" i="1"/>
  <c r="S1713" i="1"/>
  <c r="Q1712" i="1"/>
  <c r="Y1714" i="1" l="1"/>
  <c r="W1713" i="1"/>
  <c r="S1714" i="1"/>
  <c r="Q1713" i="1"/>
  <c r="Y1715" i="1" l="1"/>
  <c r="W1714" i="1"/>
  <c r="S1715" i="1"/>
  <c r="Q1714" i="1"/>
  <c r="Y1716" i="1" l="1"/>
  <c r="W1715" i="1"/>
  <c r="S1716" i="1"/>
  <c r="Q1715" i="1"/>
  <c r="Y1717" i="1" l="1"/>
  <c r="W1716" i="1"/>
  <c r="S1717" i="1"/>
  <c r="Q1716" i="1"/>
  <c r="Y1718" i="1" l="1"/>
  <c r="W1717" i="1"/>
  <c r="S1718" i="1"/>
  <c r="Q1717" i="1"/>
  <c r="Y1719" i="1" l="1"/>
  <c r="W1718" i="1"/>
  <c r="S1719" i="1"/>
  <c r="Q1718" i="1"/>
  <c r="Y1720" i="1" l="1"/>
  <c r="W1719" i="1"/>
  <c r="S1720" i="1"/>
  <c r="Q1719" i="1"/>
  <c r="Y1721" i="1" l="1"/>
  <c r="W1720" i="1"/>
  <c r="S1721" i="1"/>
  <c r="Q1720" i="1"/>
  <c r="W1721" i="1" l="1"/>
  <c r="Y1722" i="1" s="1"/>
  <c r="Q1721" i="1"/>
  <c r="S1722" i="1" s="1"/>
  <c r="Y1723" i="1" l="1"/>
  <c r="W1722" i="1"/>
  <c r="S1723" i="1"/>
  <c r="Q1722" i="1"/>
  <c r="Y1724" i="1" l="1"/>
  <c r="W1723" i="1"/>
  <c r="S1724" i="1"/>
  <c r="Q1723" i="1"/>
  <c r="Y1725" i="1" l="1"/>
  <c r="W1724" i="1"/>
  <c r="S1725" i="1"/>
  <c r="Q1724" i="1"/>
  <c r="Y1726" i="1" l="1"/>
  <c r="W1725" i="1"/>
  <c r="S1726" i="1"/>
  <c r="Q1725" i="1"/>
  <c r="Y1727" i="1" l="1"/>
  <c r="W1726" i="1"/>
  <c r="S1727" i="1"/>
  <c r="Q1726" i="1"/>
  <c r="W1727" i="1" l="1"/>
  <c r="Y1728" i="1" s="1"/>
  <c r="Q1727" i="1"/>
  <c r="S1728" i="1" s="1"/>
  <c r="Y1729" i="1" l="1"/>
  <c r="W1728" i="1"/>
  <c r="S1729" i="1"/>
  <c r="Q1728" i="1"/>
  <c r="W1729" i="1" l="1"/>
  <c r="Y1730" i="1" s="1"/>
  <c r="Q1729" i="1"/>
  <c r="S1730" i="1" s="1"/>
  <c r="Y1731" i="1" l="1"/>
  <c r="W1730" i="1"/>
  <c r="S1731" i="1"/>
  <c r="Q1730" i="1"/>
  <c r="W1731" i="1" l="1"/>
  <c r="Y1732" i="1" s="1"/>
  <c r="Q1731" i="1"/>
  <c r="S1732" i="1" s="1"/>
  <c r="Y1733" i="1" l="1"/>
  <c r="W1732" i="1"/>
  <c r="S1733" i="1"/>
  <c r="Q1732" i="1"/>
  <c r="W1733" i="1" l="1"/>
  <c r="Y1734" i="1" s="1"/>
  <c r="Q1733" i="1"/>
  <c r="S1734" i="1" s="1"/>
  <c r="Y1735" i="1" l="1"/>
  <c r="W1734" i="1"/>
  <c r="S1735" i="1"/>
  <c r="Q1734" i="1"/>
  <c r="W1735" i="1" l="1"/>
  <c r="Y1736" i="1" s="1"/>
  <c r="Q1735" i="1"/>
  <c r="S1736" i="1" s="1"/>
  <c r="Y1737" i="1" l="1"/>
  <c r="W1736" i="1"/>
  <c r="S1737" i="1"/>
  <c r="Q1736" i="1"/>
  <c r="W1737" i="1" l="1"/>
  <c r="Q1737" i="1"/>
  <c r="M12" i="1" l="1"/>
  <c r="K12" i="1"/>
  <c r="M13" i="1" l="1"/>
  <c r="M14" i="1"/>
  <c r="K13" i="1"/>
  <c r="M15" i="1" l="1"/>
  <c r="K14" i="1"/>
  <c r="M16" i="1" l="1"/>
  <c r="K15" i="1"/>
  <c r="K16" i="1" l="1"/>
  <c r="M17" i="1"/>
  <c r="M18" i="1" l="1"/>
  <c r="K17" i="1"/>
  <c r="M19" i="1" l="1"/>
  <c r="K18" i="1"/>
  <c r="M20" i="1" l="1"/>
  <c r="K19" i="1"/>
  <c r="M21" i="1" l="1"/>
  <c r="K20" i="1"/>
  <c r="M22" i="1" l="1"/>
  <c r="K21" i="1"/>
  <c r="M23" i="1" l="1"/>
  <c r="K22" i="1"/>
  <c r="K23" i="1" l="1"/>
  <c r="M24" i="1"/>
  <c r="M25" i="1" l="1"/>
  <c r="K24" i="1"/>
  <c r="M26" i="1" l="1"/>
  <c r="K25" i="1"/>
  <c r="M27" i="1" l="1"/>
  <c r="K26" i="1"/>
  <c r="K27" i="1" l="1"/>
  <c r="M28" i="1"/>
  <c r="M29" i="1" l="1"/>
  <c r="K28" i="1"/>
  <c r="M30" i="1" l="1"/>
  <c r="K29" i="1"/>
  <c r="M31" i="1" l="1"/>
  <c r="K30" i="1"/>
  <c r="K31" i="1" l="1"/>
  <c r="M32" i="1" s="1"/>
  <c r="M33" i="1" l="1"/>
  <c r="K32" i="1"/>
  <c r="M34" i="1"/>
  <c r="K33" i="1"/>
  <c r="M35" i="1" l="1"/>
  <c r="K34" i="1"/>
  <c r="M36" i="1" l="1"/>
  <c r="K35" i="1"/>
  <c r="K36" i="1" l="1"/>
  <c r="M37" i="1"/>
  <c r="M38" i="1" l="1"/>
  <c r="K37" i="1"/>
  <c r="M39" i="1" l="1"/>
  <c r="K38" i="1"/>
  <c r="M40" i="1" l="1"/>
  <c r="K39" i="1"/>
  <c r="M41" i="1" l="1"/>
  <c r="K40" i="1"/>
  <c r="K41" i="1" l="1"/>
  <c r="M42" i="1" s="1"/>
  <c r="K42" i="1" l="1"/>
  <c r="M43" i="1"/>
  <c r="M44" i="1" l="1"/>
  <c r="K43" i="1"/>
  <c r="K44" i="1" l="1"/>
  <c r="M45" i="1"/>
  <c r="M46" i="1" l="1"/>
  <c r="K45" i="1"/>
  <c r="M47" i="1" l="1"/>
  <c r="K46" i="1"/>
  <c r="M48" i="1" l="1"/>
  <c r="K47" i="1"/>
  <c r="M49" i="1" l="1"/>
  <c r="K48" i="1"/>
  <c r="M50" i="1" l="1"/>
  <c r="K49" i="1"/>
  <c r="M51" i="1" l="1"/>
  <c r="K50" i="1"/>
  <c r="M52" i="1" l="1"/>
  <c r="K51" i="1"/>
  <c r="M53" i="1" l="1"/>
  <c r="K52" i="1"/>
  <c r="K53" i="1" l="1"/>
  <c r="M54" i="1"/>
  <c r="K54" i="1" l="1"/>
  <c r="M55" i="1"/>
  <c r="K55" i="1" l="1"/>
  <c r="M56" i="1"/>
  <c r="M57" i="1" l="1"/>
  <c r="K56" i="1"/>
  <c r="M58" i="1" l="1"/>
  <c r="K57" i="1"/>
  <c r="M59" i="1" l="1"/>
  <c r="K58" i="1"/>
  <c r="K59" i="1" l="1"/>
  <c r="M60" i="1"/>
  <c r="M61" i="1" l="1"/>
  <c r="K60" i="1"/>
  <c r="K61" i="1" l="1"/>
  <c r="M62" i="1"/>
  <c r="M63" i="1" l="1"/>
  <c r="K62" i="1"/>
  <c r="M64" i="1" l="1"/>
  <c r="K63" i="1"/>
  <c r="M65" i="1" l="1"/>
  <c r="K64" i="1"/>
  <c r="K65" i="1" l="1"/>
  <c r="M66" i="1" s="1"/>
  <c r="K66" i="1" s="1"/>
  <c r="M67" i="1" l="1"/>
  <c r="M68" i="1"/>
  <c r="K67" i="1"/>
  <c r="K68" i="1" l="1"/>
  <c r="M69" i="1"/>
  <c r="K69" i="1" l="1"/>
  <c r="M70" i="1"/>
  <c r="M71" i="1" l="1"/>
  <c r="K70" i="1"/>
  <c r="M72" i="1" l="1"/>
  <c r="K71" i="1"/>
  <c r="K72" i="1" l="1"/>
  <c r="M73" i="1"/>
  <c r="M74" i="1" l="1"/>
  <c r="K73" i="1"/>
  <c r="M75" i="1" l="1"/>
  <c r="K74" i="1"/>
  <c r="K75" i="1" l="1"/>
  <c r="M76" i="1"/>
  <c r="M77" i="1" l="1"/>
  <c r="K76" i="1"/>
  <c r="M78" i="1" l="1"/>
  <c r="K77" i="1"/>
  <c r="M79" i="1" l="1"/>
  <c r="K78" i="1"/>
  <c r="K79" i="1" l="1"/>
  <c r="M80" i="1"/>
  <c r="M81" i="1" l="1"/>
  <c r="K80" i="1"/>
  <c r="M82" i="1" l="1"/>
  <c r="K81" i="1"/>
  <c r="M83" i="1" l="1"/>
  <c r="K82" i="1"/>
  <c r="M84" i="1" l="1"/>
  <c r="K83" i="1"/>
  <c r="K84" i="1" l="1"/>
  <c r="M85" i="1"/>
  <c r="K85" i="1" l="1"/>
  <c r="M86" i="1" s="1"/>
  <c r="K86" i="1" s="1"/>
  <c r="M87" i="1" l="1"/>
  <c r="M88" i="1"/>
  <c r="K87" i="1"/>
  <c r="M89" i="1" l="1"/>
  <c r="K88" i="1"/>
  <c r="M90" i="1" l="1"/>
  <c r="K89" i="1"/>
  <c r="M91" i="1" l="1"/>
  <c r="K90" i="1"/>
  <c r="M92" i="1" l="1"/>
  <c r="K91" i="1"/>
  <c r="K92" i="1" l="1"/>
  <c r="M93" i="1"/>
  <c r="M94" i="1" l="1"/>
  <c r="K93" i="1"/>
  <c r="K94" i="1" l="1"/>
  <c r="M95" i="1"/>
  <c r="M96" i="1" l="1"/>
  <c r="K95" i="1"/>
  <c r="M97" i="1" l="1"/>
  <c r="K96" i="1"/>
  <c r="M98" i="1" l="1"/>
  <c r="K97" i="1"/>
  <c r="M99" i="1" l="1"/>
  <c r="K98" i="1"/>
  <c r="K99" i="1" l="1"/>
  <c r="M100" i="1"/>
  <c r="K100" i="1" l="1"/>
  <c r="M101" i="1"/>
  <c r="M102" i="1" l="1"/>
  <c r="K101" i="1"/>
  <c r="M103" i="1" l="1"/>
  <c r="K102" i="1"/>
  <c r="K103" i="1" l="1"/>
  <c r="M104" i="1"/>
  <c r="M105" i="1" l="1"/>
  <c r="K104" i="1"/>
  <c r="M106" i="1" l="1"/>
  <c r="K105" i="1"/>
  <c r="M107" i="1" l="1"/>
  <c r="K106" i="1"/>
  <c r="K107" i="1" l="1"/>
  <c r="M108" i="1"/>
  <c r="M109" i="1" l="1"/>
  <c r="K108" i="1"/>
  <c r="K109" i="1" l="1"/>
  <c r="M110" i="1" s="1"/>
  <c r="K110" i="1" s="1"/>
  <c r="M111" i="1" l="1"/>
  <c r="M112" i="1"/>
  <c r="K111" i="1"/>
  <c r="M113" i="1" l="1"/>
  <c r="K112" i="1"/>
  <c r="K113" i="1" l="1"/>
  <c r="M114" i="1"/>
  <c r="K114" i="1" l="1"/>
  <c r="M115" i="1"/>
  <c r="M116" i="1" l="1"/>
  <c r="K115" i="1"/>
  <c r="M117" i="1" l="1"/>
  <c r="K116" i="1"/>
  <c r="M118" i="1" l="1"/>
  <c r="K117" i="1"/>
  <c r="K118" i="1" l="1"/>
  <c r="M119" i="1"/>
  <c r="M120" i="1" l="1"/>
  <c r="K119" i="1"/>
  <c r="M121" i="1" l="1"/>
  <c r="K120" i="1"/>
  <c r="K121" i="1" l="1"/>
  <c r="M122" i="1" s="1"/>
  <c r="K122" i="1" s="1"/>
  <c r="M123" i="1" l="1"/>
  <c r="M124" i="1"/>
  <c r="K123" i="1"/>
  <c r="K124" i="1" l="1"/>
  <c r="M125" i="1"/>
  <c r="M126" i="1" l="1"/>
  <c r="K125" i="1"/>
  <c r="K126" i="1" l="1"/>
  <c r="M127" i="1"/>
  <c r="M128" i="1" l="1"/>
  <c r="K127" i="1"/>
  <c r="M129" i="1" l="1"/>
  <c r="K128" i="1"/>
  <c r="K129" i="1" l="1"/>
  <c r="M130" i="1"/>
  <c r="M131" i="1" l="1"/>
  <c r="K130" i="1"/>
  <c r="K131" i="1" l="1"/>
  <c r="M132" i="1"/>
  <c r="M133" i="1" l="1"/>
  <c r="K132" i="1"/>
  <c r="M134" i="1" l="1"/>
  <c r="K133" i="1"/>
  <c r="K134" i="1" l="1"/>
  <c r="M135" i="1"/>
  <c r="K135" i="1" l="1"/>
  <c r="M136" i="1"/>
  <c r="M137" i="1" l="1"/>
  <c r="K136" i="1"/>
  <c r="K137" i="1" l="1"/>
  <c r="M138" i="1" s="1"/>
  <c r="K138" i="1" l="1"/>
  <c r="M139" i="1"/>
  <c r="M140" i="1" l="1"/>
  <c r="K139" i="1"/>
  <c r="M141" i="1" l="1"/>
  <c r="K140" i="1"/>
  <c r="M142" i="1" l="1"/>
  <c r="K141" i="1"/>
  <c r="M143" i="1" l="1"/>
  <c r="K142" i="1"/>
  <c r="K143" i="1" l="1"/>
  <c r="M144" i="1"/>
  <c r="K144" i="1" l="1"/>
  <c r="M145" i="1"/>
  <c r="K145" i="1" l="1"/>
  <c r="M146" i="1"/>
  <c r="M147" i="1" l="1"/>
  <c r="K146" i="1"/>
  <c r="K147" i="1" l="1"/>
  <c r="M148" i="1" s="1"/>
  <c r="M149" i="1" l="1"/>
  <c r="K148" i="1"/>
  <c r="M150" i="1" l="1"/>
  <c r="K149" i="1"/>
  <c r="K150" i="1" l="1"/>
  <c r="M151" i="1"/>
  <c r="K151" i="1" l="1"/>
  <c r="M152" i="1"/>
  <c r="M153" i="1" l="1"/>
  <c r="K152" i="1"/>
  <c r="M154" i="1" l="1"/>
  <c r="K153" i="1"/>
  <c r="M155" i="1" l="1"/>
  <c r="K154" i="1"/>
  <c r="M156" i="1" l="1"/>
  <c r="K155" i="1"/>
  <c r="M157" i="1" l="1"/>
  <c r="K156" i="1"/>
  <c r="M158" i="1" l="1"/>
  <c r="K157" i="1"/>
  <c r="M159" i="1" l="1"/>
  <c r="K158" i="1"/>
  <c r="M160" i="1" l="1"/>
  <c r="K159" i="1"/>
  <c r="M161" i="1" l="1"/>
  <c r="K160" i="1"/>
  <c r="K161" i="1" l="1"/>
  <c r="M162" i="1"/>
  <c r="M163" i="1" l="1"/>
  <c r="K162" i="1"/>
  <c r="K163" i="1" l="1"/>
  <c r="M164" i="1"/>
  <c r="K164" i="1" l="1"/>
  <c r="M165" i="1"/>
  <c r="M166" i="1" l="1"/>
  <c r="K165" i="1"/>
  <c r="K166" i="1" l="1"/>
  <c r="M167" i="1"/>
  <c r="K167" i="1" l="1"/>
  <c r="M168" i="1"/>
  <c r="M169" i="1" l="1"/>
  <c r="K168" i="1"/>
  <c r="K169" i="1" l="1"/>
  <c r="M170" i="1" s="1"/>
  <c r="K170" i="1" s="1"/>
  <c r="M171" i="1" l="1"/>
  <c r="K171" i="1" l="1"/>
  <c r="M172" i="1" s="1"/>
  <c r="K172" i="1" s="1"/>
  <c r="M173" i="1" l="1"/>
  <c r="M174" i="1" s="1"/>
  <c r="K173" i="1" l="1"/>
  <c r="M175" i="1"/>
  <c r="K174" i="1"/>
  <c r="M176" i="1" l="1"/>
  <c r="K175" i="1"/>
  <c r="K176" i="1" l="1"/>
  <c r="M177" i="1"/>
  <c r="K177" i="1" l="1"/>
  <c r="M178" i="1"/>
  <c r="K178" i="1" l="1"/>
  <c r="M179" i="1"/>
  <c r="K179" i="1" l="1"/>
  <c r="M180" i="1"/>
  <c r="K180" i="1" l="1"/>
  <c r="M181" i="1"/>
  <c r="K181" i="1" l="1"/>
  <c r="M182" i="1"/>
  <c r="K182" i="1" l="1"/>
  <c r="M183" i="1"/>
  <c r="K183" i="1" l="1"/>
  <c r="M184" i="1"/>
  <c r="K184" i="1" l="1"/>
  <c r="M185" i="1"/>
  <c r="K185" i="1" l="1"/>
  <c r="M186" i="1"/>
  <c r="M187" i="1" l="1"/>
  <c r="K186" i="1"/>
  <c r="K187" i="1" l="1"/>
  <c r="M188" i="1"/>
  <c r="M189" i="1" l="1"/>
  <c r="K188" i="1"/>
  <c r="K189" i="1" l="1"/>
  <c r="M190" i="1"/>
  <c r="M191" i="1" l="1"/>
  <c r="K190" i="1"/>
  <c r="M192" i="1" l="1"/>
  <c r="K191" i="1"/>
  <c r="M193" i="1" l="1"/>
  <c r="K192" i="1"/>
  <c r="K193" i="1" l="1"/>
  <c r="M194" i="1"/>
  <c r="M195" i="1" l="1"/>
  <c r="K194" i="1"/>
  <c r="K195" i="1" l="1"/>
  <c r="M196" i="1"/>
  <c r="K196" i="1" l="1"/>
  <c r="M197" i="1"/>
  <c r="K197" i="1" l="1"/>
  <c r="M198" i="1" s="1"/>
  <c r="K198" i="1" s="1"/>
  <c r="M199" i="1" l="1"/>
  <c r="M200" i="1" s="1"/>
  <c r="K199" i="1"/>
  <c r="M201" i="1" l="1"/>
  <c r="K200" i="1"/>
  <c r="K201" i="1" l="1"/>
  <c r="M202" i="1" s="1"/>
  <c r="M203" i="1" l="1"/>
  <c r="K202" i="1"/>
  <c r="M204" i="1" l="1"/>
  <c r="K203" i="1"/>
  <c r="K204" i="1" l="1"/>
  <c r="M205" i="1"/>
  <c r="K205" i="1" l="1"/>
  <c r="M206" i="1"/>
  <c r="K206" i="1" l="1"/>
  <c r="M207" i="1"/>
  <c r="K207" i="1" l="1"/>
  <c r="M208" i="1"/>
  <c r="M209" i="1" l="1"/>
  <c r="K208" i="1"/>
  <c r="M210" i="1" l="1"/>
  <c r="K209" i="1"/>
  <c r="K210" i="1" l="1"/>
  <c r="M211" i="1"/>
  <c r="M212" i="1" l="1"/>
  <c r="K211" i="1"/>
  <c r="M213" i="1" l="1"/>
  <c r="K212" i="1"/>
  <c r="M214" i="1" l="1"/>
  <c r="K213" i="1"/>
  <c r="M215" i="1" l="1"/>
  <c r="K214" i="1"/>
  <c r="M216" i="1" l="1"/>
  <c r="K215" i="1"/>
  <c r="M217" i="1" l="1"/>
  <c r="K216" i="1"/>
  <c r="M218" i="1" l="1"/>
  <c r="K217" i="1"/>
  <c r="M219" i="1" l="1"/>
  <c r="K218" i="1"/>
  <c r="M220" i="1" l="1"/>
  <c r="K219" i="1"/>
  <c r="M221" i="1" l="1"/>
  <c r="K220" i="1"/>
  <c r="M222" i="1" l="1"/>
  <c r="K221" i="1"/>
  <c r="M223" i="1" l="1"/>
  <c r="K222" i="1"/>
  <c r="M224" i="1" l="1"/>
  <c r="K223" i="1"/>
  <c r="M225" i="1" l="1"/>
  <c r="K224" i="1"/>
  <c r="M226" i="1" l="1"/>
  <c r="K225" i="1"/>
  <c r="M227" i="1" l="1"/>
  <c r="K226" i="1"/>
  <c r="K227" i="1" l="1"/>
  <c r="M228" i="1" s="1"/>
  <c r="K228" i="1" l="1"/>
  <c r="M229" i="1"/>
  <c r="K229" i="1" l="1"/>
  <c r="M230" i="1" s="1"/>
  <c r="K230" i="1" s="1"/>
  <c r="M231" i="1" l="1"/>
  <c r="K231" i="1" s="1"/>
  <c r="M232" i="1" l="1"/>
  <c r="M233" i="1" s="1"/>
  <c r="K232" i="1"/>
  <c r="K233" i="1" l="1"/>
  <c r="M234" i="1"/>
  <c r="M235" i="1" l="1"/>
  <c r="K234" i="1"/>
  <c r="M236" i="1" l="1"/>
  <c r="K235" i="1"/>
  <c r="M237" i="1" l="1"/>
  <c r="K236" i="1"/>
  <c r="K237" i="1" l="1"/>
  <c r="M238" i="1"/>
  <c r="M239" i="1" l="1"/>
  <c r="K238" i="1"/>
  <c r="M240" i="1" l="1"/>
  <c r="K239" i="1"/>
  <c r="M241" i="1" l="1"/>
  <c r="K240" i="1"/>
  <c r="K241" i="1" l="1"/>
  <c r="M242" i="1"/>
  <c r="M243" i="1" l="1"/>
  <c r="K242" i="1"/>
  <c r="M244" i="1" l="1"/>
  <c r="K243" i="1"/>
  <c r="M245" i="1" l="1"/>
  <c r="K244" i="1"/>
  <c r="M246" i="1" l="1"/>
  <c r="K245" i="1"/>
  <c r="M247" i="1" l="1"/>
  <c r="K246" i="1"/>
  <c r="M248" i="1" l="1"/>
  <c r="K247" i="1"/>
  <c r="K248" i="1" l="1"/>
  <c r="M249" i="1"/>
  <c r="M250" i="1" l="1"/>
  <c r="K249" i="1"/>
  <c r="M251" i="1" l="1"/>
  <c r="K250" i="1"/>
  <c r="M252" i="1" l="1"/>
  <c r="K251" i="1"/>
  <c r="M253" i="1" l="1"/>
  <c r="K252" i="1"/>
  <c r="K253" i="1" l="1"/>
  <c r="M254" i="1" s="1"/>
  <c r="K254" i="1" s="1"/>
  <c r="M255" i="1" l="1"/>
  <c r="M256" i="1" s="1"/>
  <c r="K255" i="1"/>
  <c r="M257" i="1" l="1"/>
  <c r="K256" i="1"/>
  <c r="K257" i="1" l="1"/>
  <c r="M258" i="1"/>
  <c r="M259" i="1" l="1"/>
  <c r="K258" i="1"/>
  <c r="M260" i="1" l="1"/>
  <c r="K259" i="1"/>
  <c r="K260" i="1" l="1"/>
  <c r="M261" i="1"/>
  <c r="M262" i="1" l="1"/>
  <c r="K261" i="1"/>
  <c r="M263" i="1" l="1"/>
  <c r="K262" i="1"/>
  <c r="K263" i="1" l="1"/>
  <c r="M264" i="1"/>
  <c r="M265" i="1" l="1"/>
  <c r="K264" i="1"/>
  <c r="M266" i="1" l="1"/>
  <c r="K265" i="1"/>
  <c r="M267" i="1" l="1"/>
  <c r="K266" i="1"/>
  <c r="M268" i="1" l="1"/>
  <c r="K267" i="1"/>
  <c r="M269" i="1" l="1"/>
  <c r="K268" i="1"/>
  <c r="K269" i="1" l="1"/>
  <c r="M270" i="1" s="1"/>
  <c r="M271" i="1" l="1"/>
  <c r="K270" i="1"/>
  <c r="K271" i="1" l="1"/>
  <c r="M272" i="1"/>
  <c r="K272" i="1" l="1"/>
  <c r="M273" i="1"/>
  <c r="M274" i="1" l="1"/>
  <c r="K273" i="1"/>
  <c r="M275" i="1" l="1"/>
  <c r="K274" i="1"/>
  <c r="M276" i="1" l="1"/>
  <c r="K275" i="1"/>
  <c r="K276" i="1" l="1"/>
  <c r="M277" i="1"/>
  <c r="M278" i="1" l="1"/>
  <c r="K277" i="1"/>
  <c r="M279" i="1" l="1"/>
  <c r="K278" i="1"/>
  <c r="K279" i="1" l="1"/>
  <c r="M280" i="1" s="1"/>
  <c r="M281" i="1" l="1"/>
  <c r="K280" i="1"/>
  <c r="M282" i="1" l="1"/>
  <c r="K281" i="1"/>
  <c r="M283" i="1" l="1"/>
  <c r="K282" i="1"/>
  <c r="M284" i="1" l="1"/>
  <c r="K283" i="1"/>
  <c r="M285" i="1" l="1"/>
  <c r="K284" i="1"/>
  <c r="M286" i="1" l="1"/>
  <c r="K285" i="1"/>
  <c r="K286" i="1" l="1"/>
  <c r="M287" i="1"/>
  <c r="K287" i="1" l="1"/>
  <c r="M288" i="1"/>
  <c r="K288" i="1" l="1"/>
  <c r="M289" i="1"/>
  <c r="K289" i="1" l="1"/>
  <c r="M290" i="1"/>
  <c r="M291" i="1" l="1"/>
  <c r="K290" i="1"/>
  <c r="K291" i="1" l="1"/>
  <c r="M292" i="1"/>
  <c r="M293" i="1" l="1"/>
  <c r="K292" i="1"/>
  <c r="M294" i="1" l="1"/>
  <c r="K293" i="1"/>
  <c r="M295" i="1" l="1"/>
  <c r="K294" i="1"/>
  <c r="K295" i="1" l="1"/>
  <c r="M296" i="1" s="1"/>
  <c r="M297" i="1" l="1"/>
  <c r="K296" i="1"/>
  <c r="K297" i="1" l="1"/>
  <c r="M298" i="1"/>
  <c r="M299" i="1" l="1"/>
  <c r="K298" i="1"/>
  <c r="K299" i="1" l="1"/>
  <c r="M300" i="1" s="1"/>
  <c r="M301" i="1" l="1"/>
  <c r="K300" i="1"/>
  <c r="M302" i="1" l="1"/>
  <c r="K301" i="1"/>
  <c r="M303" i="1" l="1"/>
  <c r="K302" i="1"/>
  <c r="M304" i="1" l="1"/>
  <c r="K303" i="1"/>
  <c r="M305" i="1" l="1"/>
  <c r="K304" i="1"/>
  <c r="M306" i="1" l="1"/>
  <c r="K305" i="1"/>
  <c r="M307" i="1" l="1"/>
  <c r="K306" i="1"/>
  <c r="M308" i="1" l="1"/>
  <c r="K307" i="1"/>
  <c r="K308" i="1" l="1"/>
  <c r="M309" i="1"/>
  <c r="M310" i="1" l="1"/>
  <c r="K309" i="1"/>
  <c r="M311" i="1" l="1"/>
  <c r="K310" i="1"/>
  <c r="M312" i="1" l="1"/>
  <c r="K311" i="1"/>
  <c r="M313" i="1" l="1"/>
  <c r="K312" i="1"/>
  <c r="M314" i="1" l="1"/>
  <c r="K313" i="1"/>
  <c r="M315" i="1" l="1"/>
  <c r="K314" i="1"/>
  <c r="M316" i="1" l="1"/>
  <c r="K315" i="1"/>
  <c r="K316" i="1" l="1"/>
  <c r="M317" i="1" s="1"/>
  <c r="M318" i="1" l="1"/>
  <c r="K317" i="1"/>
  <c r="M319" i="1" l="1"/>
  <c r="K318" i="1"/>
  <c r="M320" i="1" l="1"/>
  <c r="K319" i="1"/>
  <c r="M321" i="1" l="1"/>
  <c r="K320" i="1"/>
  <c r="M322" i="1" l="1"/>
  <c r="K321" i="1"/>
  <c r="M323" i="1" l="1"/>
  <c r="K322" i="1"/>
  <c r="M324" i="1" l="1"/>
  <c r="K323" i="1"/>
  <c r="M325" i="1" l="1"/>
  <c r="K324" i="1"/>
  <c r="K325" i="1" l="1"/>
  <c r="M326" i="1" s="1"/>
  <c r="K326" i="1" l="1"/>
  <c r="M327" i="1"/>
  <c r="M328" i="1" l="1"/>
  <c r="K327" i="1"/>
  <c r="M329" i="1" l="1"/>
  <c r="K328" i="1"/>
  <c r="M330" i="1" l="1"/>
  <c r="K329" i="1"/>
  <c r="K330" i="1" l="1"/>
  <c r="M331" i="1"/>
  <c r="K331" i="1" l="1"/>
  <c r="M332" i="1"/>
  <c r="K332" i="1" l="1"/>
  <c r="M333" i="1"/>
  <c r="K333" i="1" l="1"/>
  <c r="M334" i="1"/>
  <c r="M335" i="1" l="1"/>
  <c r="K334" i="1"/>
  <c r="M336" i="1" l="1"/>
  <c r="K335" i="1"/>
  <c r="K336" i="1" l="1"/>
  <c r="M337" i="1"/>
  <c r="K337" i="1" l="1"/>
  <c r="M338" i="1" s="1"/>
  <c r="M339" i="1" l="1"/>
  <c r="K338" i="1"/>
  <c r="M340" i="1" l="1"/>
  <c r="K339" i="1"/>
  <c r="M341" i="1" l="1"/>
  <c r="K340" i="1"/>
  <c r="M342" i="1" l="1"/>
  <c r="K341" i="1"/>
  <c r="K342" i="1" l="1"/>
  <c r="M343" i="1"/>
  <c r="M344" i="1" l="1"/>
  <c r="K343" i="1"/>
  <c r="M345" i="1" l="1"/>
  <c r="K344" i="1"/>
  <c r="M346" i="1" l="1"/>
  <c r="K345" i="1"/>
  <c r="M347" i="1" l="1"/>
  <c r="K346" i="1"/>
  <c r="K347" i="1" l="1"/>
  <c r="M348" i="1" s="1"/>
  <c r="M349" i="1" l="1"/>
  <c r="K348" i="1"/>
  <c r="M350" i="1" l="1"/>
  <c r="K349" i="1"/>
  <c r="M351" i="1" l="1"/>
  <c r="K350" i="1"/>
  <c r="M352" i="1" l="1"/>
  <c r="K351" i="1"/>
  <c r="M353" i="1" l="1"/>
  <c r="K352" i="1"/>
  <c r="M354" i="1" l="1"/>
  <c r="K353" i="1"/>
  <c r="M355" i="1" l="1"/>
  <c r="K354" i="1"/>
  <c r="K355" i="1" l="1"/>
  <c r="M356" i="1"/>
  <c r="K356" i="1" l="1"/>
  <c r="M357" i="1"/>
  <c r="M358" i="1" l="1"/>
  <c r="K357" i="1"/>
  <c r="M359" i="1" l="1"/>
  <c r="K358" i="1"/>
  <c r="K359" i="1" l="1"/>
  <c r="M360" i="1" s="1"/>
  <c r="K360" i="1" l="1"/>
  <c r="M361" i="1"/>
  <c r="K361" i="1" l="1"/>
  <c r="M362" i="1"/>
  <c r="M363" i="1" l="1"/>
  <c r="K362" i="1"/>
  <c r="M364" i="1" l="1"/>
  <c r="K363" i="1"/>
  <c r="M365" i="1" l="1"/>
  <c r="K364" i="1"/>
  <c r="K365" i="1" l="1"/>
  <c r="M366" i="1"/>
  <c r="K366" i="1" l="1"/>
  <c r="M367" i="1"/>
  <c r="K367" i="1" l="1"/>
  <c r="M368" i="1"/>
  <c r="K368" i="1" l="1"/>
  <c r="M369" i="1"/>
  <c r="K369" i="1" l="1"/>
  <c r="M370" i="1"/>
  <c r="M371" i="1" l="1"/>
  <c r="K370" i="1"/>
  <c r="M372" i="1" l="1"/>
  <c r="K371" i="1"/>
  <c r="M373" i="1" l="1"/>
  <c r="K372" i="1"/>
  <c r="K373" i="1" l="1"/>
  <c r="M374" i="1" s="1"/>
  <c r="M375" i="1" l="1"/>
  <c r="K374" i="1"/>
  <c r="M376" i="1" l="1"/>
  <c r="K375" i="1"/>
  <c r="M377" i="1" l="1"/>
  <c r="K376" i="1"/>
  <c r="K377" i="1" l="1"/>
  <c r="M378" i="1" s="1"/>
  <c r="M379" i="1" l="1"/>
  <c r="K378" i="1"/>
  <c r="M380" i="1" l="1"/>
  <c r="K379" i="1"/>
  <c r="M381" i="1" l="1"/>
  <c r="K380" i="1"/>
  <c r="K381" i="1" l="1"/>
  <c r="M382" i="1"/>
  <c r="K382" i="1" l="1"/>
  <c r="M383" i="1"/>
  <c r="K383" i="1" l="1"/>
  <c r="M384" i="1"/>
  <c r="M385" i="1" l="1"/>
  <c r="K384" i="1"/>
  <c r="M386" i="1" l="1"/>
  <c r="K385" i="1"/>
  <c r="M387" i="1" l="1"/>
  <c r="K386" i="1"/>
  <c r="M388" i="1" l="1"/>
  <c r="K387" i="1"/>
  <c r="M389" i="1" l="1"/>
  <c r="K388" i="1"/>
  <c r="K389" i="1" l="1"/>
  <c r="M390" i="1"/>
  <c r="K390" i="1" l="1"/>
  <c r="M391" i="1"/>
  <c r="K391" i="1" l="1"/>
  <c r="M392" i="1"/>
  <c r="M393" i="1" l="1"/>
  <c r="K392" i="1"/>
  <c r="M394" i="1" l="1"/>
  <c r="K393" i="1"/>
  <c r="M395" i="1" l="1"/>
  <c r="K394" i="1"/>
  <c r="M396" i="1" l="1"/>
  <c r="K395" i="1"/>
  <c r="M397" i="1" l="1"/>
  <c r="K396" i="1"/>
  <c r="K397" i="1" l="1"/>
  <c r="M398" i="1" s="1"/>
  <c r="M399" i="1" l="1"/>
  <c r="K398" i="1"/>
  <c r="M400" i="1" l="1"/>
  <c r="K399" i="1"/>
  <c r="M401" i="1" l="1"/>
  <c r="K400" i="1"/>
  <c r="K401" i="1" l="1"/>
  <c r="M402" i="1" s="1"/>
  <c r="M403" i="1" l="1"/>
  <c r="K402" i="1"/>
  <c r="M404" i="1" l="1"/>
  <c r="K403" i="1"/>
  <c r="M405" i="1" l="1"/>
  <c r="K404" i="1"/>
  <c r="K405" i="1" l="1"/>
  <c r="M406" i="1"/>
  <c r="K406" i="1" l="1"/>
  <c r="M407" i="1"/>
  <c r="K407" i="1" l="1"/>
  <c r="M408" i="1"/>
  <c r="M409" i="1" l="1"/>
  <c r="K408" i="1"/>
  <c r="M410" i="1" l="1"/>
  <c r="K409" i="1"/>
  <c r="M411" i="1" l="1"/>
  <c r="K410" i="1"/>
  <c r="M412" i="1" l="1"/>
  <c r="K411" i="1"/>
  <c r="M413" i="1" l="1"/>
  <c r="K412" i="1"/>
  <c r="K413" i="1" l="1"/>
  <c r="M414" i="1"/>
  <c r="K414" i="1" l="1"/>
  <c r="M415" i="1"/>
  <c r="K415" i="1" l="1"/>
  <c r="M416" i="1"/>
  <c r="M417" i="1" l="1"/>
  <c r="K416" i="1"/>
  <c r="M418" i="1" l="1"/>
  <c r="K417" i="1"/>
  <c r="M419" i="1" l="1"/>
  <c r="K418" i="1"/>
  <c r="M420" i="1" l="1"/>
  <c r="K419" i="1"/>
  <c r="M421" i="1" l="1"/>
  <c r="K420" i="1"/>
  <c r="K421" i="1" l="1"/>
  <c r="M422" i="1" s="1"/>
  <c r="M423" i="1" l="1"/>
  <c r="K422" i="1"/>
  <c r="M424" i="1" l="1"/>
  <c r="K423" i="1"/>
  <c r="M425" i="1" l="1"/>
  <c r="K424" i="1"/>
  <c r="K425" i="1" l="1"/>
  <c r="M426" i="1" s="1"/>
  <c r="M427" i="1" l="1"/>
  <c r="K426" i="1"/>
  <c r="M428" i="1" l="1"/>
  <c r="K427" i="1"/>
  <c r="M429" i="1" l="1"/>
  <c r="K428" i="1"/>
  <c r="M430" i="1" l="1"/>
  <c r="K429" i="1"/>
  <c r="M431" i="1" l="1"/>
  <c r="K430" i="1"/>
  <c r="K431" i="1" l="1"/>
  <c r="M432" i="1"/>
  <c r="M433" i="1" l="1"/>
  <c r="K432" i="1"/>
  <c r="M434" i="1" l="1"/>
  <c r="K433" i="1"/>
  <c r="M435" i="1" l="1"/>
  <c r="K434" i="1"/>
  <c r="M436" i="1" l="1"/>
  <c r="K435" i="1"/>
  <c r="M437" i="1" l="1"/>
  <c r="K436" i="1"/>
  <c r="M438" i="1" l="1"/>
  <c r="K437" i="1"/>
  <c r="M439" i="1" l="1"/>
  <c r="K438" i="1"/>
  <c r="K439" i="1" l="1"/>
  <c r="M440" i="1"/>
  <c r="M441" i="1" l="1"/>
  <c r="K440" i="1"/>
  <c r="M442" i="1" l="1"/>
  <c r="K441" i="1"/>
  <c r="M443" i="1" l="1"/>
  <c r="K442" i="1"/>
  <c r="K443" i="1" l="1"/>
  <c r="M444" i="1" s="1"/>
  <c r="M445" i="1" l="1"/>
  <c r="K444" i="1"/>
  <c r="M446" i="1" l="1"/>
  <c r="K445" i="1"/>
  <c r="M447" i="1" l="1"/>
  <c r="K446" i="1"/>
  <c r="K447" i="1" l="1"/>
  <c r="M448" i="1"/>
  <c r="K448" i="1" l="1"/>
  <c r="M449" i="1"/>
  <c r="K449" i="1" l="1"/>
  <c r="M450" i="1"/>
  <c r="K450" i="1" l="1"/>
  <c r="M451" i="1"/>
  <c r="K451" i="1" l="1"/>
  <c r="M452" i="1"/>
  <c r="K452" i="1" l="1"/>
  <c r="M453" i="1"/>
  <c r="K453" i="1" l="1"/>
  <c r="M454" i="1" s="1"/>
  <c r="M455" i="1" l="1"/>
  <c r="K454" i="1"/>
  <c r="M456" i="1" l="1"/>
  <c r="K455" i="1"/>
  <c r="M457" i="1" l="1"/>
  <c r="K456" i="1"/>
  <c r="M458" i="1" l="1"/>
  <c r="K457" i="1"/>
  <c r="M459" i="1" l="1"/>
  <c r="K458" i="1"/>
  <c r="M460" i="1" l="1"/>
  <c r="K459" i="1"/>
  <c r="M461" i="1" l="1"/>
  <c r="K460" i="1"/>
  <c r="K461" i="1" l="1"/>
  <c r="M462" i="1"/>
  <c r="M463" i="1" l="1"/>
  <c r="K462" i="1"/>
  <c r="K463" i="1" l="1"/>
  <c r="M464" i="1" s="1"/>
  <c r="M465" i="1" l="1"/>
  <c r="K464" i="1"/>
  <c r="M466" i="1" l="1"/>
  <c r="K465" i="1"/>
  <c r="M467" i="1" l="1"/>
  <c r="K466" i="1"/>
  <c r="K467" i="1" l="1"/>
  <c r="M468" i="1"/>
  <c r="M469" i="1" l="1"/>
  <c r="K468" i="1"/>
  <c r="M470" i="1" l="1"/>
  <c r="K469" i="1"/>
  <c r="M471" i="1" l="1"/>
  <c r="K470" i="1"/>
  <c r="M472" i="1" l="1"/>
  <c r="K471" i="1"/>
  <c r="M473" i="1" l="1"/>
  <c r="K472" i="1"/>
  <c r="M474" i="1" l="1"/>
  <c r="K473" i="1"/>
  <c r="M475" i="1" l="1"/>
  <c r="K474" i="1"/>
  <c r="K475" i="1" l="1"/>
  <c r="M476" i="1"/>
  <c r="M477" i="1" l="1"/>
  <c r="K476" i="1"/>
  <c r="M478" i="1" l="1"/>
  <c r="K477" i="1"/>
  <c r="M479" i="1" l="1"/>
  <c r="K478" i="1"/>
  <c r="M480" i="1" l="1"/>
  <c r="K479" i="1"/>
  <c r="M481" i="1" l="1"/>
  <c r="K480" i="1"/>
  <c r="K481" i="1" l="1"/>
  <c r="M482" i="1" s="1"/>
  <c r="M483" i="1" l="1"/>
  <c r="K482" i="1"/>
  <c r="K483" i="1" l="1"/>
  <c r="M484" i="1"/>
  <c r="K484" i="1" l="1"/>
  <c r="M485" i="1"/>
  <c r="K485" i="1" l="1"/>
  <c r="M486" i="1"/>
  <c r="K486" i="1" l="1"/>
  <c r="M487" i="1"/>
  <c r="K487" i="1" l="1"/>
  <c r="M488" i="1"/>
  <c r="K488" i="1" l="1"/>
  <c r="M489" i="1"/>
  <c r="K489" i="1" l="1"/>
  <c r="M490" i="1" s="1"/>
  <c r="M491" i="1" l="1"/>
  <c r="K490" i="1"/>
  <c r="K491" i="1" l="1"/>
  <c r="M492" i="1"/>
  <c r="K492" i="1" l="1"/>
  <c r="M493" i="1"/>
  <c r="K493" i="1" l="1"/>
  <c r="M494" i="1"/>
  <c r="K494" i="1" l="1"/>
  <c r="M495" i="1"/>
  <c r="K495" i="1" l="1"/>
  <c r="M496" i="1"/>
  <c r="K496" i="1" l="1"/>
  <c r="M497" i="1"/>
  <c r="K497" i="1" l="1"/>
  <c r="M498" i="1"/>
  <c r="M499" i="1" l="1"/>
  <c r="K498" i="1"/>
  <c r="K499" i="1" l="1"/>
  <c r="M500" i="1"/>
  <c r="K500" i="1" l="1"/>
  <c r="M501" i="1"/>
  <c r="K501" i="1" l="1"/>
  <c r="M502" i="1"/>
  <c r="K502" i="1" l="1"/>
  <c r="M503" i="1"/>
  <c r="K503" i="1" l="1"/>
  <c r="M504" i="1"/>
  <c r="K504" i="1" l="1"/>
  <c r="M505" i="1"/>
  <c r="K505" i="1" l="1"/>
  <c r="M506" i="1"/>
  <c r="M507" i="1" l="1"/>
  <c r="K506" i="1"/>
  <c r="K507" i="1" l="1"/>
  <c r="M508" i="1"/>
  <c r="K508" i="1" l="1"/>
  <c r="M509" i="1"/>
  <c r="K509" i="1" l="1"/>
  <c r="M510" i="1"/>
  <c r="K510" i="1" l="1"/>
  <c r="M511" i="1"/>
  <c r="K511" i="1" l="1"/>
  <c r="M512" i="1"/>
  <c r="K512" i="1" l="1"/>
  <c r="M513" i="1"/>
  <c r="K513" i="1" l="1"/>
  <c r="M514" i="1" s="1"/>
  <c r="M515" i="1" l="1"/>
  <c r="K514" i="1"/>
  <c r="K515" i="1" l="1"/>
  <c r="M516" i="1"/>
  <c r="K516" i="1" l="1"/>
  <c r="M517" i="1"/>
  <c r="K517" i="1" l="1"/>
  <c r="M518" i="1"/>
  <c r="K518" i="1" l="1"/>
  <c r="M519" i="1"/>
  <c r="K519" i="1" l="1"/>
  <c r="M520" i="1"/>
  <c r="K520" i="1" l="1"/>
  <c r="M521" i="1"/>
  <c r="K521" i="1" l="1"/>
  <c r="M522" i="1" s="1"/>
  <c r="M523" i="1" l="1"/>
  <c r="K522" i="1"/>
  <c r="K523" i="1" l="1"/>
  <c r="M524" i="1"/>
  <c r="K524" i="1" l="1"/>
  <c r="M525" i="1"/>
  <c r="K525" i="1" l="1"/>
  <c r="M526" i="1"/>
  <c r="K526" i="1" l="1"/>
  <c r="M527" i="1"/>
  <c r="K527" i="1" l="1"/>
  <c r="M528" i="1"/>
  <c r="K528" i="1" l="1"/>
  <c r="M529" i="1"/>
  <c r="K529" i="1" l="1"/>
  <c r="M530" i="1"/>
  <c r="M531" i="1" l="1"/>
  <c r="K530" i="1"/>
  <c r="K531" i="1" l="1"/>
  <c r="M532" i="1"/>
  <c r="K532" i="1" l="1"/>
  <c r="M533" i="1"/>
  <c r="K533" i="1" l="1"/>
  <c r="M534" i="1"/>
  <c r="K534" i="1" l="1"/>
  <c r="M535" i="1"/>
  <c r="K535" i="1" l="1"/>
  <c r="M536" i="1"/>
  <c r="K536" i="1" l="1"/>
  <c r="M537" i="1"/>
  <c r="K537" i="1" l="1"/>
  <c r="M538" i="1" s="1"/>
  <c r="M539" i="1" l="1"/>
  <c r="K538" i="1"/>
  <c r="M540" i="1" l="1"/>
  <c r="K539" i="1"/>
  <c r="M541" i="1" l="1"/>
  <c r="K540" i="1"/>
  <c r="M542" i="1" l="1"/>
  <c r="K541" i="1"/>
  <c r="M543" i="1" l="1"/>
  <c r="K542" i="1"/>
  <c r="K543" i="1" l="1"/>
  <c r="M544" i="1"/>
  <c r="K544" i="1" l="1"/>
  <c r="M545" i="1"/>
  <c r="K545" i="1" l="1"/>
  <c r="M546" i="1"/>
  <c r="M547" i="1" l="1"/>
  <c r="K546" i="1"/>
  <c r="M548" i="1" l="1"/>
  <c r="K547" i="1"/>
  <c r="M549" i="1" l="1"/>
  <c r="K548" i="1"/>
  <c r="K549" i="1" l="1"/>
  <c r="M550" i="1" s="1"/>
  <c r="M551" i="1" l="1"/>
  <c r="K550" i="1"/>
  <c r="M552" i="1" l="1"/>
  <c r="K551" i="1"/>
  <c r="M553" i="1" l="1"/>
  <c r="K552" i="1"/>
  <c r="K553" i="1" l="1"/>
  <c r="M554" i="1"/>
  <c r="K554" i="1" l="1"/>
  <c r="M555" i="1"/>
  <c r="K555" i="1" l="1"/>
  <c r="M556" i="1"/>
  <c r="K556" i="1" l="1"/>
  <c r="M557" i="1"/>
  <c r="K557" i="1" l="1"/>
  <c r="M558" i="1"/>
  <c r="M559" i="1" l="1"/>
  <c r="K558" i="1"/>
  <c r="M560" i="1" l="1"/>
  <c r="K559" i="1"/>
  <c r="M561" i="1" l="1"/>
  <c r="K560" i="1"/>
  <c r="K561" i="1" l="1"/>
  <c r="M562" i="1"/>
  <c r="K562" i="1" l="1"/>
  <c r="M563" i="1"/>
  <c r="K563" i="1" l="1"/>
  <c r="M564" i="1" s="1"/>
  <c r="M565" i="1" l="1"/>
  <c r="K564" i="1"/>
  <c r="K565" i="1" l="1"/>
  <c r="M566" i="1"/>
  <c r="K566" i="1" l="1"/>
  <c r="M567" i="1"/>
  <c r="K567" i="1" l="1"/>
  <c r="M568" i="1"/>
  <c r="M569" i="1" l="1"/>
  <c r="K568" i="1"/>
  <c r="M570" i="1" l="1"/>
  <c r="K569" i="1"/>
  <c r="M571" i="1" l="1"/>
  <c r="K570" i="1"/>
  <c r="M572" i="1" l="1"/>
  <c r="K571" i="1"/>
  <c r="M573" i="1" l="1"/>
  <c r="K572" i="1"/>
  <c r="K573" i="1" l="1"/>
  <c r="M574" i="1"/>
  <c r="K574" i="1" l="1"/>
  <c r="M575" i="1"/>
  <c r="K575" i="1" l="1"/>
  <c r="M576" i="1"/>
  <c r="M577" i="1" l="1"/>
  <c r="K576" i="1"/>
  <c r="M578" i="1" l="1"/>
  <c r="K577" i="1"/>
  <c r="M579" i="1" l="1"/>
  <c r="K578" i="1"/>
  <c r="M580" i="1" l="1"/>
  <c r="K579" i="1"/>
  <c r="M581" i="1" l="1"/>
  <c r="K580" i="1"/>
  <c r="K581" i="1" l="1"/>
  <c r="M582" i="1"/>
  <c r="K582" i="1" l="1"/>
  <c r="M583" i="1"/>
  <c r="K583" i="1" l="1"/>
  <c r="M584" i="1" s="1"/>
  <c r="K584" i="1" l="1"/>
  <c r="M585" i="1"/>
  <c r="K585" i="1" l="1"/>
  <c r="M586" i="1"/>
  <c r="K586" i="1" l="1"/>
  <c r="M587" i="1"/>
  <c r="K587" i="1" l="1"/>
  <c r="M588" i="1"/>
  <c r="M589" i="1" l="1"/>
  <c r="K588" i="1"/>
  <c r="K589" i="1" l="1"/>
  <c r="M590" i="1" s="1"/>
  <c r="M591" i="1" l="1"/>
  <c r="K590" i="1"/>
  <c r="M592" i="1" l="1"/>
  <c r="K591" i="1"/>
  <c r="M593" i="1" l="1"/>
  <c r="K592" i="1"/>
  <c r="M594" i="1" l="1"/>
  <c r="K593" i="1"/>
  <c r="M595" i="1" l="1"/>
  <c r="K594" i="1"/>
  <c r="K595" i="1" l="1"/>
  <c r="M596" i="1"/>
  <c r="K596" i="1" l="1"/>
  <c r="M597" i="1"/>
  <c r="K597" i="1" l="1"/>
  <c r="M598" i="1"/>
  <c r="M599" i="1" l="1"/>
  <c r="K598" i="1"/>
  <c r="M600" i="1" l="1"/>
  <c r="K599" i="1"/>
  <c r="M601" i="1" l="1"/>
  <c r="K600" i="1"/>
  <c r="M602" i="1" l="1"/>
  <c r="K601" i="1"/>
  <c r="M603" i="1" l="1"/>
  <c r="K602" i="1"/>
  <c r="K603" i="1" l="1"/>
  <c r="M604" i="1"/>
  <c r="K604" i="1" l="1"/>
  <c r="M605" i="1"/>
  <c r="K605" i="1" l="1"/>
  <c r="M606" i="1"/>
  <c r="M607" i="1" l="1"/>
  <c r="K606" i="1"/>
  <c r="M608" i="1" l="1"/>
  <c r="K607" i="1"/>
  <c r="M609" i="1" l="1"/>
  <c r="K608" i="1"/>
  <c r="M610" i="1" l="1"/>
  <c r="K609" i="1"/>
  <c r="M611" i="1" l="1"/>
  <c r="K610" i="1"/>
  <c r="K611" i="1" l="1"/>
  <c r="M612" i="1"/>
  <c r="K612" i="1" l="1"/>
  <c r="M613" i="1"/>
  <c r="K613" i="1" l="1"/>
  <c r="M614" i="1"/>
  <c r="M615" i="1" l="1"/>
  <c r="K614" i="1"/>
  <c r="M616" i="1" l="1"/>
  <c r="K615" i="1"/>
  <c r="M617" i="1" l="1"/>
  <c r="K616" i="1"/>
  <c r="K617" i="1" l="1"/>
  <c r="M618" i="1" s="1"/>
  <c r="M619" i="1" l="1"/>
  <c r="K618" i="1"/>
  <c r="M620" i="1" l="1"/>
  <c r="K619" i="1"/>
  <c r="M621" i="1" l="1"/>
  <c r="K620" i="1"/>
  <c r="M622" i="1" l="1"/>
  <c r="K621" i="1"/>
  <c r="M623" i="1" l="1"/>
  <c r="K622" i="1"/>
  <c r="K623" i="1" l="1"/>
  <c r="M624" i="1"/>
  <c r="K624" i="1" l="1"/>
  <c r="M625" i="1"/>
  <c r="K625" i="1" l="1"/>
  <c r="M626" i="1"/>
  <c r="M627" i="1" l="1"/>
  <c r="K626" i="1"/>
  <c r="M628" i="1" l="1"/>
  <c r="K627" i="1"/>
  <c r="M629" i="1" l="1"/>
  <c r="K628" i="1"/>
  <c r="K629" i="1" l="1"/>
  <c r="M630" i="1" s="1"/>
  <c r="M631" i="1" l="1"/>
  <c r="K630" i="1"/>
  <c r="M632" i="1" l="1"/>
  <c r="K631" i="1"/>
  <c r="M633" i="1" l="1"/>
  <c r="K632" i="1"/>
  <c r="K633" i="1" l="1"/>
  <c r="M634" i="1"/>
  <c r="K634" i="1" l="1"/>
  <c r="M635" i="1"/>
  <c r="K635" i="1" l="1"/>
  <c r="M636" i="1"/>
  <c r="K636" i="1" l="1"/>
  <c r="M637" i="1"/>
  <c r="K637" i="1" l="1"/>
  <c r="M638" i="1"/>
  <c r="M639" i="1" l="1"/>
  <c r="K638" i="1"/>
  <c r="M640" i="1" l="1"/>
  <c r="K639" i="1"/>
  <c r="M641" i="1" l="1"/>
  <c r="K640" i="1"/>
  <c r="K641" i="1" l="1"/>
  <c r="M642" i="1"/>
  <c r="K642" i="1" l="1"/>
  <c r="M643" i="1"/>
  <c r="K643" i="1" l="1"/>
  <c r="M644" i="1" s="1"/>
  <c r="K644" i="1" l="1"/>
  <c r="M645" i="1"/>
  <c r="K645" i="1" l="1"/>
  <c r="M646" i="1"/>
  <c r="M647" i="1" l="1"/>
  <c r="K646" i="1"/>
  <c r="K647" i="1" l="1"/>
  <c r="M648" i="1"/>
  <c r="M649" i="1" l="1"/>
  <c r="K648" i="1"/>
  <c r="K649" i="1" l="1"/>
  <c r="M650" i="1"/>
  <c r="K650" i="1" l="1"/>
  <c r="M651" i="1"/>
  <c r="K651" i="1" l="1"/>
  <c r="M652" i="1"/>
  <c r="K652" i="1" l="1"/>
  <c r="M653" i="1"/>
  <c r="K653" i="1" l="1"/>
  <c r="M654" i="1"/>
  <c r="K654" i="1" l="1"/>
  <c r="M655" i="1"/>
  <c r="K655" i="1" l="1"/>
  <c r="M656" i="1"/>
  <c r="M657" i="1" l="1"/>
  <c r="K656" i="1"/>
  <c r="K657" i="1" l="1"/>
  <c r="M658" i="1"/>
  <c r="K658" i="1" l="1"/>
  <c r="M659" i="1"/>
  <c r="K659" i="1" l="1"/>
  <c r="M660" i="1" s="1"/>
  <c r="M661" i="1" l="1"/>
  <c r="K660" i="1"/>
  <c r="K661" i="1" l="1"/>
  <c r="M662" i="1"/>
  <c r="K662" i="1" l="1"/>
  <c r="M663" i="1"/>
  <c r="K663" i="1" l="1"/>
  <c r="M664" i="1"/>
  <c r="M665" i="1" l="1"/>
  <c r="K664" i="1"/>
  <c r="M666" i="1" l="1"/>
  <c r="K665" i="1"/>
  <c r="M667" i="1" l="1"/>
  <c r="K666" i="1"/>
  <c r="M668" i="1" l="1"/>
  <c r="K667" i="1"/>
  <c r="M669" i="1" l="1"/>
  <c r="K668" i="1"/>
  <c r="M670" i="1" l="1"/>
  <c r="K669" i="1"/>
  <c r="K670" i="1" l="1"/>
  <c r="M671" i="1"/>
  <c r="K671" i="1" l="1"/>
  <c r="M672" i="1" s="1"/>
  <c r="M673" i="1" l="1"/>
  <c r="K672" i="1"/>
  <c r="M674" i="1" l="1"/>
  <c r="K673" i="1"/>
  <c r="M675" i="1" l="1"/>
  <c r="K674" i="1"/>
  <c r="M676" i="1" l="1"/>
  <c r="K675" i="1"/>
  <c r="K676" i="1" l="1"/>
  <c r="M677" i="1"/>
  <c r="K677" i="1" l="1"/>
  <c r="M678" i="1"/>
  <c r="K678" i="1" l="1"/>
  <c r="M679" i="1"/>
  <c r="M680" i="1" l="1"/>
  <c r="K679" i="1"/>
  <c r="M681" i="1" l="1"/>
  <c r="K680" i="1"/>
  <c r="M682" i="1" l="1"/>
  <c r="K681" i="1"/>
  <c r="M683" i="1" l="1"/>
  <c r="K682" i="1"/>
  <c r="M684" i="1" l="1"/>
  <c r="K683" i="1"/>
  <c r="K684" i="1" l="1"/>
  <c r="M685" i="1"/>
  <c r="K685" i="1" l="1"/>
  <c r="M686" i="1"/>
  <c r="K686" i="1" l="1"/>
  <c r="M687" i="1"/>
  <c r="M688" i="1" l="1"/>
  <c r="K687" i="1"/>
  <c r="M689" i="1" l="1"/>
  <c r="K688" i="1"/>
  <c r="M690" i="1" l="1"/>
  <c r="K689" i="1"/>
  <c r="M691" i="1" l="1"/>
  <c r="K690" i="1"/>
  <c r="K691" i="1" l="1"/>
  <c r="M692" i="1" s="1"/>
  <c r="M693" i="1" l="1"/>
  <c r="K692" i="1"/>
  <c r="M694" i="1" l="1"/>
  <c r="K693" i="1"/>
  <c r="M695" i="1" l="1"/>
  <c r="K694" i="1"/>
  <c r="K695" i="1" l="1"/>
  <c r="M696" i="1" s="1"/>
  <c r="K696" i="1" l="1"/>
  <c r="M697" i="1"/>
  <c r="K697" i="1" l="1"/>
  <c r="M698" i="1"/>
  <c r="K698" i="1" l="1"/>
  <c r="M699" i="1"/>
  <c r="K699" i="1" l="1"/>
  <c r="M700" i="1"/>
  <c r="K700" i="1" l="1"/>
  <c r="M701" i="1"/>
  <c r="K701" i="1" l="1"/>
  <c r="M702" i="1"/>
  <c r="K702" i="1" l="1"/>
  <c r="M703" i="1"/>
  <c r="K703" i="1" l="1"/>
  <c r="M704" i="1" s="1"/>
  <c r="K704" i="1" l="1"/>
  <c r="M705" i="1"/>
  <c r="K705" i="1" l="1"/>
  <c r="M706" i="1"/>
  <c r="K706" i="1" l="1"/>
  <c r="M707" i="1"/>
  <c r="K707" i="1" l="1"/>
  <c r="M708" i="1"/>
  <c r="K708" i="1" l="1"/>
  <c r="M709" i="1"/>
  <c r="K709" i="1" l="1"/>
  <c r="M710" i="1"/>
  <c r="K710" i="1" l="1"/>
  <c r="M711" i="1"/>
  <c r="M712" i="1" l="1"/>
  <c r="K711" i="1"/>
  <c r="K712" i="1" l="1"/>
  <c r="M713" i="1"/>
  <c r="K713" i="1" l="1"/>
  <c r="M714" i="1"/>
  <c r="K714" i="1" l="1"/>
  <c r="M715" i="1"/>
  <c r="K715" i="1" l="1"/>
  <c r="M716" i="1"/>
  <c r="K716" i="1" l="1"/>
  <c r="M717" i="1"/>
  <c r="K717" i="1" l="1"/>
  <c r="M718" i="1"/>
  <c r="K718" i="1" l="1"/>
  <c r="M719" i="1"/>
  <c r="M720" i="1" l="1"/>
  <c r="K719" i="1"/>
  <c r="K720" i="1" l="1"/>
  <c r="M721" i="1"/>
  <c r="K721" i="1" l="1"/>
  <c r="M722" i="1"/>
  <c r="K722" i="1" l="1"/>
  <c r="M723" i="1"/>
  <c r="K723" i="1" l="1"/>
  <c r="M724" i="1"/>
  <c r="K724" i="1" l="1"/>
  <c r="M725" i="1"/>
  <c r="K725" i="1" l="1"/>
  <c r="M726" i="1"/>
  <c r="K726" i="1" l="1"/>
  <c r="M727" i="1"/>
  <c r="K727" i="1" l="1"/>
  <c r="M728" i="1" s="1"/>
  <c r="K728" i="1" l="1"/>
  <c r="M729" i="1"/>
  <c r="K729" i="1" l="1"/>
  <c r="M730" i="1"/>
  <c r="K730" i="1" l="1"/>
  <c r="M731" i="1"/>
  <c r="K731" i="1" l="1"/>
  <c r="M732" i="1"/>
  <c r="K732" i="1" l="1"/>
  <c r="M733" i="1"/>
  <c r="K733" i="1" l="1"/>
  <c r="M734" i="1"/>
  <c r="K734" i="1" l="1"/>
  <c r="M735" i="1"/>
  <c r="M736" i="1" l="1"/>
  <c r="K735" i="1"/>
  <c r="K736" i="1" l="1"/>
  <c r="M737" i="1"/>
  <c r="K737" i="1" l="1"/>
  <c r="M738" i="1"/>
  <c r="K738" i="1" l="1"/>
  <c r="M739" i="1"/>
  <c r="K739" i="1" l="1"/>
  <c r="M740" i="1"/>
  <c r="K740" i="1" l="1"/>
  <c r="M741" i="1"/>
  <c r="K741" i="1" l="1"/>
  <c r="M742" i="1"/>
  <c r="K742" i="1" l="1"/>
  <c r="M743" i="1"/>
  <c r="K743" i="1" l="1"/>
  <c r="M744" i="1" s="1"/>
  <c r="M745" i="1" l="1"/>
  <c r="K744" i="1"/>
  <c r="M746" i="1" l="1"/>
  <c r="K745" i="1"/>
  <c r="M747" i="1" l="1"/>
  <c r="K746" i="1"/>
  <c r="M748" i="1" l="1"/>
  <c r="K747" i="1"/>
  <c r="K748" i="1" l="1"/>
  <c r="M749" i="1"/>
  <c r="K749" i="1" l="1"/>
  <c r="M750" i="1"/>
  <c r="K750" i="1" l="1"/>
  <c r="M751" i="1"/>
  <c r="M752" i="1" l="1"/>
  <c r="K751" i="1"/>
  <c r="M753" i="1" l="1"/>
  <c r="K752" i="1"/>
  <c r="M754" i="1" l="1"/>
  <c r="K753" i="1"/>
  <c r="M755" i="1" l="1"/>
  <c r="K754" i="1"/>
  <c r="K755" i="1" l="1"/>
  <c r="M756" i="1" s="1"/>
  <c r="M757" i="1" l="1"/>
  <c r="K756" i="1"/>
  <c r="M758" i="1" l="1"/>
  <c r="K757" i="1"/>
  <c r="M759" i="1" l="1"/>
  <c r="K758" i="1"/>
  <c r="M760" i="1" l="1"/>
  <c r="K759" i="1"/>
  <c r="M761" i="1" l="1"/>
  <c r="K760" i="1"/>
  <c r="M762" i="1" l="1"/>
  <c r="K761" i="1"/>
  <c r="K762" i="1" l="1"/>
  <c r="M763" i="1"/>
  <c r="M764" i="1" l="1"/>
  <c r="K763" i="1"/>
  <c r="M765" i="1" l="1"/>
  <c r="K764" i="1"/>
  <c r="M766" i="1" l="1"/>
  <c r="K765" i="1"/>
  <c r="M767" i="1" l="1"/>
  <c r="K766" i="1"/>
  <c r="M768" i="1" l="1"/>
  <c r="K767" i="1"/>
  <c r="M769" i="1" l="1"/>
  <c r="K768" i="1"/>
  <c r="M770" i="1" l="1"/>
  <c r="K769" i="1"/>
  <c r="K770" i="1" l="1"/>
  <c r="M771" i="1"/>
  <c r="M772" i="1" l="1"/>
  <c r="K771" i="1"/>
  <c r="M773" i="1" l="1"/>
  <c r="K772" i="1"/>
  <c r="K773" i="1" l="1"/>
  <c r="M774" i="1" s="1"/>
  <c r="M775" i="1" l="1"/>
  <c r="K774" i="1"/>
  <c r="M776" i="1" l="1"/>
  <c r="K775" i="1"/>
  <c r="K776" i="1" l="1"/>
  <c r="M777" i="1"/>
  <c r="M778" i="1" l="1"/>
  <c r="K777" i="1"/>
  <c r="M779" i="1" l="1"/>
  <c r="K778" i="1"/>
  <c r="M780" i="1" l="1"/>
  <c r="K779" i="1"/>
  <c r="M781" i="1" l="1"/>
  <c r="K780" i="1"/>
  <c r="M782" i="1" l="1"/>
  <c r="K781" i="1"/>
  <c r="M783" i="1" l="1"/>
  <c r="K782" i="1"/>
  <c r="K783" i="1" l="1"/>
  <c r="M784" i="1" s="1"/>
  <c r="M785" i="1" l="1"/>
  <c r="K784" i="1"/>
  <c r="M786" i="1" l="1"/>
  <c r="K785" i="1"/>
  <c r="M787" i="1" l="1"/>
  <c r="K786" i="1"/>
  <c r="M788" i="1" l="1"/>
  <c r="K787" i="1"/>
  <c r="K788" i="1" l="1"/>
  <c r="M789" i="1"/>
  <c r="K789" i="1" l="1"/>
  <c r="M790" i="1"/>
  <c r="K790" i="1" l="1"/>
  <c r="M791" i="1"/>
  <c r="M792" i="1" l="1"/>
  <c r="K791" i="1"/>
  <c r="M793" i="1" l="1"/>
  <c r="K792" i="1"/>
  <c r="M794" i="1" l="1"/>
  <c r="K793" i="1"/>
  <c r="M795" i="1" l="1"/>
  <c r="K794" i="1"/>
  <c r="M796" i="1" l="1"/>
  <c r="K795" i="1"/>
  <c r="K796" i="1" l="1"/>
  <c r="M797" i="1"/>
  <c r="K797" i="1" l="1"/>
  <c r="M798" i="1"/>
  <c r="K798" i="1" l="1"/>
  <c r="M799" i="1"/>
  <c r="M800" i="1" l="1"/>
  <c r="K799" i="1"/>
  <c r="M801" i="1" l="1"/>
  <c r="K800" i="1"/>
  <c r="M802" i="1" l="1"/>
  <c r="K801" i="1"/>
  <c r="M803" i="1" l="1"/>
  <c r="K802" i="1"/>
  <c r="K803" i="1" l="1"/>
  <c r="M804" i="1" s="1"/>
  <c r="M805" i="1" l="1"/>
  <c r="K804" i="1"/>
  <c r="M806" i="1" l="1"/>
  <c r="K805" i="1"/>
  <c r="M807" i="1" l="1"/>
  <c r="K806" i="1"/>
  <c r="M808" i="1" l="1"/>
  <c r="K807" i="1"/>
  <c r="M809" i="1" l="1"/>
  <c r="K808" i="1"/>
  <c r="M810" i="1" l="1"/>
  <c r="K809" i="1"/>
  <c r="K810" i="1" l="1"/>
  <c r="M811" i="1"/>
  <c r="M812" i="1" l="1"/>
  <c r="K811" i="1"/>
  <c r="M813" i="1" l="1"/>
  <c r="K812" i="1"/>
  <c r="K813" i="1" l="1"/>
  <c r="M814" i="1" s="1"/>
  <c r="M815" i="1" l="1"/>
  <c r="K814" i="1"/>
  <c r="M816" i="1" l="1"/>
  <c r="K815" i="1"/>
  <c r="M817" i="1" l="1"/>
  <c r="K816" i="1"/>
  <c r="M818" i="1" l="1"/>
  <c r="K817" i="1"/>
  <c r="M819" i="1" l="1"/>
  <c r="K818" i="1"/>
  <c r="M820" i="1" l="1"/>
  <c r="K819" i="1"/>
  <c r="M821" i="1" l="1"/>
  <c r="K820" i="1"/>
  <c r="M822" i="1" l="1"/>
  <c r="K821" i="1"/>
  <c r="M823" i="1" l="1"/>
  <c r="K822" i="1"/>
  <c r="M824" i="1" l="1"/>
  <c r="K823" i="1"/>
  <c r="M825" i="1" l="1"/>
  <c r="K824" i="1"/>
  <c r="M826" i="1" l="1"/>
  <c r="K825" i="1"/>
  <c r="M827" i="1" l="1"/>
  <c r="K826" i="1"/>
  <c r="M828" i="1" l="1"/>
  <c r="K827" i="1"/>
  <c r="M829" i="1" l="1"/>
  <c r="K828" i="1"/>
  <c r="M830" i="1" l="1"/>
  <c r="K829" i="1"/>
  <c r="M831" i="1" l="1"/>
  <c r="K830" i="1"/>
  <c r="M832" i="1" l="1"/>
  <c r="K831" i="1"/>
  <c r="M833" i="1" l="1"/>
  <c r="K832" i="1"/>
  <c r="M834" i="1" l="1"/>
  <c r="K833" i="1"/>
  <c r="K834" i="1" l="1"/>
  <c r="M835" i="1"/>
  <c r="K835" i="1" l="1"/>
  <c r="M836" i="1"/>
  <c r="K836" i="1" l="1"/>
  <c r="M837" i="1"/>
  <c r="K837" i="1" l="1"/>
  <c r="M838" i="1" s="1"/>
  <c r="K838" i="1" l="1"/>
  <c r="M839" i="1"/>
  <c r="K839" i="1" l="1"/>
  <c r="M840" i="1"/>
  <c r="K840" i="1" l="1"/>
  <c r="M841" i="1"/>
  <c r="M842" i="1" l="1"/>
  <c r="K841" i="1"/>
  <c r="M843" i="1" l="1"/>
  <c r="K842" i="1"/>
  <c r="M844" i="1" l="1"/>
  <c r="K843" i="1"/>
  <c r="M845" i="1" l="1"/>
  <c r="K844" i="1"/>
  <c r="M846" i="1" l="1"/>
  <c r="K845" i="1"/>
  <c r="K846" i="1" l="1"/>
  <c r="M847" i="1"/>
  <c r="K847" i="1" l="1"/>
  <c r="M848" i="1"/>
  <c r="K848" i="1" l="1"/>
  <c r="M849" i="1"/>
  <c r="K849" i="1" l="1"/>
  <c r="M850" i="1" s="1"/>
  <c r="M851" i="1" l="1"/>
  <c r="K850" i="1"/>
  <c r="M852" i="1" l="1"/>
  <c r="K851" i="1"/>
  <c r="K852" i="1" l="1"/>
  <c r="M853" i="1"/>
  <c r="M854" i="1" l="1"/>
  <c r="K853" i="1"/>
  <c r="M855" i="1" l="1"/>
  <c r="K854" i="1"/>
  <c r="M856" i="1" l="1"/>
  <c r="K855" i="1"/>
  <c r="M857" i="1" l="1"/>
  <c r="K856" i="1"/>
  <c r="M858" i="1" l="1"/>
  <c r="K857" i="1"/>
  <c r="M859" i="1" l="1"/>
  <c r="K858" i="1"/>
  <c r="M860" i="1" l="1"/>
  <c r="K859" i="1"/>
  <c r="K860" i="1" l="1"/>
  <c r="M861" i="1"/>
  <c r="M862" i="1" l="1"/>
  <c r="K861" i="1"/>
  <c r="M863" i="1" l="1"/>
  <c r="K862" i="1"/>
  <c r="M864" i="1" l="1"/>
  <c r="K863" i="1"/>
  <c r="M865" i="1" l="1"/>
  <c r="K864" i="1"/>
  <c r="M866" i="1" l="1"/>
  <c r="K865" i="1"/>
  <c r="M867" i="1" l="1"/>
  <c r="K866" i="1"/>
  <c r="K867" i="1" l="1"/>
  <c r="M868" i="1" s="1"/>
  <c r="M869" i="1" l="1"/>
  <c r="K868" i="1"/>
  <c r="M870" i="1" l="1"/>
  <c r="K869" i="1"/>
  <c r="K870" i="1" l="1"/>
  <c r="M871" i="1"/>
  <c r="K871" i="1" l="1"/>
  <c r="M872" i="1"/>
  <c r="K872" i="1" l="1"/>
  <c r="M873" i="1"/>
  <c r="K873" i="1" l="1"/>
  <c r="M874" i="1"/>
  <c r="K874" i="1" l="1"/>
  <c r="M875" i="1"/>
  <c r="M876" i="1" l="1"/>
  <c r="K875" i="1"/>
  <c r="M877" i="1" l="1"/>
  <c r="K876" i="1"/>
  <c r="M878" i="1" l="1"/>
  <c r="K877" i="1"/>
  <c r="K878" i="1" l="1"/>
  <c r="M879" i="1"/>
  <c r="K879" i="1" l="1"/>
  <c r="M880" i="1"/>
  <c r="K880" i="1" l="1"/>
  <c r="M881" i="1"/>
  <c r="K881" i="1" l="1"/>
  <c r="M882" i="1" s="1"/>
  <c r="K882" i="1" l="1"/>
  <c r="M883" i="1"/>
  <c r="K883" i="1" l="1"/>
  <c r="M884" i="1"/>
  <c r="K884" i="1" l="1"/>
  <c r="M885" i="1"/>
  <c r="M886" i="1" l="1"/>
  <c r="K885" i="1"/>
  <c r="M887" i="1" l="1"/>
  <c r="K886" i="1"/>
  <c r="M888" i="1" l="1"/>
  <c r="K887" i="1"/>
  <c r="M889" i="1" l="1"/>
  <c r="K888" i="1"/>
  <c r="M890" i="1" l="1"/>
  <c r="K889" i="1"/>
  <c r="K890" i="1" l="1"/>
  <c r="M891" i="1"/>
  <c r="K891" i="1" l="1"/>
  <c r="M892" i="1"/>
  <c r="K892" i="1" l="1"/>
  <c r="M893" i="1"/>
  <c r="K893" i="1" l="1"/>
  <c r="M894" i="1" s="1"/>
  <c r="K894" i="1" l="1"/>
  <c r="M895" i="1"/>
  <c r="K895" i="1" l="1"/>
  <c r="M896" i="1"/>
  <c r="K896" i="1" l="1"/>
  <c r="M897" i="1"/>
  <c r="M898" i="1" l="1"/>
  <c r="K897" i="1"/>
  <c r="M899" i="1" l="1"/>
  <c r="K898" i="1"/>
  <c r="M900" i="1" l="1"/>
  <c r="K899" i="1"/>
  <c r="M901" i="1" l="1"/>
  <c r="K900" i="1"/>
  <c r="M902" i="1" l="1"/>
  <c r="K901" i="1"/>
  <c r="K902" i="1" l="1"/>
  <c r="M903" i="1"/>
  <c r="K903" i="1" l="1"/>
  <c r="M904" i="1"/>
  <c r="K904" i="1" l="1"/>
  <c r="M905" i="1"/>
  <c r="M906" i="1" l="1"/>
  <c r="K905" i="1"/>
  <c r="M907" i="1" l="1"/>
  <c r="K906" i="1"/>
  <c r="M908" i="1" l="1"/>
  <c r="K907" i="1"/>
  <c r="M909" i="1" l="1"/>
  <c r="K908" i="1"/>
  <c r="M910" i="1" l="1"/>
  <c r="K909" i="1"/>
  <c r="K910" i="1" l="1"/>
  <c r="M911" i="1"/>
  <c r="K911" i="1" l="1"/>
  <c r="M912" i="1"/>
  <c r="K912" i="1" l="1"/>
  <c r="M913" i="1"/>
  <c r="K913" i="1" l="1"/>
  <c r="M914" i="1" s="1"/>
  <c r="M915" i="1" l="1"/>
  <c r="K914" i="1"/>
  <c r="M916" i="1" l="1"/>
  <c r="K915" i="1"/>
  <c r="K916" i="1" l="1"/>
  <c r="M917" i="1"/>
  <c r="M918" i="1" l="1"/>
  <c r="K917" i="1"/>
  <c r="M919" i="1" l="1"/>
  <c r="K918" i="1"/>
  <c r="M920" i="1" l="1"/>
  <c r="K919" i="1"/>
  <c r="M921" i="1" l="1"/>
  <c r="K920" i="1"/>
  <c r="M922" i="1" l="1"/>
  <c r="K921" i="1"/>
  <c r="M923" i="1" l="1"/>
  <c r="K922" i="1"/>
  <c r="K923" i="1" l="1"/>
  <c r="M924" i="1" s="1"/>
  <c r="M925" i="1" l="1"/>
  <c r="K924" i="1"/>
  <c r="M926" i="1" l="1"/>
  <c r="K925" i="1"/>
  <c r="M927" i="1" l="1"/>
  <c r="K926" i="1"/>
  <c r="M928" i="1" l="1"/>
  <c r="K927" i="1"/>
  <c r="M929" i="1" l="1"/>
  <c r="K928" i="1"/>
  <c r="M930" i="1" l="1"/>
  <c r="K929" i="1"/>
  <c r="K930" i="1" l="1"/>
  <c r="M931" i="1"/>
  <c r="M932" i="1" l="1"/>
  <c r="K931" i="1"/>
  <c r="M933" i="1" l="1"/>
  <c r="K932" i="1"/>
  <c r="M934" i="1" l="1"/>
  <c r="K933" i="1"/>
  <c r="M935" i="1" l="1"/>
  <c r="K934" i="1"/>
  <c r="M936" i="1" l="1"/>
  <c r="K935" i="1"/>
  <c r="M937" i="1" l="1"/>
  <c r="K936" i="1"/>
  <c r="M938" i="1" l="1"/>
  <c r="K937" i="1"/>
  <c r="K938" i="1" l="1"/>
  <c r="M939" i="1"/>
  <c r="M940" i="1" l="1"/>
  <c r="K939" i="1"/>
  <c r="M941" i="1" l="1"/>
  <c r="K940" i="1"/>
  <c r="M942" i="1" l="1"/>
  <c r="K941" i="1"/>
  <c r="M943" i="1" l="1"/>
  <c r="K942" i="1"/>
  <c r="M944" i="1" l="1"/>
  <c r="K943" i="1"/>
  <c r="M945" i="1" l="1"/>
  <c r="K944" i="1"/>
  <c r="M946" i="1" l="1"/>
  <c r="K945" i="1"/>
  <c r="K946" i="1" l="1"/>
  <c r="M947" i="1"/>
  <c r="M948" i="1" l="1"/>
  <c r="K947" i="1"/>
  <c r="M949" i="1" l="1"/>
  <c r="K948" i="1"/>
  <c r="K949" i="1" l="1"/>
  <c r="M950" i="1" s="1"/>
  <c r="K950" i="1" l="1"/>
  <c r="M951" i="1"/>
  <c r="K951" i="1" l="1"/>
  <c r="M952" i="1"/>
  <c r="K952" i="1" l="1"/>
  <c r="M953" i="1"/>
  <c r="M954" i="1" l="1"/>
  <c r="K953" i="1"/>
  <c r="K954" i="1" l="1"/>
  <c r="M955" i="1"/>
  <c r="K955" i="1" l="1"/>
  <c r="M956" i="1"/>
  <c r="K956" i="1" l="1"/>
  <c r="M957" i="1"/>
  <c r="K957" i="1" l="1"/>
  <c r="M958" i="1" s="1"/>
  <c r="M959" i="1" l="1"/>
  <c r="K958" i="1"/>
  <c r="K959" i="1" l="1"/>
  <c r="M960" i="1"/>
  <c r="K960" i="1" l="1"/>
  <c r="M961" i="1"/>
  <c r="M962" i="1" l="1"/>
  <c r="K961" i="1"/>
  <c r="M963" i="1" l="1"/>
  <c r="K962" i="1"/>
  <c r="M964" i="1" l="1"/>
  <c r="K963" i="1"/>
  <c r="M965" i="1" l="1"/>
  <c r="K964" i="1"/>
  <c r="M966" i="1" l="1"/>
  <c r="K965" i="1"/>
  <c r="M967" i="1" l="1"/>
  <c r="K966" i="1"/>
  <c r="M968" i="1" l="1"/>
  <c r="K967" i="1"/>
  <c r="K968" i="1" l="1"/>
  <c r="M969" i="1"/>
  <c r="M970" i="1" l="1"/>
  <c r="K969" i="1"/>
  <c r="M971" i="1" l="1"/>
  <c r="K970" i="1"/>
  <c r="M972" i="1" l="1"/>
  <c r="K971" i="1"/>
  <c r="M973" i="1" l="1"/>
  <c r="K972" i="1"/>
  <c r="M974" i="1" l="1"/>
  <c r="K973" i="1"/>
  <c r="M975" i="1" l="1"/>
  <c r="K974" i="1"/>
  <c r="K975" i="1" l="1"/>
  <c r="M976" i="1" s="1"/>
  <c r="M977" i="1" l="1"/>
  <c r="K976" i="1"/>
  <c r="M978" i="1" l="1"/>
  <c r="K977" i="1"/>
  <c r="M979" i="1" l="1"/>
  <c r="K978" i="1"/>
  <c r="M980" i="1" l="1"/>
  <c r="K979" i="1"/>
  <c r="K980" i="1" l="1"/>
  <c r="M981" i="1"/>
  <c r="K981" i="1" l="1"/>
  <c r="M982" i="1"/>
  <c r="K982" i="1" l="1"/>
  <c r="M983" i="1"/>
  <c r="M984" i="1" l="1"/>
  <c r="K983" i="1"/>
  <c r="M985" i="1" l="1"/>
  <c r="K984" i="1"/>
  <c r="K985" i="1" l="1"/>
  <c r="M986" i="1" s="1"/>
  <c r="K986" i="1" l="1"/>
  <c r="M987" i="1"/>
  <c r="K987" i="1" l="1"/>
  <c r="M988" i="1"/>
  <c r="K988" i="1" l="1"/>
  <c r="M989" i="1"/>
  <c r="M990" i="1" l="1"/>
  <c r="K989" i="1"/>
  <c r="M991" i="1" l="1"/>
  <c r="K990" i="1"/>
  <c r="M992" i="1" l="1"/>
  <c r="K991" i="1"/>
  <c r="K992" i="1" l="1"/>
  <c r="M993" i="1"/>
  <c r="K993" i="1" l="1"/>
  <c r="M994" i="1"/>
  <c r="K994" i="1" l="1"/>
  <c r="M995" i="1"/>
  <c r="K995" i="1" l="1"/>
  <c r="M996" i="1" s="1"/>
  <c r="K996" i="1" l="1"/>
  <c r="M997" i="1"/>
  <c r="K997" i="1" l="1"/>
  <c r="M998" i="1"/>
  <c r="K998" i="1" l="1"/>
  <c r="M999" i="1"/>
  <c r="K999" i="1" l="1"/>
  <c r="M1000" i="1"/>
  <c r="M1001" i="1" l="1"/>
  <c r="K1000" i="1"/>
  <c r="M1002" i="1" l="1"/>
  <c r="K1001" i="1"/>
  <c r="M1003" i="1" l="1"/>
  <c r="K1002" i="1"/>
  <c r="K1003" i="1" l="1"/>
  <c r="M1004" i="1"/>
  <c r="K1004" i="1" l="1"/>
  <c r="M1005" i="1"/>
  <c r="K1005" i="1" l="1"/>
  <c r="M1006" i="1"/>
  <c r="K1006" i="1" l="1"/>
  <c r="M1007" i="1"/>
  <c r="K1007" i="1" l="1"/>
  <c r="M1008" i="1"/>
  <c r="M1009" i="1" l="1"/>
  <c r="K1008" i="1"/>
  <c r="M1010" i="1" l="1"/>
  <c r="K1009" i="1"/>
  <c r="M1011" i="1" l="1"/>
  <c r="K1010" i="1"/>
  <c r="K1011" i="1" l="1"/>
  <c r="M1012" i="1"/>
  <c r="K1012" i="1" l="1"/>
  <c r="M1013" i="1"/>
  <c r="K1013" i="1" l="1"/>
  <c r="M1014" i="1"/>
  <c r="K1014" i="1" l="1"/>
  <c r="M1015" i="1"/>
  <c r="K1015" i="1" l="1"/>
  <c r="M1016" i="1"/>
  <c r="M1017" i="1" l="1"/>
  <c r="K1016" i="1"/>
  <c r="K1017" i="1" l="1"/>
  <c r="M1018" i="1" s="1"/>
  <c r="M1019" i="1" l="1"/>
  <c r="K1018" i="1"/>
  <c r="K1019" i="1" l="1"/>
  <c r="M1020" i="1"/>
  <c r="K1020" i="1" l="1"/>
  <c r="M1021" i="1"/>
  <c r="K1021" i="1" l="1"/>
  <c r="M1022" i="1"/>
  <c r="K1022" i="1" l="1"/>
  <c r="M1023" i="1"/>
  <c r="K1023" i="1" l="1"/>
  <c r="M1024" i="1"/>
  <c r="K1024" i="1" l="1"/>
  <c r="M1025" i="1"/>
  <c r="K1025" i="1" l="1"/>
  <c r="M1026" i="1" s="1"/>
  <c r="M1027" i="1" l="1"/>
  <c r="K1026" i="1"/>
  <c r="M1028" i="1" l="1"/>
  <c r="K1027" i="1"/>
  <c r="M1029" i="1" l="1"/>
  <c r="K1028" i="1"/>
  <c r="K1029" i="1" l="1"/>
  <c r="M1030" i="1"/>
  <c r="K1030" i="1" l="1"/>
  <c r="M1031" i="1"/>
  <c r="K1031" i="1" l="1"/>
  <c r="M1032" i="1"/>
  <c r="K1032" i="1" l="1"/>
  <c r="M1033" i="1"/>
  <c r="K1033" i="1" l="1"/>
  <c r="M1034" i="1"/>
  <c r="M1035" i="1" l="1"/>
  <c r="K1034" i="1"/>
  <c r="M1036" i="1" l="1"/>
  <c r="K1035" i="1"/>
  <c r="M1037" i="1" l="1"/>
  <c r="K1036" i="1"/>
  <c r="K1037" i="1" l="1"/>
  <c r="M1038" i="1"/>
  <c r="K1038" i="1" l="1"/>
  <c r="M1039" i="1"/>
  <c r="K1039" i="1" l="1"/>
  <c r="M1040" i="1"/>
  <c r="K1040" i="1" l="1"/>
  <c r="M1041" i="1"/>
  <c r="K1041" i="1" l="1"/>
  <c r="M1042" i="1"/>
  <c r="M1043" i="1" l="1"/>
  <c r="K1042" i="1"/>
  <c r="M1044" i="1" l="1"/>
  <c r="K1043" i="1"/>
  <c r="M1045" i="1" l="1"/>
  <c r="K1044" i="1"/>
  <c r="K1045" i="1" l="1"/>
  <c r="M1046" i="1"/>
  <c r="K1046" i="1" l="1"/>
  <c r="M1047" i="1"/>
  <c r="K1047" i="1" l="1"/>
  <c r="M1048" i="1" s="1"/>
  <c r="M1049" i="1" l="1"/>
  <c r="K1048" i="1"/>
  <c r="K1049" i="1" l="1"/>
  <c r="M1050" i="1"/>
  <c r="K1050" i="1" l="1"/>
  <c r="M1051" i="1"/>
  <c r="K1051" i="1" l="1"/>
  <c r="M1052" i="1"/>
  <c r="M1053" i="1" l="1"/>
  <c r="K1052" i="1"/>
  <c r="M1054" i="1" l="1"/>
  <c r="K1053" i="1"/>
  <c r="M1055" i="1" l="1"/>
  <c r="K1054" i="1"/>
  <c r="M1056" i="1" l="1"/>
  <c r="K1055" i="1"/>
  <c r="M1057" i="1" l="1"/>
  <c r="K1056" i="1"/>
  <c r="K1057" i="1" l="1"/>
  <c r="M1058" i="1"/>
  <c r="K1058" i="1" l="1"/>
  <c r="M1059" i="1"/>
  <c r="K1059" i="1" l="1"/>
  <c r="M1060" i="1" s="1"/>
  <c r="K1060" i="1" l="1"/>
  <c r="M1061" i="1"/>
  <c r="K1061" i="1" l="1"/>
  <c r="M1062" i="1"/>
  <c r="K1062" i="1" l="1"/>
  <c r="M1063" i="1"/>
  <c r="K1063" i="1" l="1"/>
  <c r="M1064" i="1"/>
  <c r="M1065" i="1" l="1"/>
  <c r="K1064" i="1"/>
  <c r="M1066" i="1" l="1"/>
  <c r="K1065" i="1"/>
  <c r="M1067" i="1" l="1"/>
  <c r="K1066" i="1"/>
  <c r="K1067" i="1" l="1"/>
  <c r="M1068" i="1"/>
  <c r="K1068" i="1" l="1"/>
  <c r="M1069" i="1"/>
  <c r="K1069" i="1" l="1"/>
  <c r="M1070" i="1"/>
  <c r="K1070" i="1" l="1"/>
  <c r="M1071" i="1"/>
  <c r="K1071" i="1" l="1"/>
  <c r="M1072" i="1"/>
  <c r="M1073" i="1" l="1"/>
  <c r="K1072" i="1"/>
  <c r="K1073" i="1" l="1"/>
  <c r="M1074" i="1" s="1"/>
  <c r="M1075" i="1" l="1"/>
  <c r="K1074" i="1"/>
  <c r="M1076" i="1" l="1"/>
  <c r="K1075" i="1"/>
  <c r="M1077" i="1" l="1"/>
  <c r="K1076" i="1"/>
  <c r="K1077" i="1" l="1"/>
  <c r="M1078" i="1"/>
  <c r="K1078" i="1" l="1"/>
  <c r="M1079" i="1"/>
  <c r="K1079" i="1" l="1"/>
  <c r="M1080" i="1"/>
  <c r="K1080" i="1" l="1"/>
  <c r="M1081" i="1"/>
  <c r="K1081" i="1" l="1"/>
  <c r="M1082" i="1"/>
  <c r="M1083" i="1" l="1"/>
  <c r="K1082" i="1"/>
  <c r="M1084" i="1" l="1"/>
  <c r="K1083" i="1"/>
  <c r="M1085" i="1" l="1"/>
  <c r="K1084" i="1"/>
  <c r="K1085" i="1" l="1"/>
  <c r="M1086" i="1"/>
  <c r="K1086" i="1" l="1"/>
  <c r="M1087" i="1"/>
  <c r="K1087" i="1" l="1"/>
  <c r="M1088" i="1" s="1"/>
  <c r="M1089" i="1" l="1"/>
  <c r="K1088" i="1"/>
  <c r="M1090" i="1" l="1"/>
  <c r="K1089" i="1"/>
  <c r="M1091" i="1" l="1"/>
  <c r="K1090" i="1"/>
  <c r="K1091" i="1" l="1"/>
  <c r="M1092" i="1"/>
  <c r="M1093" i="1" l="1"/>
  <c r="K1092" i="1"/>
  <c r="M1094" i="1" l="1"/>
  <c r="K1093" i="1"/>
  <c r="M1095" i="1" l="1"/>
  <c r="K1094" i="1"/>
  <c r="M1096" i="1" l="1"/>
  <c r="K1095" i="1"/>
  <c r="M1097" i="1" l="1"/>
  <c r="K1096" i="1"/>
  <c r="K1097" i="1" l="1"/>
  <c r="M1098" i="1" s="1"/>
  <c r="M1099" i="1" l="1"/>
  <c r="K1098" i="1"/>
  <c r="M1100" i="1" l="1"/>
  <c r="K1099" i="1"/>
  <c r="M1101" i="1" l="1"/>
  <c r="K1100" i="1"/>
  <c r="M1102" i="1" l="1"/>
  <c r="K1101" i="1"/>
  <c r="M1103" i="1" l="1"/>
  <c r="K1102" i="1"/>
  <c r="M1104" i="1" l="1"/>
  <c r="K1103" i="1"/>
  <c r="M1105" i="1" l="1"/>
  <c r="K1104" i="1"/>
  <c r="K1105" i="1" l="1"/>
  <c r="M1106" i="1"/>
  <c r="M1107" i="1" l="1"/>
  <c r="K1106" i="1"/>
  <c r="M1108" i="1" l="1"/>
  <c r="K1107" i="1"/>
  <c r="M1109" i="1" l="1"/>
  <c r="K1108" i="1"/>
  <c r="M1110" i="1" l="1"/>
  <c r="K1109" i="1"/>
  <c r="M1111" i="1" l="1"/>
  <c r="K1110" i="1"/>
  <c r="M1112" i="1" l="1"/>
  <c r="K1111" i="1"/>
  <c r="M1113" i="1" l="1"/>
  <c r="K1112" i="1"/>
  <c r="K1113" i="1" l="1"/>
  <c r="M1114" i="1"/>
  <c r="M1115" i="1" l="1"/>
  <c r="K1114" i="1"/>
  <c r="K1115" i="1" l="1"/>
  <c r="M1116" i="1" s="1"/>
  <c r="M1117" i="1" l="1"/>
  <c r="K1116" i="1"/>
  <c r="K1117" i="1" l="1"/>
  <c r="M1118" i="1"/>
  <c r="K1118" i="1" l="1"/>
  <c r="M1119" i="1"/>
  <c r="K1119" i="1" l="1"/>
  <c r="M1120" i="1"/>
  <c r="M1121" i="1" l="1"/>
  <c r="K1120" i="1"/>
  <c r="M1122" i="1" l="1"/>
  <c r="K1121" i="1"/>
  <c r="M1123" i="1" l="1"/>
  <c r="K1122" i="1"/>
  <c r="M1124" i="1" l="1"/>
  <c r="K1123" i="1"/>
  <c r="M1125" i="1" l="1"/>
  <c r="K1124" i="1"/>
  <c r="K1125" i="1" l="1"/>
  <c r="M1126" i="1"/>
  <c r="K1126" i="1" l="1"/>
  <c r="M1127" i="1"/>
  <c r="K1127" i="1" l="1"/>
  <c r="M1128" i="1" s="1"/>
  <c r="K1128" i="1" l="1"/>
  <c r="M1129" i="1"/>
  <c r="K1129" i="1" l="1"/>
  <c r="M1130" i="1"/>
  <c r="K1130" i="1" l="1"/>
  <c r="M1131" i="1"/>
  <c r="K1131" i="1" l="1"/>
  <c r="M1132" i="1"/>
  <c r="M1133" i="1" l="1"/>
  <c r="K1132" i="1"/>
  <c r="M1134" i="1" l="1"/>
  <c r="K1133" i="1"/>
  <c r="M1135" i="1" l="1"/>
  <c r="K1134" i="1"/>
  <c r="K1135" i="1" l="1"/>
  <c r="M1136" i="1"/>
  <c r="K1136" i="1" l="1"/>
  <c r="M1137" i="1"/>
  <c r="K1137" i="1" l="1"/>
  <c r="M1138" i="1"/>
  <c r="K1138" i="1" l="1"/>
  <c r="M1139" i="1"/>
  <c r="K1139" i="1" l="1"/>
  <c r="M1140" i="1"/>
  <c r="M1141" i="1" l="1"/>
  <c r="K1140" i="1"/>
  <c r="M1142" i="1" l="1"/>
  <c r="K1141" i="1"/>
  <c r="M1143" i="1" l="1"/>
  <c r="K1142" i="1"/>
  <c r="K1143" i="1" l="1"/>
  <c r="M1144" i="1"/>
  <c r="K1144" i="1" l="1"/>
  <c r="M1145" i="1"/>
  <c r="K1145" i="1" l="1"/>
  <c r="M1146" i="1"/>
  <c r="K1146" i="1" l="1"/>
  <c r="M1147" i="1"/>
  <c r="K1147" i="1" l="1"/>
  <c r="M1148" i="1"/>
  <c r="M1149" i="1" l="1"/>
  <c r="K1148" i="1"/>
  <c r="K1149" i="1" l="1"/>
  <c r="M1150" i="1" s="1"/>
  <c r="M1151" i="1" l="1"/>
  <c r="K1150" i="1"/>
  <c r="M1152" i="1" l="1"/>
  <c r="K1151" i="1"/>
  <c r="M1153" i="1" l="1"/>
  <c r="K1152" i="1"/>
  <c r="M1154" i="1" l="1"/>
  <c r="K1153" i="1"/>
  <c r="M1155" i="1" l="1"/>
  <c r="K1154" i="1"/>
  <c r="K1155" i="1" l="1"/>
  <c r="M1156" i="1"/>
  <c r="K1156" i="1" l="1"/>
  <c r="M1157" i="1"/>
  <c r="K1157" i="1" l="1"/>
  <c r="M1158" i="1"/>
  <c r="M1159" i="1" l="1"/>
  <c r="K1158" i="1"/>
  <c r="M1160" i="1" l="1"/>
  <c r="K1159" i="1"/>
  <c r="M1161" i="1" l="1"/>
  <c r="K1160" i="1"/>
  <c r="K1161" i="1" l="1"/>
  <c r="M1162" i="1" s="1"/>
  <c r="M1163" i="1" l="1"/>
  <c r="K1162" i="1"/>
  <c r="M1164" i="1" l="1"/>
  <c r="K1163" i="1"/>
  <c r="K1164" i="1" l="1"/>
  <c r="M1165" i="1"/>
  <c r="K1165" i="1" l="1"/>
  <c r="M1166" i="1"/>
  <c r="K1166" i="1" l="1"/>
  <c r="M1167" i="1"/>
  <c r="K1167" i="1" l="1"/>
  <c r="M1168" i="1"/>
  <c r="K1168" i="1" l="1"/>
  <c r="M1169" i="1"/>
  <c r="M1170" i="1" l="1"/>
  <c r="K1169" i="1"/>
  <c r="M1171" i="1" l="1"/>
  <c r="K1170" i="1"/>
  <c r="M1172" i="1" l="1"/>
  <c r="K1171" i="1"/>
  <c r="M1173" i="1" l="1"/>
  <c r="K1172" i="1"/>
  <c r="K1173" i="1" l="1"/>
  <c r="M1174" i="1"/>
  <c r="K1174" i="1" l="1"/>
  <c r="M1175" i="1"/>
  <c r="K1175" i="1" l="1"/>
  <c r="M1176" i="1" s="1"/>
  <c r="M1177" i="1" l="1"/>
  <c r="K1176" i="1"/>
  <c r="M1178" i="1" l="1"/>
  <c r="K1177" i="1"/>
  <c r="M1179" i="1" l="1"/>
  <c r="K1178" i="1"/>
  <c r="K1179" i="1" l="1"/>
  <c r="M1180" i="1"/>
  <c r="M1181" i="1" l="1"/>
  <c r="K1180" i="1"/>
  <c r="K1181" i="1" l="1"/>
  <c r="M1182" i="1"/>
  <c r="M1183" i="1" l="1"/>
  <c r="K1182" i="1"/>
  <c r="M1184" i="1" l="1"/>
  <c r="K1183" i="1"/>
  <c r="M1185" i="1" l="1"/>
  <c r="K1184" i="1"/>
  <c r="M1186" i="1" l="1"/>
  <c r="K1185" i="1"/>
  <c r="M1187" i="1" l="1"/>
  <c r="K1186" i="1"/>
  <c r="K1187" i="1" l="1"/>
  <c r="M1188" i="1"/>
  <c r="M1189" i="1" l="1"/>
  <c r="K1188" i="1"/>
  <c r="K1189" i="1" l="1"/>
  <c r="M1190" i="1"/>
  <c r="M1191" i="1" l="1"/>
  <c r="K1190" i="1"/>
  <c r="M1192" i="1" l="1"/>
  <c r="K1191" i="1"/>
  <c r="M1193" i="1" l="1"/>
  <c r="K1192" i="1"/>
  <c r="K1193" i="1" l="1"/>
  <c r="M1194" i="1" s="1"/>
  <c r="M1195" i="1" l="1"/>
  <c r="K1194" i="1"/>
  <c r="K1195" i="1" l="1"/>
  <c r="M1196" i="1"/>
  <c r="M1197" i="1" l="1"/>
  <c r="K1196" i="1"/>
  <c r="M1198" i="1" l="1"/>
  <c r="K1197" i="1"/>
  <c r="M1199" i="1" l="1"/>
  <c r="K1198" i="1"/>
  <c r="K1199" i="1" l="1"/>
  <c r="M1200" i="1"/>
  <c r="M1201" i="1" l="1"/>
  <c r="K1200" i="1"/>
  <c r="K1201" i="1" l="1"/>
  <c r="M1202" i="1"/>
  <c r="M1203" i="1" l="1"/>
  <c r="K1202" i="1"/>
  <c r="K1203" i="1" l="1"/>
  <c r="M1204" i="1" s="1"/>
  <c r="K1204" i="1" l="1"/>
  <c r="M1205" i="1"/>
  <c r="K1205" i="1" l="1"/>
  <c r="M1206" i="1"/>
  <c r="K1206" i="1" l="1"/>
  <c r="M1207" i="1"/>
  <c r="K1207" i="1" l="1"/>
  <c r="M1208" i="1"/>
  <c r="M1209" i="1" l="1"/>
  <c r="K1208" i="1"/>
  <c r="K1209" i="1" l="1"/>
  <c r="M1210" i="1"/>
  <c r="M1211" i="1" l="1"/>
  <c r="K1210" i="1"/>
  <c r="M1212" i="1" l="1"/>
  <c r="K1211" i="1"/>
  <c r="K1212" i="1" l="1"/>
  <c r="M1213" i="1"/>
  <c r="K1213" i="1" l="1"/>
  <c r="M1214" i="1"/>
  <c r="M1215" i="1" l="1"/>
  <c r="K1214" i="1"/>
  <c r="M1216" i="1" l="1"/>
  <c r="K1215" i="1"/>
  <c r="K1216" i="1" l="1"/>
  <c r="M1217" i="1"/>
  <c r="M1218" i="1" l="1"/>
  <c r="K1217" i="1"/>
  <c r="M1219" i="1" l="1"/>
  <c r="K1218" i="1"/>
  <c r="M1220" i="1" l="1"/>
  <c r="K1219" i="1"/>
  <c r="K1220" i="1" l="1"/>
  <c r="M1221" i="1"/>
  <c r="K1221" i="1" l="1"/>
  <c r="M1222" i="1"/>
  <c r="M1223" i="1" l="1"/>
  <c r="K1222" i="1"/>
  <c r="K1223" i="1" l="1"/>
  <c r="M1224" i="1" s="1"/>
  <c r="K1224" i="1" l="1"/>
  <c r="M1225" i="1"/>
  <c r="K1225" i="1" l="1"/>
  <c r="M1226" i="1"/>
  <c r="K1226" i="1" l="1"/>
  <c r="M1227" i="1"/>
  <c r="M1228" i="1" l="1"/>
  <c r="K1227" i="1"/>
  <c r="M1229" i="1" l="1"/>
  <c r="K1228" i="1"/>
  <c r="K1229" i="1" l="1"/>
  <c r="M1230" i="1"/>
  <c r="K1230" i="1" l="1"/>
  <c r="M1231" i="1"/>
  <c r="M1232" i="1" l="1"/>
  <c r="K1231" i="1"/>
  <c r="K1232" i="1" l="1"/>
  <c r="M1233" i="1"/>
  <c r="K1233" i="1" l="1"/>
  <c r="M1234" i="1"/>
  <c r="K1234" i="1" l="1"/>
  <c r="M1235" i="1"/>
  <c r="M1236" i="1" l="1"/>
  <c r="K1235" i="1"/>
  <c r="M1237" i="1" l="1"/>
  <c r="K1236" i="1"/>
  <c r="K1237" i="1" l="1"/>
  <c r="M1238" i="1" s="1"/>
  <c r="M1239" i="1" l="1"/>
  <c r="K1238" i="1"/>
  <c r="K1239" i="1" l="1"/>
  <c r="M1240" i="1"/>
  <c r="M1241" i="1" l="1"/>
  <c r="K1240" i="1"/>
  <c r="M1242" i="1" l="1"/>
  <c r="K1241" i="1"/>
  <c r="M1243" i="1" l="1"/>
  <c r="K1242" i="1"/>
  <c r="K1243" i="1" l="1"/>
  <c r="M1244" i="1"/>
  <c r="M1245" i="1" l="1"/>
  <c r="K1244" i="1"/>
  <c r="K1245" i="1" l="1"/>
  <c r="M1246" i="1"/>
  <c r="M1247" i="1" l="1"/>
  <c r="K1246" i="1"/>
  <c r="K1247" i="1" l="1"/>
  <c r="M1248" i="1"/>
  <c r="M1249" i="1" l="1"/>
  <c r="K1248" i="1"/>
  <c r="M1250" i="1" l="1"/>
  <c r="K1249" i="1"/>
  <c r="M1251" i="1" l="1"/>
  <c r="K1250" i="1"/>
  <c r="K1251" i="1" l="1"/>
  <c r="M1252" i="1"/>
  <c r="M1253" i="1" l="1"/>
  <c r="K1252" i="1"/>
  <c r="K1253" i="1" l="1"/>
  <c r="M1254" i="1"/>
  <c r="M1255" i="1" l="1"/>
  <c r="K1254" i="1"/>
  <c r="K1255" i="1" l="1"/>
  <c r="M1256" i="1"/>
  <c r="M1257" i="1" l="1"/>
  <c r="K1256" i="1"/>
  <c r="K1257" i="1" l="1"/>
  <c r="M1258" i="1" s="1"/>
  <c r="M1259" i="1" l="1"/>
  <c r="K1258" i="1"/>
  <c r="K1259" i="1" l="1"/>
  <c r="M1260" i="1"/>
  <c r="M1261" i="1" l="1"/>
  <c r="K1260" i="1"/>
  <c r="K1261" i="1" l="1"/>
  <c r="M1262" i="1"/>
  <c r="M1263" i="1" l="1"/>
  <c r="K1262" i="1"/>
  <c r="K1263" i="1" l="1"/>
  <c r="M1264" i="1"/>
  <c r="K1264" i="1" l="1"/>
  <c r="M1265" i="1"/>
  <c r="K1265" i="1" l="1"/>
  <c r="M1266" i="1"/>
  <c r="M1267" i="1" l="1"/>
  <c r="K1266" i="1"/>
  <c r="K1267" i="1" l="1"/>
  <c r="M1268" i="1"/>
  <c r="M1269" i="1" l="1"/>
  <c r="K1268" i="1"/>
  <c r="K1269" i="1" l="1"/>
  <c r="M1270" i="1"/>
  <c r="M1271" i="1" l="1"/>
  <c r="K1270" i="1"/>
  <c r="K1271" i="1" l="1"/>
  <c r="M1272" i="1" s="1"/>
  <c r="M1273" i="1" l="1"/>
  <c r="K1272" i="1"/>
  <c r="K1273" i="1" l="1"/>
  <c r="M1274" i="1"/>
  <c r="K1274" i="1" l="1"/>
  <c r="M1275" i="1"/>
  <c r="K1275" i="1" l="1"/>
  <c r="M1276" i="1"/>
  <c r="M1277" i="1" l="1"/>
  <c r="K1276" i="1"/>
  <c r="K1277" i="1" l="1"/>
  <c r="M1278" i="1"/>
  <c r="M1279" i="1" l="1"/>
  <c r="K1278" i="1"/>
  <c r="K1279" i="1" l="1"/>
  <c r="M1280" i="1"/>
  <c r="M1281" i="1" l="1"/>
  <c r="K1280" i="1"/>
  <c r="K1281" i="1" l="1"/>
  <c r="M1282" i="1"/>
  <c r="K1282" i="1" l="1"/>
  <c r="M1283" i="1"/>
  <c r="K1283" i="1" l="1"/>
  <c r="M1284" i="1"/>
  <c r="M1285" i="1" l="1"/>
  <c r="K1284" i="1"/>
  <c r="K1285" i="1" l="1"/>
  <c r="M1286" i="1" s="1"/>
  <c r="M1287" i="1" l="1"/>
  <c r="K1286" i="1"/>
  <c r="K1287" i="1" l="1"/>
  <c r="M1288" i="1"/>
  <c r="M1289" i="1" l="1"/>
  <c r="K1288" i="1"/>
  <c r="M1290" i="1" l="1"/>
  <c r="K1289" i="1"/>
  <c r="M1291" i="1" l="1"/>
  <c r="K1290" i="1"/>
  <c r="K1291" i="1" l="1"/>
  <c r="M1292" i="1"/>
  <c r="M1293" i="1" l="1"/>
  <c r="K1292" i="1"/>
  <c r="K1293" i="1" l="1"/>
  <c r="M1294" i="1"/>
  <c r="M1295" i="1" l="1"/>
  <c r="K1294" i="1"/>
  <c r="K1295" i="1" l="1"/>
  <c r="M1296" i="1"/>
  <c r="M1297" i="1" l="1"/>
  <c r="K1296" i="1"/>
  <c r="K1297" i="1" l="1"/>
  <c r="M1298" i="1" s="1"/>
  <c r="M1299" i="1" l="1"/>
  <c r="K1298" i="1"/>
  <c r="K1299" i="1" l="1"/>
  <c r="M1300" i="1"/>
  <c r="M1301" i="1" l="1"/>
  <c r="K1300" i="1"/>
  <c r="M1302" i="1" l="1"/>
  <c r="K1301" i="1"/>
  <c r="M1303" i="1" l="1"/>
  <c r="K1302" i="1"/>
  <c r="K1303" i="1" l="1"/>
  <c r="M1304" i="1"/>
  <c r="M1305" i="1" l="1"/>
  <c r="K1304" i="1"/>
  <c r="K1305" i="1" l="1"/>
  <c r="M1306" i="1"/>
  <c r="M1307" i="1" l="1"/>
  <c r="K1306" i="1"/>
  <c r="K1307" i="1" l="1"/>
  <c r="M1308" i="1"/>
  <c r="M1309" i="1" l="1"/>
  <c r="K1308" i="1"/>
  <c r="K1309" i="1" l="1"/>
  <c r="M1310" i="1" s="1"/>
  <c r="M1311" i="1" l="1"/>
  <c r="K1310" i="1"/>
  <c r="K1311" i="1" l="1"/>
  <c r="M1312" i="1"/>
  <c r="K1312" i="1" l="1"/>
  <c r="M1313" i="1"/>
  <c r="K1313" i="1" l="1"/>
  <c r="M1314" i="1"/>
  <c r="K1314" i="1" l="1"/>
  <c r="M1315" i="1"/>
  <c r="M1316" i="1" l="1"/>
  <c r="K1315" i="1"/>
  <c r="M1317" i="1" l="1"/>
  <c r="K1316" i="1"/>
  <c r="K1317" i="1" l="1"/>
  <c r="M1318" i="1"/>
  <c r="M1319" i="1" l="1"/>
  <c r="K1318" i="1"/>
  <c r="K1319" i="1" l="1"/>
  <c r="M1320" i="1"/>
  <c r="K1320" i="1" l="1"/>
  <c r="M1321" i="1"/>
  <c r="K1321" i="1" l="1"/>
  <c r="M1322" i="1"/>
  <c r="K1322" i="1" l="1"/>
  <c r="M1323" i="1"/>
  <c r="K1323" i="1" l="1"/>
  <c r="M1324" i="1"/>
  <c r="K1324" i="1" l="1"/>
  <c r="M1325" i="1"/>
  <c r="M1326" i="1" l="1"/>
  <c r="K1325" i="1"/>
  <c r="M1327" i="1" l="1"/>
  <c r="K1326" i="1"/>
  <c r="K1327" i="1" l="1"/>
  <c r="M1328" i="1" s="1"/>
  <c r="K1328" i="1" l="1"/>
  <c r="M1329" i="1"/>
  <c r="K1329" i="1" l="1"/>
  <c r="M1330" i="1"/>
  <c r="K1330" i="1" l="1"/>
  <c r="M1331" i="1"/>
  <c r="K1331" i="1" l="1"/>
  <c r="M1332" i="1"/>
  <c r="K1332" i="1" l="1"/>
  <c r="M1333" i="1"/>
  <c r="K1333" i="1" l="1"/>
  <c r="M1334" i="1"/>
  <c r="M1335" i="1" l="1"/>
  <c r="K1334" i="1"/>
  <c r="K1335" i="1" l="1"/>
  <c r="M1336" i="1" s="1"/>
  <c r="M1337" i="1" l="1"/>
  <c r="K1336" i="1"/>
  <c r="K1337" i="1" l="1"/>
  <c r="M1338" i="1"/>
  <c r="K1338" i="1" l="1"/>
  <c r="M1339" i="1"/>
  <c r="K1339" i="1" l="1"/>
  <c r="M1340" i="1"/>
  <c r="K1340" i="1" l="1"/>
  <c r="M1341" i="1"/>
  <c r="K1341" i="1" l="1"/>
  <c r="M1342" i="1"/>
  <c r="M1343" i="1" l="1"/>
  <c r="K1342" i="1"/>
  <c r="M1344" i="1" l="1"/>
  <c r="K1343" i="1"/>
  <c r="M1345" i="1" l="1"/>
  <c r="K1344" i="1"/>
  <c r="K1345" i="1" l="1"/>
  <c r="M1346" i="1"/>
  <c r="K1346" i="1" l="1"/>
  <c r="M1347" i="1"/>
  <c r="K1347" i="1" l="1"/>
  <c r="M1348" i="1"/>
  <c r="K1348" i="1" l="1"/>
  <c r="M1349" i="1"/>
  <c r="K1349" i="1" l="1"/>
  <c r="M1350" i="1"/>
  <c r="M1351" i="1" l="1"/>
  <c r="K1350" i="1"/>
  <c r="M1352" i="1" l="1"/>
  <c r="K1351" i="1"/>
  <c r="M1353" i="1" l="1"/>
  <c r="K1352" i="1"/>
  <c r="K1353" i="1" l="1"/>
  <c r="M1354" i="1"/>
  <c r="K1354" i="1" l="1"/>
  <c r="M1355" i="1"/>
  <c r="K1355" i="1" l="1"/>
  <c r="M1356" i="1"/>
  <c r="K1356" i="1" l="1"/>
  <c r="M1357" i="1"/>
  <c r="K1357" i="1" l="1"/>
  <c r="M1358" i="1" s="1"/>
  <c r="K1358" i="1" l="1"/>
  <c r="M1359" i="1"/>
  <c r="K1359" i="1" l="1"/>
  <c r="M1360" i="1"/>
  <c r="M1361" i="1" l="1"/>
  <c r="K1360" i="1"/>
  <c r="M1362" i="1" l="1"/>
  <c r="K1361" i="1"/>
  <c r="M1363" i="1" l="1"/>
  <c r="K1362" i="1"/>
  <c r="M1364" i="1" l="1"/>
  <c r="K1363" i="1"/>
  <c r="M1365" i="1" l="1"/>
  <c r="K1364" i="1"/>
  <c r="K1365" i="1" l="1"/>
  <c r="M1366" i="1"/>
  <c r="K1366" i="1" l="1"/>
  <c r="M1367" i="1"/>
  <c r="K1367" i="1" l="1"/>
  <c r="M1368" i="1"/>
  <c r="M1369" i="1" l="1"/>
  <c r="K1368" i="1"/>
  <c r="K1369" i="1" l="1"/>
  <c r="M1370" i="1" s="1"/>
  <c r="K1370" i="1" l="1"/>
  <c r="M1371" i="1"/>
  <c r="K1371" i="1" l="1"/>
  <c r="M1372" i="1"/>
  <c r="M1373" i="1" l="1"/>
  <c r="K1372" i="1"/>
  <c r="K1373" i="1" l="1"/>
  <c r="M1374" i="1"/>
  <c r="K1374" i="1" l="1"/>
  <c r="M1375" i="1"/>
  <c r="K1375" i="1" l="1"/>
  <c r="M1376" i="1"/>
  <c r="K1376" i="1" l="1"/>
  <c r="M1377" i="1"/>
  <c r="K1377" i="1" l="1"/>
  <c r="M1378" i="1"/>
  <c r="K1378" i="1" l="1"/>
  <c r="M1379" i="1"/>
  <c r="K1379" i="1" l="1"/>
  <c r="M1380" i="1"/>
  <c r="M1381" i="1" l="1"/>
  <c r="K1380" i="1"/>
  <c r="K1381" i="1" l="1"/>
  <c r="M1382" i="1"/>
  <c r="K1382" i="1" l="1"/>
  <c r="M1383" i="1"/>
  <c r="K1383" i="1" l="1"/>
  <c r="M1384" i="1"/>
  <c r="K1384" i="1" l="1"/>
  <c r="M1385" i="1"/>
  <c r="K1385" i="1" l="1"/>
  <c r="M1386" i="1" s="1"/>
  <c r="K1386" i="1" l="1"/>
  <c r="M1387" i="1"/>
  <c r="K1387" i="1" l="1"/>
  <c r="M1388" i="1"/>
  <c r="M1389" i="1" l="1"/>
  <c r="K1388" i="1"/>
  <c r="K1389" i="1" l="1"/>
  <c r="M1390" i="1"/>
  <c r="K1390" i="1" l="1"/>
  <c r="M1391" i="1"/>
  <c r="K1391" i="1" l="1"/>
  <c r="M1392" i="1"/>
  <c r="K1392" i="1" l="1"/>
  <c r="M1393" i="1"/>
  <c r="K1393" i="1" l="1"/>
  <c r="M1394" i="1"/>
  <c r="K1394" i="1" l="1"/>
  <c r="M1395" i="1"/>
  <c r="K1395" i="1" l="1"/>
  <c r="M1396" i="1"/>
  <c r="M1397" i="1" l="1"/>
  <c r="K1396" i="1"/>
  <c r="K1397" i="1" l="1"/>
  <c r="M1398" i="1"/>
  <c r="K1398" i="1" l="1"/>
  <c r="M1399" i="1"/>
  <c r="K1399" i="1" l="1"/>
  <c r="M1400" i="1"/>
  <c r="K1400" i="1" l="1"/>
  <c r="M1401" i="1"/>
  <c r="K1401" i="1" l="1"/>
  <c r="M1402" i="1" s="1"/>
  <c r="K1402" i="1" l="1"/>
  <c r="M1403" i="1"/>
  <c r="K1403" i="1" l="1"/>
  <c r="M1404" i="1"/>
  <c r="M1405" i="1" l="1"/>
  <c r="K1404" i="1"/>
  <c r="K1405" i="1" l="1"/>
  <c r="M1406" i="1"/>
  <c r="K1406" i="1" l="1"/>
  <c r="M1407" i="1"/>
  <c r="K1407" i="1" l="1"/>
  <c r="M1408" i="1"/>
  <c r="K1408" i="1" l="1"/>
  <c r="M1409" i="1"/>
  <c r="K1409" i="1" l="1"/>
  <c r="M1410" i="1" s="1"/>
  <c r="K1410" i="1" l="1"/>
  <c r="M1411" i="1"/>
  <c r="K1411" i="1" l="1"/>
  <c r="M1412" i="1"/>
  <c r="M1413" i="1" l="1"/>
  <c r="K1412" i="1"/>
  <c r="M1414" i="1" l="1"/>
  <c r="K1413" i="1"/>
  <c r="M1415" i="1" l="1"/>
  <c r="K1414" i="1"/>
  <c r="M1416" i="1" l="1"/>
  <c r="K1415" i="1"/>
  <c r="M1417" i="1" l="1"/>
  <c r="K1416" i="1"/>
  <c r="K1417" i="1" l="1"/>
  <c r="M1418" i="1"/>
  <c r="K1418" i="1" l="1"/>
  <c r="M1419" i="1"/>
  <c r="K1419" i="1" l="1"/>
  <c r="M1420" i="1"/>
  <c r="M1421" i="1" l="1"/>
  <c r="K1420" i="1"/>
  <c r="M1422" i="1" l="1"/>
  <c r="K1421" i="1"/>
  <c r="M1423" i="1" l="1"/>
  <c r="K1422" i="1"/>
  <c r="M1424" i="1" l="1"/>
  <c r="K1423" i="1"/>
  <c r="M1425" i="1" l="1"/>
  <c r="K1424" i="1"/>
  <c r="K1425" i="1" l="1"/>
  <c r="M1426" i="1"/>
  <c r="K1426" i="1" l="1"/>
  <c r="M1427" i="1"/>
  <c r="K1427" i="1" l="1"/>
  <c r="M1428" i="1"/>
  <c r="M1429" i="1" l="1"/>
  <c r="K1428" i="1"/>
  <c r="K1429" i="1" l="1"/>
  <c r="M1430" i="1" s="1"/>
  <c r="M1431" i="1" l="1"/>
  <c r="K1430" i="1"/>
  <c r="K1431" i="1" l="1"/>
  <c r="M1432" i="1"/>
  <c r="M1433" i="1" l="1"/>
  <c r="K1432" i="1"/>
  <c r="M1434" i="1" l="1"/>
  <c r="K1433" i="1"/>
  <c r="M1435" i="1" l="1"/>
  <c r="K1434" i="1"/>
  <c r="M1436" i="1" l="1"/>
  <c r="K1435" i="1"/>
  <c r="M1437" i="1" l="1"/>
  <c r="K1436" i="1"/>
  <c r="M1438" i="1" l="1"/>
  <c r="K1437" i="1"/>
  <c r="M1439" i="1" l="1"/>
  <c r="K1438" i="1"/>
  <c r="K1439" i="1" l="1"/>
  <c r="M1440" i="1" s="1"/>
  <c r="M1441" i="1" l="1"/>
  <c r="K1440" i="1"/>
  <c r="K1441" i="1" l="1"/>
  <c r="M1442" i="1"/>
  <c r="K1442" i="1" l="1"/>
  <c r="M1443" i="1"/>
  <c r="K1443" i="1" l="1"/>
  <c r="M1444" i="1"/>
  <c r="K1444" i="1" l="1"/>
  <c r="M1445" i="1"/>
  <c r="K1445" i="1" l="1"/>
  <c r="M1446" i="1"/>
  <c r="M1447" i="1" l="1"/>
  <c r="K1446" i="1"/>
  <c r="M1448" i="1" l="1"/>
  <c r="K1447" i="1"/>
  <c r="M1449" i="1" l="1"/>
  <c r="K1448" i="1"/>
  <c r="K1449" i="1" l="1"/>
  <c r="M1450" i="1"/>
  <c r="K1450" i="1" l="1"/>
  <c r="M1451" i="1"/>
  <c r="K1451" i="1" l="1"/>
  <c r="M1452" i="1"/>
  <c r="K1452" i="1" l="1"/>
  <c r="M1453" i="1"/>
  <c r="K1453" i="1" l="1"/>
  <c r="M1454" i="1"/>
  <c r="M1455" i="1" l="1"/>
  <c r="K1454" i="1"/>
  <c r="M1456" i="1" l="1"/>
  <c r="K1455" i="1"/>
  <c r="M1457" i="1" l="1"/>
  <c r="K1456" i="1"/>
  <c r="K1457" i="1" l="1"/>
  <c r="M1458" i="1"/>
  <c r="K1458" i="1" l="1"/>
  <c r="M1459" i="1"/>
  <c r="K1459" i="1" l="1"/>
  <c r="M1460" i="1"/>
  <c r="K1460" i="1" l="1"/>
  <c r="M1461" i="1"/>
  <c r="K1461" i="1" l="1"/>
  <c r="M1462" i="1" s="1"/>
  <c r="K1462" i="1" l="1"/>
  <c r="M1463" i="1"/>
  <c r="K1463" i="1" l="1"/>
  <c r="M1464" i="1"/>
  <c r="M1465" i="1" l="1"/>
  <c r="K1464" i="1"/>
  <c r="K1465" i="1" l="1"/>
  <c r="M1466" i="1"/>
  <c r="K1466" i="1" l="1"/>
  <c r="M1467" i="1"/>
  <c r="K1467" i="1" l="1"/>
  <c r="M1468" i="1"/>
  <c r="K1468" i="1" l="1"/>
  <c r="M1469" i="1"/>
  <c r="K1469" i="1" l="1"/>
  <c r="M1470" i="1" s="1"/>
  <c r="K1470" i="1" l="1"/>
  <c r="M1471" i="1"/>
  <c r="K1471" i="1" l="1"/>
  <c r="M1472" i="1"/>
  <c r="M1473" i="1" l="1"/>
  <c r="K1472" i="1"/>
  <c r="K1473" i="1" l="1"/>
  <c r="M1474" i="1"/>
  <c r="K1474" i="1" l="1"/>
  <c r="M1475" i="1"/>
  <c r="K1475" i="1" l="1"/>
  <c r="M1476" i="1"/>
  <c r="K1476" i="1" l="1"/>
  <c r="M1477" i="1"/>
  <c r="K1477" i="1" l="1"/>
  <c r="M1478" i="1"/>
  <c r="K1478" i="1" l="1"/>
  <c r="M1479" i="1"/>
  <c r="K1479" i="1" l="1"/>
  <c r="M1480" i="1"/>
  <c r="M1481" i="1" l="1"/>
  <c r="K1480" i="1"/>
  <c r="K1481" i="1" l="1"/>
  <c r="M1482" i="1"/>
  <c r="K1482" i="1" l="1"/>
  <c r="M1483" i="1"/>
  <c r="K1483" i="1" l="1"/>
  <c r="M1484" i="1"/>
  <c r="K1484" i="1" l="1"/>
  <c r="M1485" i="1"/>
  <c r="K1485" i="1" l="1"/>
  <c r="M1486" i="1" s="1"/>
  <c r="K1486" i="1" l="1"/>
  <c r="M1487" i="1"/>
  <c r="K1487" i="1" l="1"/>
  <c r="M1488" i="1"/>
  <c r="M1489" i="1" l="1"/>
  <c r="K1488" i="1"/>
  <c r="K1489" i="1" l="1"/>
  <c r="M1490" i="1"/>
  <c r="K1490" i="1" l="1"/>
  <c r="M1491" i="1"/>
  <c r="K1491" i="1" l="1"/>
  <c r="M1492" i="1"/>
  <c r="K1492" i="1" l="1"/>
  <c r="M1493" i="1"/>
  <c r="K1493" i="1" l="1"/>
  <c r="M1494" i="1"/>
  <c r="K1494" i="1" l="1"/>
  <c r="M1495" i="1"/>
  <c r="K1495" i="1" l="1"/>
  <c r="M1496" i="1"/>
  <c r="M1497" i="1" l="1"/>
  <c r="K1496" i="1"/>
  <c r="K1497" i="1" l="1"/>
  <c r="M1498" i="1"/>
  <c r="K1498" i="1" l="1"/>
  <c r="M1499" i="1"/>
  <c r="K1499" i="1" l="1"/>
  <c r="M1500" i="1"/>
  <c r="K1500" i="1" l="1"/>
  <c r="M1501" i="1"/>
  <c r="K1501" i="1" l="1"/>
  <c r="M1502" i="1" s="1"/>
  <c r="K1502" i="1" l="1"/>
  <c r="M1503" i="1"/>
  <c r="K1503" i="1" l="1"/>
  <c r="M1504" i="1"/>
  <c r="M1505" i="1" l="1"/>
  <c r="K1504" i="1"/>
  <c r="M1506" i="1" l="1"/>
  <c r="K1505" i="1"/>
  <c r="M1507" i="1" l="1"/>
  <c r="K1506" i="1"/>
  <c r="K1507" i="1" l="1"/>
  <c r="M1508" i="1"/>
  <c r="K1508" i="1" l="1"/>
  <c r="M1509" i="1"/>
  <c r="K1509" i="1" l="1"/>
  <c r="M1510" i="1"/>
  <c r="K1510" i="1" l="1"/>
  <c r="M1511" i="1"/>
  <c r="K1511" i="1" l="1"/>
  <c r="M1512" i="1"/>
  <c r="M1513" i="1" l="1"/>
  <c r="K1512" i="1"/>
  <c r="M1514" i="1" l="1"/>
  <c r="K1513" i="1"/>
  <c r="M1515" i="1" l="1"/>
  <c r="K1514" i="1"/>
  <c r="K1515" i="1" l="1"/>
  <c r="M1516" i="1" s="1"/>
  <c r="M1517" i="1" l="1"/>
  <c r="K1516" i="1"/>
  <c r="M1518" i="1" l="1"/>
  <c r="K1517" i="1"/>
  <c r="M1519" i="1" l="1"/>
  <c r="K1518" i="1"/>
  <c r="K1519" i="1" l="1"/>
  <c r="M1520" i="1"/>
  <c r="K1520" i="1" l="1"/>
  <c r="M1521" i="1"/>
  <c r="K1521" i="1" l="1"/>
  <c r="M1522" i="1"/>
  <c r="M1523" i="1" l="1"/>
  <c r="K1522" i="1"/>
  <c r="M1524" i="1" l="1"/>
  <c r="K1523" i="1"/>
  <c r="M1525" i="1" l="1"/>
  <c r="K1524" i="1"/>
  <c r="M1526" i="1" l="1"/>
  <c r="K1525" i="1"/>
  <c r="M1527" i="1" l="1"/>
  <c r="K1526" i="1"/>
  <c r="K1527" i="1" l="1"/>
  <c r="M1528" i="1"/>
  <c r="K1528" i="1" l="1"/>
  <c r="M1529" i="1"/>
  <c r="K1529" i="1" l="1"/>
  <c r="M1530" i="1"/>
  <c r="M1531" i="1" l="1"/>
  <c r="K1530" i="1"/>
  <c r="M1532" i="1" l="1"/>
  <c r="K1531" i="1"/>
  <c r="M1533" i="1" l="1"/>
  <c r="K1532" i="1"/>
  <c r="M1534" i="1" l="1"/>
  <c r="K1533" i="1"/>
  <c r="M1535" i="1" l="1"/>
  <c r="K1534" i="1"/>
  <c r="K1535" i="1" l="1"/>
  <c r="M1536" i="1" s="1"/>
  <c r="K1536" i="1" l="1"/>
  <c r="M1537" i="1"/>
  <c r="K1537" i="1" l="1"/>
  <c r="M1538" i="1"/>
  <c r="K1538" i="1" l="1"/>
  <c r="M1539" i="1"/>
  <c r="K1539" i="1" l="1"/>
  <c r="M1540" i="1"/>
  <c r="K1540" i="1" l="1"/>
  <c r="M1541" i="1"/>
  <c r="K1541" i="1" l="1"/>
  <c r="M1542" i="1"/>
  <c r="M1543" i="1" l="1"/>
  <c r="K1542" i="1"/>
  <c r="K1543" i="1" l="1"/>
  <c r="M1544" i="1" s="1"/>
  <c r="M1545" i="1" l="1"/>
  <c r="K1544" i="1"/>
  <c r="K1545" i="1" l="1"/>
  <c r="M1546" i="1"/>
  <c r="K1546" i="1" l="1"/>
  <c r="M1547" i="1"/>
  <c r="K1547" i="1" l="1"/>
  <c r="M1548" i="1"/>
  <c r="K1548" i="1" l="1"/>
  <c r="M1549" i="1"/>
  <c r="K1549" i="1" l="1"/>
  <c r="M1550" i="1"/>
  <c r="M1551" i="1" l="1"/>
  <c r="K1550" i="1"/>
  <c r="M1552" i="1" l="1"/>
  <c r="K1551" i="1"/>
  <c r="M1553" i="1" l="1"/>
  <c r="K1552" i="1"/>
  <c r="K1553" i="1" l="1"/>
  <c r="M1554" i="1"/>
  <c r="K1554" i="1" l="1"/>
  <c r="M1555" i="1"/>
  <c r="K1555" i="1" l="1"/>
  <c r="M1556" i="1"/>
  <c r="K1556" i="1" l="1"/>
  <c r="M1557" i="1"/>
  <c r="K1557" i="1" l="1"/>
  <c r="M1558" i="1"/>
  <c r="M1559" i="1" l="1"/>
  <c r="K1558" i="1"/>
  <c r="M1560" i="1" l="1"/>
  <c r="K1559" i="1"/>
  <c r="M1561" i="1" l="1"/>
  <c r="K1560" i="1"/>
  <c r="K1561" i="1" l="1"/>
  <c r="M1562" i="1"/>
  <c r="K1562" i="1" l="1"/>
  <c r="M1563" i="1"/>
  <c r="K1563" i="1" l="1"/>
  <c r="M1564" i="1"/>
  <c r="K1564" i="1" l="1"/>
  <c r="M1565" i="1"/>
  <c r="K1565" i="1" l="1"/>
  <c r="M1566" i="1"/>
  <c r="M1567" i="1" l="1"/>
  <c r="K1566" i="1"/>
  <c r="M1568" i="1" l="1"/>
  <c r="K1567" i="1"/>
  <c r="M1569" i="1" l="1"/>
  <c r="K1568" i="1"/>
  <c r="K1569" i="1" l="1"/>
  <c r="M1570" i="1"/>
  <c r="K1570" i="1" l="1"/>
  <c r="M1571" i="1"/>
  <c r="K1571" i="1" l="1"/>
  <c r="M1572" i="1"/>
  <c r="K1572" i="1" l="1"/>
  <c r="M1573" i="1"/>
  <c r="K1573" i="1" l="1"/>
  <c r="M1574" i="1" s="1"/>
  <c r="K1574" i="1" l="1"/>
  <c r="M1575" i="1"/>
  <c r="K1575" i="1" l="1"/>
  <c r="M1576" i="1" s="1"/>
  <c r="M1577" i="1" l="1"/>
  <c r="K1576" i="1"/>
  <c r="M1578" i="1" l="1"/>
  <c r="K1577" i="1"/>
  <c r="M1579" i="1" l="1"/>
  <c r="K1578" i="1"/>
  <c r="K1579" i="1" l="1"/>
  <c r="M1580" i="1"/>
  <c r="K1580" i="1" l="1"/>
  <c r="M1581" i="1"/>
  <c r="K1581" i="1" l="1"/>
  <c r="M1582" i="1"/>
  <c r="M1583" i="1" l="1"/>
  <c r="K1582" i="1"/>
  <c r="M1584" i="1" l="1"/>
  <c r="K1583" i="1"/>
  <c r="M1585" i="1" l="1"/>
  <c r="K1584" i="1"/>
  <c r="M1586" i="1" l="1"/>
  <c r="K1585" i="1"/>
  <c r="M1587" i="1" l="1"/>
  <c r="K1586" i="1"/>
  <c r="K1587" i="1" l="1"/>
  <c r="M1588" i="1"/>
  <c r="K1588" i="1" l="1"/>
  <c r="M1589" i="1"/>
  <c r="K1589" i="1" l="1"/>
  <c r="M1590" i="1"/>
  <c r="M1591" i="1" l="1"/>
  <c r="K1590" i="1"/>
  <c r="M1592" i="1" l="1"/>
  <c r="K1591" i="1"/>
  <c r="M1593" i="1" l="1"/>
  <c r="K1592" i="1"/>
  <c r="M1594" i="1" l="1"/>
  <c r="K1593" i="1"/>
  <c r="M1595" i="1" l="1"/>
  <c r="K1594" i="1"/>
  <c r="M1596" i="1" l="1"/>
  <c r="K1595" i="1"/>
  <c r="K1596" i="1" l="1"/>
  <c r="M1597" i="1"/>
  <c r="K1597" i="1" l="1"/>
  <c r="M1598" i="1"/>
  <c r="M1599" i="1" l="1"/>
  <c r="K1598" i="1"/>
  <c r="M1600" i="1" l="1"/>
  <c r="K1599" i="1"/>
  <c r="M1601" i="1" l="1"/>
  <c r="K1600" i="1"/>
  <c r="M1602" i="1" l="1"/>
  <c r="K1601" i="1"/>
  <c r="M1603" i="1" l="1"/>
  <c r="K1602" i="1"/>
  <c r="K1603" i="1" l="1"/>
  <c r="M1604" i="1" s="1"/>
  <c r="M1605" i="1" l="1"/>
  <c r="K1604" i="1"/>
  <c r="M1606" i="1" l="1"/>
  <c r="K1605" i="1"/>
  <c r="K1606" i="1" l="1"/>
  <c r="M1607" i="1"/>
  <c r="K1607" i="1" l="1"/>
  <c r="M1608" i="1"/>
  <c r="K1608" i="1" l="1"/>
  <c r="M1609" i="1"/>
  <c r="K1609" i="1" l="1"/>
  <c r="M1610" i="1"/>
  <c r="K1610" i="1" l="1"/>
  <c r="M1611" i="1"/>
  <c r="M1612" i="1" l="1"/>
  <c r="K1611" i="1"/>
  <c r="M1613" i="1" l="1"/>
  <c r="K1612" i="1"/>
  <c r="M1614" i="1" l="1"/>
  <c r="K1613" i="1"/>
  <c r="M1615" i="1" l="1"/>
  <c r="K1614" i="1"/>
  <c r="M1616" i="1" l="1"/>
  <c r="K1615" i="1"/>
  <c r="M1617" i="1" l="1"/>
  <c r="K1616" i="1"/>
  <c r="M1618" i="1" l="1"/>
  <c r="K1617" i="1"/>
  <c r="M1619" i="1" l="1"/>
  <c r="K1618" i="1"/>
  <c r="M1620" i="1" l="1"/>
  <c r="K1619" i="1"/>
  <c r="M1621" i="1" l="1"/>
  <c r="K1620" i="1"/>
  <c r="K1621" i="1" l="1"/>
  <c r="M1622" i="1"/>
  <c r="K1622" i="1" l="1"/>
  <c r="M1623" i="1"/>
  <c r="M1624" i="1" l="1"/>
  <c r="K1623" i="1"/>
  <c r="M1625" i="1" l="1"/>
  <c r="K1624" i="1"/>
  <c r="M1626" i="1" l="1"/>
  <c r="K1625" i="1"/>
  <c r="M1627" i="1" l="1"/>
  <c r="K1626" i="1"/>
  <c r="M1628" i="1" l="1"/>
  <c r="K1627" i="1"/>
  <c r="K1628" i="1" l="1"/>
  <c r="M1629" i="1"/>
  <c r="K1629" i="1" l="1"/>
  <c r="M1630" i="1"/>
  <c r="K1630" i="1" l="1"/>
  <c r="M1631" i="1"/>
  <c r="K1631" i="1" l="1"/>
  <c r="M1632" i="1" s="1"/>
  <c r="M1633" i="1" l="1"/>
  <c r="K1632" i="1"/>
  <c r="M1634" i="1" l="1"/>
  <c r="K1633" i="1"/>
  <c r="K1634" i="1" l="1"/>
  <c r="M1635" i="1"/>
  <c r="M1636" i="1" l="1"/>
  <c r="K1635" i="1"/>
  <c r="M1637" i="1" l="1"/>
  <c r="K1636" i="1"/>
  <c r="M1638" i="1" l="1"/>
  <c r="K1637" i="1"/>
  <c r="M1639" i="1" l="1"/>
  <c r="K1638" i="1"/>
  <c r="M1640" i="1" l="1"/>
  <c r="K1639" i="1"/>
  <c r="K1640" i="1" l="1"/>
  <c r="M1641" i="1"/>
  <c r="M1642" i="1" l="1"/>
  <c r="K1641" i="1"/>
  <c r="K1642" i="1" l="1"/>
  <c r="M1643" i="1"/>
  <c r="M1644" i="1" l="1"/>
  <c r="K1643" i="1"/>
  <c r="M1645" i="1" l="1"/>
  <c r="K1644" i="1"/>
  <c r="M1646" i="1" l="1"/>
  <c r="K1645" i="1"/>
  <c r="M1647" i="1" l="1"/>
  <c r="K1646" i="1"/>
  <c r="M1648" i="1" l="1"/>
  <c r="K1647" i="1"/>
  <c r="M1649" i="1" l="1"/>
  <c r="K1648" i="1"/>
  <c r="M1650" i="1" l="1"/>
  <c r="K1649" i="1"/>
  <c r="K1650" i="1" l="1"/>
  <c r="M1651" i="1"/>
  <c r="M1652" i="1" l="1"/>
  <c r="K1651" i="1"/>
  <c r="K1652" i="1" l="1"/>
  <c r="M1653" i="1"/>
  <c r="M1654" i="1" l="1"/>
  <c r="K1653" i="1"/>
  <c r="M1655" i="1" l="1"/>
  <c r="K1654" i="1"/>
  <c r="M1656" i="1" l="1"/>
  <c r="K1655" i="1"/>
  <c r="K1656" i="1" l="1"/>
  <c r="M1657" i="1"/>
  <c r="K1657" i="1" l="1"/>
  <c r="M1658" i="1" s="1"/>
  <c r="M1659" i="1" l="1"/>
  <c r="K1658" i="1"/>
  <c r="K1659" i="1" l="1"/>
  <c r="M1660" i="1"/>
  <c r="M1661" i="1" l="1"/>
  <c r="K1660" i="1"/>
  <c r="K1661" i="1" l="1"/>
  <c r="M1662" i="1"/>
  <c r="K1662" i="1" l="1"/>
  <c r="M1663" i="1"/>
  <c r="K1663" i="1" l="1"/>
  <c r="M1664" i="1"/>
  <c r="K1664" i="1" l="1"/>
  <c r="M1665" i="1"/>
  <c r="M1666" i="1" l="1"/>
  <c r="K1665" i="1"/>
  <c r="K1666" i="1" l="1"/>
  <c r="M1667" i="1"/>
  <c r="M1668" i="1" l="1"/>
  <c r="K1667" i="1"/>
  <c r="M1669" i="1" l="1"/>
  <c r="K1668" i="1"/>
  <c r="M1670" i="1" l="1"/>
  <c r="K1669" i="1"/>
  <c r="K1670" i="1" l="1"/>
  <c r="M1671" i="1"/>
  <c r="K1671" i="1" l="1"/>
  <c r="M1672" i="1"/>
  <c r="M1673" i="1" l="1"/>
  <c r="K1672" i="1"/>
  <c r="M1674" i="1" l="1"/>
  <c r="K1673" i="1"/>
  <c r="M1675" i="1" l="1"/>
  <c r="K1674" i="1"/>
  <c r="M1676" i="1" l="1"/>
  <c r="K1675" i="1"/>
  <c r="M1677" i="1" l="1"/>
  <c r="K1676" i="1"/>
  <c r="M1678" i="1" l="1"/>
  <c r="K1677" i="1"/>
  <c r="K1678" i="1" l="1"/>
  <c r="M1679" i="1"/>
  <c r="K1679" i="1" l="1"/>
  <c r="M1680" i="1"/>
  <c r="M1681" i="1" l="1"/>
  <c r="K1680" i="1"/>
  <c r="M1682" i="1" l="1"/>
  <c r="K1681" i="1"/>
  <c r="K1682" i="1" l="1"/>
  <c r="M1683" i="1"/>
  <c r="M1684" i="1" l="1"/>
  <c r="K1683" i="1"/>
  <c r="M1685" i="1" l="1"/>
  <c r="K1684" i="1"/>
  <c r="K1685" i="1" l="1"/>
  <c r="M1686" i="1" s="1"/>
  <c r="M1687" i="1" l="1"/>
  <c r="K1686" i="1"/>
  <c r="M1688" i="1" l="1"/>
  <c r="K1687" i="1"/>
  <c r="M1689" i="1" l="1"/>
  <c r="K1688" i="1"/>
  <c r="K1689" i="1" l="1"/>
  <c r="M1690" i="1" s="1"/>
  <c r="K1690" i="1" l="1"/>
  <c r="M1691" i="1"/>
  <c r="M1692" i="1" l="1"/>
  <c r="K1691" i="1"/>
  <c r="M1693" i="1" l="1"/>
  <c r="K1692" i="1"/>
  <c r="M1694" i="1" l="1"/>
  <c r="K1693" i="1"/>
  <c r="K1694" i="1" l="1"/>
  <c r="M1695" i="1"/>
  <c r="M1696" i="1" l="1"/>
  <c r="K1695" i="1"/>
  <c r="K1696" i="1" l="1"/>
  <c r="M1697" i="1"/>
  <c r="M1698" i="1" l="1"/>
  <c r="K1697" i="1"/>
  <c r="M1699" i="1" l="1"/>
  <c r="K1698" i="1"/>
  <c r="M1700" i="1" l="1"/>
  <c r="K1699" i="1"/>
  <c r="M1701" i="1" l="1"/>
  <c r="K1700" i="1"/>
  <c r="M1702" i="1" l="1"/>
  <c r="K1701" i="1"/>
  <c r="M1703" i="1" l="1"/>
  <c r="K1702" i="1"/>
  <c r="M1704" i="1" l="1"/>
  <c r="K1703" i="1"/>
  <c r="K1704" i="1" l="1"/>
  <c r="M1705" i="1"/>
  <c r="M1706" i="1" l="1"/>
  <c r="K1705" i="1"/>
  <c r="M1707" i="1" l="1"/>
  <c r="K1706" i="1"/>
  <c r="K1707" i="1" l="1"/>
  <c r="M1708" i="1" s="1"/>
  <c r="M1709" i="1" l="1"/>
  <c r="K1708" i="1"/>
  <c r="K1709" i="1" l="1"/>
  <c r="M1710" i="1"/>
  <c r="M1711" i="1" l="1"/>
  <c r="K1710" i="1"/>
  <c r="K1711" i="1" l="1"/>
  <c r="M1712" i="1" s="1"/>
  <c r="K1712" i="1" l="1"/>
  <c r="M1713" i="1"/>
  <c r="K1713" i="1" l="1"/>
  <c r="M1714" i="1"/>
  <c r="K1714" i="1" l="1"/>
  <c r="M1715" i="1"/>
  <c r="M1716" i="1" l="1"/>
  <c r="K1715" i="1"/>
  <c r="M1717" i="1" l="1"/>
  <c r="K1716" i="1"/>
  <c r="M1718" i="1" l="1"/>
  <c r="K1717" i="1"/>
  <c r="M1719" i="1" l="1"/>
  <c r="K1718" i="1"/>
  <c r="K1719" i="1" l="1"/>
  <c r="M1720" i="1"/>
  <c r="M1721" i="1" l="1"/>
  <c r="K1720" i="1"/>
  <c r="K1721" i="1" l="1"/>
  <c r="M1722" i="1" s="1"/>
  <c r="M1723" i="1" l="1"/>
  <c r="K1722" i="1"/>
  <c r="K1723" i="1" l="1"/>
  <c r="M1724" i="1"/>
  <c r="K1724" i="1" l="1"/>
  <c r="M1725" i="1"/>
  <c r="M1726" i="1" l="1"/>
  <c r="K1725" i="1"/>
  <c r="K1726" i="1" l="1"/>
  <c r="M1727" i="1"/>
  <c r="K1727" i="1" l="1"/>
  <c r="M1728" i="1" s="1"/>
  <c r="M1729" i="1" l="1"/>
  <c r="K1728" i="1"/>
  <c r="K1729" i="1" l="1"/>
  <c r="M1730" i="1" s="1"/>
  <c r="M1731" i="1" l="1"/>
  <c r="K1730" i="1"/>
  <c r="K1731" i="1" l="1"/>
  <c r="M1732" i="1" s="1"/>
  <c r="K1732" i="1" l="1"/>
  <c r="M1733" i="1"/>
  <c r="K1733" i="1" l="1"/>
  <c r="M1734" i="1" s="1"/>
  <c r="M1735" i="1" l="1"/>
  <c r="K1734" i="1"/>
  <c r="K1735" i="1" l="1"/>
  <c r="M1736" i="1" s="1"/>
  <c r="K1736" i="1" l="1"/>
  <c r="M1737" i="1"/>
  <c r="K1737" i="1" l="1"/>
</calcChain>
</file>

<file path=xl/sharedStrings.xml><?xml version="1.0" encoding="utf-8"?>
<sst xmlns="http://schemas.openxmlformats.org/spreadsheetml/2006/main" count="3539" uniqueCount="82">
  <si>
    <t>Game_ID</t>
  </si>
  <si>
    <t>Team</t>
  </si>
  <si>
    <t>PHI</t>
  </si>
  <si>
    <t>PIT</t>
  </si>
  <si>
    <t>CHI</t>
  </si>
  <si>
    <t>T.B</t>
  </si>
  <si>
    <t>MTL</t>
  </si>
  <si>
    <t>TOR</t>
  </si>
  <si>
    <t>EDM</t>
  </si>
  <si>
    <t>VAN</t>
  </si>
  <si>
    <t>COL</t>
  </si>
  <si>
    <t>STL</t>
  </si>
  <si>
    <t>BUF</t>
  </si>
  <si>
    <t>WSH</t>
  </si>
  <si>
    <t>BOS</t>
  </si>
  <si>
    <t>N.J</t>
  </si>
  <si>
    <t>NYI</t>
  </si>
  <si>
    <t>NYR</t>
  </si>
  <si>
    <t>CAR</t>
  </si>
  <si>
    <t>DET</t>
  </si>
  <si>
    <t>CBJ</t>
  </si>
  <si>
    <t>NSH</t>
  </si>
  <si>
    <t>CGY</t>
  </si>
  <si>
    <t>WPG</t>
  </si>
  <si>
    <t>ARI</t>
  </si>
  <si>
    <t>S.J</t>
  </si>
  <si>
    <t>ANA</t>
  </si>
  <si>
    <t>VGK</t>
  </si>
  <si>
    <t>L.A</t>
  </si>
  <si>
    <t>MIN</t>
  </si>
  <si>
    <t>OTT</t>
  </si>
  <si>
    <t>FLA</t>
  </si>
  <si>
    <t>DAL</t>
  </si>
  <si>
    <t>Opponent</t>
  </si>
  <si>
    <t>Is_Home</t>
  </si>
  <si>
    <t>Wins</t>
  </si>
  <si>
    <t>Odds</t>
  </si>
  <si>
    <t>Game day</t>
  </si>
  <si>
    <t>Win</t>
  </si>
  <si>
    <t>Row Labels</t>
  </si>
  <si>
    <t>Grand Total</t>
  </si>
  <si>
    <t>H-S prob.</t>
  </si>
  <si>
    <t>H-S Kelly</t>
  </si>
  <si>
    <t>H-S Bet</t>
  </si>
  <si>
    <t>H-S Win/loss</t>
  </si>
  <si>
    <t>H-S Bankroll</t>
  </si>
  <si>
    <t>Dom prob.</t>
  </si>
  <si>
    <t>Dom Kelly</t>
  </si>
  <si>
    <t>Dom Bet</t>
  </si>
  <si>
    <t>Dom Win/loss</t>
  </si>
  <si>
    <t>Dom Bankroll</t>
  </si>
  <si>
    <t>BB prob.</t>
  </si>
  <si>
    <t>BB Kelly</t>
  </si>
  <si>
    <t>BB Bet</t>
  </si>
  <si>
    <t>BB Win/loss</t>
  </si>
  <si>
    <t>BB Bankroll</t>
  </si>
  <si>
    <t>H-S Win/loss2</t>
  </si>
  <si>
    <t>Sum of H-S Win/loss</t>
  </si>
  <si>
    <t>Sum of H-S Win/loss2</t>
  </si>
  <si>
    <t>Dom Win/loss2</t>
  </si>
  <si>
    <t>BB Win/loss2</t>
  </si>
  <si>
    <t>Sum of Dom Win/loss</t>
  </si>
  <si>
    <t>Sum of Dom Win/loss2</t>
  </si>
  <si>
    <t>Sum of BB Win/loss</t>
  </si>
  <si>
    <t>Sum of BB Win/loss2</t>
  </si>
  <si>
    <t>H-S Bankroll1</t>
  </si>
  <si>
    <t>H-S Bankroll2</t>
  </si>
  <si>
    <t>Dom Bankroll1</t>
  </si>
  <si>
    <t>Dom Bankroll2</t>
  </si>
  <si>
    <t>BB Bankroll1</t>
  </si>
  <si>
    <t>BB Bankroll2</t>
  </si>
  <si>
    <t>Startin point</t>
  </si>
  <si>
    <t>Hockey-Statistics</t>
  </si>
  <si>
    <t>The Athletic</t>
  </si>
  <si>
    <t>BayesBet</t>
  </si>
  <si>
    <t>No. Bets</t>
  </si>
  <si>
    <t>Losses</t>
  </si>
  <si>
    <t>Bet amount</t>
  </si>
  <si>
    <t>Win amount</t>
  </si>
  <si>
    <t>ROI</t>
  </si>
  <si>
    <t>Static Bankroll</t>
  </si>
  <si>
    <t>Dynamic Bankroll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</si>
</sst>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%"/>
  </numFmts>
  <fonts count="6" x14ac:knownFonts="1">
    <font>
      <sz val="11"/>
      <color theme="1"/>
      <name val="Calibri"/>
      <family val="2"/>
      <scheme val="minor"/>
    </font>
    <font>
      <sz val="8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sz val="18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 style="medium">
        <color auto="1"/>
      </right>
      <top/>
      <bottom/>
      <diagonal/>
    </border>
    <border>
      <left/>
      <right/>
      <top/>
      <bottom style="medium">
        <color auto="1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0" fillId="0" borderId="0" xfId="0" applyNumberFormat="1"/>
    <xf numFmtId="0" fontId="0" fillId="0" borderId="0" xfId="0" pivotButton="1"/>
    <xf numFmtId="0" fontId="0" fillId="0" borderId="0" xfId="0" applyAlignment="1">
      <alignment horizontal="left"/>
    </xf>
    <xf numFmtId="0" fontId="0" fillId="2" borderId="0" xfId="0" applyFill="1"/>
    <xf numFmtId="0" fontId="0" fillId="0" borderId="0" xfId="0" applyFill="1"/>
    <xf numFmtId="10" fontId="0" fillId="0" borderId="0" xfId="0" applyNumberFormat="1"/>
    <xf numFmtId="0" fontId="2" fillId="0" borderId="0" xfId="0" applyFont="1" applyAlignment="1">
      <alignment horizontal="center"/>
    </xf>
    <xf numFmtId="0" fontId="3" fillId="0" borderId="0" xfId="0" applyFont="1"/>
    <xf numFmtId="0" fontId="4" fillId="2" borderId="2" xfId="0" applyFont="1" applyFill="1" applyBorder="1"/>
    <xf numFmtId="0" fontId="5" fillId="2" borderId="2" xfId="0" applyFont="1" applyFill="1" applyBorder="1" applyAlignment="1">
      <alignment horizontal="center"/>
    </xf>
    <xf numFmtId="0" fontId="5" fillId="3" borderId="0" xfId="0" applyFont="1" applyFill="1" applyAlignment="1">
      <alignment horizontal="center"/>
    </xf>
    <xf numFmtId="9" fontId="5" fillId="3" borderId="0" xfId="0" applyNumberFormat="1" applyFont="1" applyFill="1" applyAlignment="1">
      <alignment horizontal="center"/>
    </xf>
    <xf numFmtId="164" fontId="5" fillId="3" borderId="0" xfId="0" applyNumberFormat="1" applyFont="1" applyFill="1" applyAlignment="1">
      <alignment horizontal="center"/>
    </xf>
    <xf numFmtId="10" fontId="5" fillId="3" borderId="0" xfId="0" applyNumberFormat="1" applyFont="1" applyFill="1" applyAlignment="1">
      <alignment horizontal="center"/>
    </xf>
    <xf numFmtId="0" fontId="4" fillId="3" borderId="0" xfId="0" applyFont="1" applyFill="1"/>
    <xf numFmtId="0" fontId="5" fillId="2" borderId="1" xfId="0" applyFont="1" applyFill="1" applyBorder="1"/>
  </cellXfs>
  <cellStyles count="1">
    <cellStyle name="Normal" xfId="0" builtinId="0"/>
  </cellStyles>
  <dxfs count="28">
    <dxf>
      <numFmt numFmtId="14" formatCode="0.00%"/>
    </dxf>
    <dxf>
      <numFmt numFmtId="14" formatCode="0.00%"/>
    </dxf>
    <dxf>
      <numFmt numFmtId="14" formatCode="0.00%"/>
    </dxf>
    <dxf>
      <numFmt numFmtId="14" formatCode="0.00%"/>
    </dxf>
    <dxf>
      <numFmt numFmtId="14" formatCode="0.00%"/>
    </dxf>
    <dxf>
      <numFmt numFmtId="14" formatCode="0.00%"/>
    </dxf>
    <dxf>
      <numFmt numFmtId="14" formatCode="0.00%"/>
    </dxf>
    <dxf>
      <fill>
        <patternFill patternType="none">
          <fgColor indexed="64"/>
          <bgColor indexed="65"/>
        </patternFill>
      </fill>
    </dxf>
    <dxf>
      <numFmt numFmtId="0" formatCode="General"/>
    </dxf>
    <dxf>
      <numFmt numFmtId="0" formatCode="General"/>
    </dxf>
    <dxf>
      <fill>
        <patternFill patternType="solid">
          <fgColor indexed="64"/>
          <bgColor theme="2"/>
        </patternFill>
      </fill>
    </dxf>
    <dxf>
      <numFmt numFmtId="0" formatCode="General"/>
      <fill>
        <patternFill patternType="solid">
          <fgColor indexed="64"/>
          <bgColor theme="2"/>
        </patternFill>
      </fill>
    </dxf>
    <dxf>
      <numFmt numFmtId="0" formatCode="General"/>
      <fill>
        <patternFill patternType="solid">
          <fgColor indexed="64"/>
          <bgColor theme="2"/>
        </patternFill>
      </fill>
    </dxf>
    <dxf>
      <numFmt numFmtId="0" formatCode="General"/>
    </dxf>
    <dxf>
      <numFmt numFmtId="0" formatCode="General"/>
      <fill>
        <patternFill patternType="solid">
          <fgColor indexed="64"/>
          <bgColor theme="2"/>
        </patternFill>
      </fill>
    </dxf>
    <dxf>
      <numFmt numFmtId="0" formatCode="General"/>
    </dxf>
    <dxf>
      <numFmt numFmtId="0" formatCode="General"/>
    </dxf>
    <dxf>
      <fill>
        <patternFill patternType="none">
          <fgColor indexed="64"/>
          <bgColor auto="1"/>
        </patternFill>
      </fill>
    </dxf>
    <dxf>
      <fill>
        <patternFill patternType="solid">
          <fgColor indexed="64"/>
          <bgColor theme="2"/>
        </patternFill>
      </fill>
    </dxf>
    <dxf>
      <fill>
        <patternFill patternType="solid">
          <fgColor indexed="64"/>
          <bgColor theme="2"/>
        </patternFill>
      </fill>
    </dxf>
    <dxf>
      <fill>
        <patternFill patternType="solid">
          <fgColor indexed="64"/>
          <bgColor theme="2"/>
        </patternFill>
      </fill>
    </dxf>
    <dxf>
      <fill>
        <patternFill patternType="solid">
          <fgColor indexed="64"/>
          <bgColor theme="2"/>
        </patternFill>
      </fill>
    </dxf>
    <dxf>
      <fill>
        <patternFill patternType="solid">
          <fgColor indexed="64"/>
          <bgColor theme="2"/>
        </patternFill>
      </fill>
    </dxf>
    <dxf>
      <fill>
        <patternFill patternType="solid">
          <fgColor indexed="64"/>
          <bgColor theme="2"/>
        </patternFill>
      </fill>
    </dxf>
    <dxf>
      <fill>
        <patternFill patternType="solid">
          <fgColor indexed="64"/>
          <bgColor theme="2"/>
        </patternFill>
      </fill>
    </dxf>
    <dxf>
      <fill>
        <patternFill patternType="solid">
          <fgColor indexed="64"/>
          <bgColor theme="2"/>
        </patternFill>
      </fill>
    </dxf>
    <dxf>
      <fill>
        <patternFill patternType="solid">
          <fgColor indexed="64"/>
          <bgColor theme="2"/>
        </patternFill>
      </fill>
    </dxf>
    <dxf>
      <numFmt numFmtId="0" formatCode="General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hartsheet" Target="chartsheets/sheet5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chartsheet" Target="chartsheets/sheet4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hartsheet" Target="chartsheets/sheet3.xml"/><Relationship Id="rId11" Type="http://schemas.openxmlformats.org/officeDocument/2006/relationships/theme" Target="theme/theme1.xml"/><Relationship Id="rId5" Type="http://schemas.openxmlformats.org/officeDocument/2006/relationships/chartsheet" Target="chartsheets/sheet2.xml"/><Relationship Id="rId10" Type="http://schemas.openxmlformats.org/officeDocument/2006/relationships/pivotCacheDefinition" Target="pivotCache/pivotCacheDefinition1.xml"/><Relationship Id="rId4" Type="http://schemas.openxmlformats.org/officeDocument/2006/relationships/chartsheet" Target="chartsheets/sheet1.xml"/><Relationship Id="rId9" Type="http://schemas.openxmlformats.org/officeDocument/2006/relationships/worksheet" Target="worksheets/sheet4.xml"/><Relationship Id="rId14" Type="http://schemas.openxmlformats.org/officeDocument/2006/relationships/calcChain" Target="calcChain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_rels/chart5.xml.rels><?xml version="1.0" encoding="UTF-8" standalone="yes"?>
<Relationships xmlns="http://schemas.openxmlformats.org/package/2006/relationships"><Relationship Id="rId2" Type="http://schemas.microsoft.com/office/2011/relationships/chartColorStyle" Target="colors5.xml"/><Relationship Id="rId1" Type="http://schemas.microsoft.com/office/2011/relationships/chartStyle" Target="style5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da-DK" sz="2400" b="1"/>
              <a:t>Hockey-Statistics</a:t>
            </a:r>
            <a:r>
              <a:rPr lang="da-DK" sz="2400" b="1" baseline="0"/>
              <a:t> bankroll</a:t>
            </a:r>
          </a:p>
          <a:p>
            <a:pPr>
              <a:defRPr/>
            </a:pPr>
            <a:r>
              <a:rPr lang="da-DK" baseline="0"/>
              <a:t>Dynamic bankroll vs Static bankroll</a:t>
            </a:r>
            <a:endParaRPr lang="da-DK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da-DK"/>
        </a:p>
      </c:txPr>
    </c:title>
    <c:autoTitleDeleted val="0"/>
    <c:plotArea>
      <c:layout>
        <c:manualLayout>
          <c:layoutTarget val="inner"/>
          <c:xMode val="edge"/>
          <c:yMode val="edge"/>
          <c:x val="0.11701144909207677"/>
          <c:y val="0.14140257765303932"/>
          <c:w val="0.70589569779968009"/>
          <c:h val="0.74403709310405952"/>
        </c:manualLayout>
      </c:layout>
      <c:lineChart>
        <c:grouping val="standard"/>
        <c:varyColors val="0"/>
        <c:ser>
          <c:idx val="2"/>
          <c:order val="2"/>
          <c:tx>
            <c:v>Starting point</c:v>
          </c:tx>
          <c:spPr>
            <a:ln w="19050" cap="rnd">
              <a:solidFill>
                <a:schemeClr val="tx1"/>
              </a:solidFill>
              <a:round/>
            </a:ln>
            <a:effectLst/>
          </c:spPr>
          <c:marker>
            <c:symbol val="none"/>
          </c:marker>
          <c:cat>
            <c:numRef>
              <c:f>Sheet4!$A$2:$A$125</c:f>
              <c:numCache>
                <c:formatCode>General</c:formatCode>
                <c:ptCount val="124"/>
                <c:pt idx="0">
                  <c:v>0</c:v>
                </c:pt>
                <c:pt idx="1">
                  <c:v>1</c:v>
                </c:pt>
                <c:pt idx="2">
                  <c:v>2</c:v>
                </c:pt>
                <c:pt idx="3">
                  <c:v>3</c:v>
                </c:pt>
                <c:pt idx="4">
                  <c:v>4</c:v>
                </c:pt>
                <c:pt idx="5">
                  <c:v>5</c:v>
                </c:pt>
                <c:pt idx="6">
                  <c:v>6</c:v>
                </c:pt>
                <c:pt idx="7">
                  <c:v>7</c:v>
                </c:pt>
                <c:pt idx="8">
                  <c:v>8</c:v>
                </c:pt>
                <c:pt idx="9">
                  <c:v>9</c:v>
                </c:pt>
                <c:pt idx="10">
                  <c:v>10</c:v>
                </c:pt>
                <c:pt idx="11">
                  <c:v>11</c:v>
                </c:pt>
                <c:pt idx="12">
                  <c:v>12</c:v>
                </c:pt>
                <c:pt idx="13">
                  <c:v>13</c:v>
                </c:pt>
                <c:pt idx="14">
                  <c:v>14</c:v>
                </c:pt>
                <c:pt idx="15">
                  <c:v>15</c:v>
                </c:pt>
                <c:pt idx="16">
                  <c:v>16</c:v>
                </c:pt>
                <c:pt idx="17">
                  <c:v>17</c:v>
                </c:pt>
                <c:pt idx="18">
                  <c:v>18</c:v>
                </c:pt>
                <c:pt idx="19">
                  <c:v>19</c:v>
                </c:pt>
                <c:pt idx="20">
                  <c:v>20</c:v>
                </c:pt>
                <c:pt idx="21">
                  <c:v>21</c:v>
                </c:pt>
                <c:pt idx="22">
                  <c:v>22</c:v>
                </c:pt>
                <c:pt idx="23">
                  <c:v>23</c:v>
                </c:pt>
                <c:pt idx="24">
                  <c:v>24</c:v>
                </c:pt>
                <c:pt idx="25">
                  <c:v>25</c:v>
                </c:pt>
                <c:pt idx="26">
                  <c:v>26</c:v>
                </c:pt>
                <c:pt idx="27">
                  <c:v>27</c:v>
                </c:pt>
                <c:pt idx="28">
                  <c:v>28</c:v>
                </c:pt>
                <c:pt idx="29">
                  <c:v>29</c:v>
                </c:pt>
                <c:pt idx="30">
                  <c:v>30</c:v>
                </c:pt>
                <c:pt idx="31">
                  <c:v>31</c:v>
                </c:pt>
                <c:pt idx="32">
                  <c:v>32</c:v>
                </c:pt>
                <c:pt idx="33">
                  <c:v>33</c:v>
                </c:pt>
                <c:pt idx="34">
                  <c:v>34</c:v>
                </c:pt>
                <c:pt idx="35">
                  <c:v>35</c:v>
                </c:pt>
                <c:pt idx="36">
                  <c:v>36</c:v>
                </c:pt>
                <c:pt idx="37">
                  <c:v>37</c:v>
                </c:pt>
                <c:pt idx="38">
                  <c:v>38</c:v>
                </c:pt>
                <c:pt idx="39">
                  <c:v>39</c:v>
                </c:pt>
                <c:pt idx="40">
                  <c:v>40</c:v>
                </c:pt>
                <c:pt idx="41">
                  <c:v>41</c:v>
                </c:pt>
                <c:pt idx="42">
                  <c:v>42</c:v>
                </c:pt>
                <c:pt idx="43">
                  <c:v>43</c:v>
                </c:pt>
                <c:pt idx="44">
                  <c:v>44</c:v>
                </c:pt>
                <c:pt idx="45">
                  <c:v>45</c:v>
                </c:pt>
                <c:pt idx="46">
                  <c:v>46</c:v>
                </c:pt>
                <c:pt idx="47">
                  <c:v>47</c:v>
                </c:pt>
                <c:pt idx="48">
                  <c:v>48</c:v>
                </c:pt>
                <c:pt idx="49">
                  <c:v>49</c:v>
                </c:pt>
                <c:pt idx="50">
                  <c:v>50</c:v>
                </c:pt>
                <c:pt idx="51">
                  <c:v>51</c:v>
                </c:pt>
                <c:pt idx="52">
                  <c:v>52</c:v>
                </c:pt>
                <c:pt idx="53">
                  <c:v>53</c:v>
                </c:pt>
                <c:pt idx="54">
                  <c:v>54</c:v>
                </c:pt>
                <c:pt idx="55">
                  <c:v>55</c:v>
                </c:pt>
                <c:pt idx="56">
                  <c:v>56</c:v>
                </c:pt>
                <c:pt idx="57">
                  <c:v>57</c:v>
                </c:pt>
                <c:pt idx="58">
                  <c:v>58</c:v>
                </c:pt>
                <c:pt idx="59">
                  <c:v>59</c:v>
                </c:pt>
                <c:pt idx="60">
                  <c:v>60</c:v>
                </c:pt>
                <c:pt idx="61">
                  <c:v>61</c:v>
                </c:pt>
                <c:pt idx="62">
                  <c:v>62</c:v>
                </c:pt>
                <c:pt idx="63">
                  <c:v>63</c:v>
                </c:pt>
                <c:pt idx="64">
                  <c:v>64</c:v>
                </c:pt>
                <c:pt idx="65">
                  <c:v>65</c:v>
                </c:pt>
                <c:pt idx="66">
                  <c:v>66</c:v>
                </c:pt>
                <c:pt idx="67">
                  <c:v>67</c:v>
                </c:pt>
                <c:pt idx="68">
                  <c:v>68</c:v>
                </c:pt>
                <c:pt idx="69">
                  <c:v>69</c:v>
                </c:pt>
                <c:pt idx="70">
                  <c:v>70</c:v>
                </c:pt>
                <c:pt idx="71">
                  <c:v>71</c:v>
                </c:pt>
                <c:pt idx="72">
                  <c:v>72</c:v>
                </c:pt>
                <c:pt idx="73">
                  <c:v>73</c:v>
                </c:pt>
                <c:pt idx="74">
                  <c:v>74</c:v>
                </c:pt>
                <c:pt idx="75">
                  <c:v>75</c:v>
                </c:pt>
                <c:pt idx="76">
                  <c:v>76</c:v>
                </c:pt>
                <c:pt idx="77">
                  <c:v>77</c:v>
                </c:pt>
                <c:pt idx="78">
                  <c:v>78</c:v>
                </c:pt>
                <c:pt idx="79">
                  <c:v>79</c:v>
                </c:pt>
                <c:pt idx="80">
                  <c:v>80</c:v>
                </c:pt>
                <c:pt idx="81">
                  <c:v>81</c:v>
                </c:pt>
                <c:pt idx="82">
                  <c:v>82</c:v>
                </c:pt>
                <c:pt idx="83">
                  <c:v>83</c:v>
                </c:pt>
                <c:pt idx="84">
                  <c:v>84</c:v>
                </c:pt>
                <c:pt idx="85">
                  <c:v>85</c:v>
                </c:pt>
                <c:pt idx="86">
                  <c:v>86</c:v>
                </c:pt>
                <c:pt idx="87">
                  <c:v>87</c:v>
                </c:pt>
                <c:pt idx="88">
                  <c:v>88</c:v>
                </c:pt>
                <c:pt idx="89">
                  <c:v>89</c:v>
                </c:pt>
                <c:pt idx="90">
                  <c:v>90</c:v>
                </c:pt>
                <c:pt idx="91">
                  <c:v>91</c:v>
                </c:pt>
                <c:pt idx="92">
                  <c:v>92</c:v>
                </c:pt>
                <c:pt idx="93">
                  <c:v>93</c:v>
                </c:pt>
                <c:pt idx="94">
                  <c:v>94</c:v>
                </c:pt>
                <c:pt idx="95">
                  <c:v>95</c:v>
                </c:pt>
                <c:pt idx="96">
                  <c:v>96</c:v>
                </c:pt>
                <c:pt idx="97">
                  <c:v>97</c:v>
                </c:pt>
                <c:pt idx="98">
                  <c:v>98</c:v>
                </c:pt>
                <c:pt idx="99">
                  <c:v>99</c:v>
                </c:pt>
                <c:pt idx="100">
                  <c:v>100</c:v>
                </c:pt>
                <c:pt idx="101">
                  <c:v>101</c:v>
                </c:pt>
                <c:pt idx="102">
                  <c:v>102</c:v>
                </c:pt>
                <c:pt idx="103">
                  <c:v>103</c:v>
                </c:pt>
                <c:pt idx="104">
                  <c:v>104</c:v>
                </c:pt>
                <c:pt idx="105">
                  <c:v>105</c:v>
                </c:pt>
                <c:pt idx="106">
                  <c:v>106</c:v>
                </c:pt>
                <c:pt idx="107">
                  <c:v>107</c:v>
                </c:pt>
                <c:pt idx="108">
                  <c:v>108</c:v>
                </c:pt>
                <c:pt idx="109">
                  <c:v>109</c:v>
                </c:pt>
                <c:pt idx="110">
                  <c:v>110</c:v>
                </c:pt>
                <c:pt idx="111">
                  <c:v>111</c:v>
                </c:pt>
                <c:pt idx="112">
                  <c:v>112</c:v>
                </c:pt>
                <c:pt idx="113">
                  <c:v>113</c:v>
                </c:pt>
                <c:pt idx="114">
                  <c:v>114</c:v>
                </c:pt>
                <c:pt idx="115">
                  <c:v>115</c:v>
                </c:pt>
                <c:pt idx="116">
                  <c:v>116</c:v>
                </c:pt>
                <c:pt idx="117">
                  <c:v>117</c:v>
                </c:pt>
                <c:pt idx="118">
                  <c:v>118</c:v>
                </c:pt>
                <c:pt idx="119">
                  <c:v>119</c:v>
                </c:pt>
                <c:pt idx="120">
                  <c:v>120</c:v>
                </c:pt>
                <c:pt idx="121">
                  <c:v>121</c:v>
                </c:pt>
                <c:pt idx="122">
                  <c:v>122</c:v>
                </c:pt>
                <c:pt idx="123">
                  <c:v>123</c:v>
                </c:pt>
              </c:numCache>
            </c:numRef>
          </c:cat>
          <c:val>
            <c:numRef>
              <c:f>Sheet4!$B$2:$B$125</c:f>
              <c:numCache>
                <c:formatCode>0.00%</c:formatCode>
                <c:ptCount val="124"/>
                <c:pt idx="0">
                  <c:v>1</c:v>
                </c:pt>
                <c:pt idx="1">
                  <c:v>1</c:v>
                </c:pt>
                <c:pt idx="2">
                  <c:v>1</c:v>
                </c:pt>
                <c:pt idx="3">
                  <c:v>1</c:v>
                </c:pt>
                <c:pt idx="4">
                  <c:v>1</c:v>
                </c:pt>
                <c:pt idx="5">
                  <c:v>1</c:v>
                </c:pt>
                <c:pt idx="6">
                  <c:v>1</c:v>
                </c:pt>
                <c:pt idx="7">
                  <c:v>1</c:v>
                </c:pt>
                <c:pt idx="8">
                  <c:v>1</c:v>
                </c:pt>
                <c:pt idx="9">
                  <c:v>1</c:v>
                </c:pt>
                <c:pt idx="10">
                  <c:v>1</c:v>
                </c:pt>
                <c:pt idx="11">
                  <c:v>1</c:v>
                </c:pt>
                <c:pt idx="12">
                  <c:v>1</c:v>
                </c:pt>
                <c:pt idx="13">
                  <c:v>1</c:v>
                </c:pt>
                <c:pt idx="14">
                  <c:v>1</c:v>
                </c:pt>
                <c:pt idx="15">
                  <c:v>1</c:v>
                </c:pt>
                <c:pt idx="16">
                  <c:v>1</c:v>
                </c:pt>
                <c:pt idx="17">
                  <c:v>1</c:v>
                </c:pt>
                <c:pt idx="18">
                  <c:v>1</c:v>
                </c:pt>
                <c:pt idx="19">
                  <c:v>1</c:v>
                </c:pt>
                <c:pt idx="20">
                  <c:v>1</c:v>
                </c:pt>
                <c:pt idx="21">
                  <c:v>1</c:v>
                </c:pt>
                <c:pt idx="22">
                  <c:v>1</c:v>
                </c:pt>
                <c:pt idx="23">
                  <c:v>1</c:v>
                </c:pt>
                <c:pt idx="24">
                  <c:v>1</c:v>
                </c:pt>
                <c:pt idx="25">
                  <c:v>1</c:v>
                </c:pt>
                <c:pt idx="26">
                  <c:v>1</c:v>
                </c:pt>
                <c:pt idx="27">
                  <c:v>1</c:v>
                </c:pt>
                <c:pt idx="28">
                  <c:v>1</c:v>
                </c:pt>
                <c:pt idx="29">
                  <c:v>1</c:v>
                </c:pt>
                <c:pt idx="30">
                  <c:v>1</c:v>
                </c:pt>
                <c:pt idx="31">
                  <c:v>1</c:v>
                </c:pt>
                <c:pt idx="32">
                  <c:v>1</c:v>
                </c:pt>
                <c:pt idx="33">
                  <c:v>1</c:v>
                </c:pt>
                <c:pt idx="34">
                  <c:v>1</c:v>
                </c:pt>
                <c:pt idx="35">
                  <c:v>1</c:v>
                </c:pt>
                <c:pt idx="36">
                  <c:v>1</c:v>
                </c:pt>
                <c:pt idx="37">
                  <c:v>1</c:v>
                </c:pt>
                <c:pt idx="38">
                  <c:v>1</c:v>
                </c:pt>
                <c:pt idx="39">
                  <c:v>1</c:v>
                </c:pt>
                <c:pt idx="40">
                  <c:v>1</c:v>
                </c:pt>
                <c:pt idx="41">
                  <c:v>1</c:v>
                </c:pt>
                <c:pt idx="42">
                  <c:v>1</c:v>
                </c:pt>
                <c:pt idx="43">
                  <c:v>1</c:v>
                </c:pt>
                <c:pt idx="44">
                  <c:v>1</c:v>
                </c:pt>
                <c:pt idx="45">
                  <c:v>1</c:v>
                </c:pt>
                <c:pt idx="46">
                  <c:v>1</c:v>
                </c:pt>
                <c:pt idx="47">
                  <c:v>1</c:v>
                </c:pt>
                <c:pt idx="48">
                  <c:v>1</c:v>
                </c:pt>
                <c:pt idx="49">
                  <c:v>1</c:v>
                </c:pt>
                <c:pt idx="50">
                  <c:v>1</c:v>
                </c:pt>
                <c:pt idx="51">
                  <c:v>1</c:v>
                </c:pt>
                <c:pt idx="52">
                  <c:v>1</c:v>
                </c:pt>
                <c:pt idx="53">
                  <c:v>1</c:v>
                </c:pt>
                <c:pt idx="54">
                  <c:v>1</c:v>
                </c:pt>
                <c:pt idx="55">
                  <c:v>1</c:v>
                </c:pt>
                <c:pt idx="56">
                  <c:v>1</c:v>
                </c:pt>
                <c:pt idx="57">
                  <c:v>1</c:v>
                </c:pt>
                <c:pt idx="58">
                  <c:v>1</c:v>
                </c:pt>
                <c:pt idx="59">
                  <c:v>1</c:v>
                </c:pt>
                <c:pt idx="60">
                  <c:v>1</c:v>
                </c:pt>
                <c:pt idx="61">
                  <c:v>1</c:v>
                </c:pt>
                <c:pt idx="62">
                  <c:v>1</c:v>
                </c:pt>
                <c:pt idx="63">
                  <c:v>1</c:v>
                </c:pt>
                <c:pt idx="64">
                  <c:v>1</c:v>
                </c:pt>
                <c:pt idx="65">
                  <c:v>1</c:v>
                </c:pt>
                <c:pt idx="66">
                  <c:v>1</c:v>
                </c:pt>
                <c:pt idx="67">
                  <c:v>1</c:v>
                </c:pt>
                <c:pt idx="68">
                  <c:v>1</c:v>
                </c:pt>
                <c:pt idx="69">
                  <c:v>1</c:v>
                </c:pt>
                <c:pt idx="70">
                  <c:v>1</c:v>
                </c:pt>
                <c:pt idx="71">
                  <c:v>1</c:v>
                </c:pt>
                <c:pt idx="72">
                  <c:v>1</c:v>
                </c:pt>
                <c:pt idx="73">
                  <c:v>1</c:v>
                </c:pt>
                <c:pt idx="74">
                  <c:v>1</c:v>
                </c:pt>
                <c:pt idx="75">
                  <c:v>1</c:v>
                </c:pt>
                <c:pt idx="76">
                  <c:v>1</c:v>
                </c:pt>
                <c:pt idx="77">
                  <c:v>1</c:v>
                </c:pt>
                <c:pt idx="78">
                  <c:v>1</c:v>
                </c:pt>
                <c:pt idx="79">
                  <c:v>1</c:v>
                </c:pt>
                <c:pt idx="80">
                  <c:v>1</c:v>
                </c:pt>
                <c:pt idx="81">
                  <c:v>1</c:v>
                </c:pt>
                <c:pt idx="82">
                  <c:v>1</c:v>
                </c:pt>
                <c:pt idx="83">
                  <c:v>1</c:v>
                </c:pt>
                <c:pt idx="84">
                  <c:v>1</c:v>
                </c:pt>
                <c:pt idx="85">
                  <c:v>1</c:v>
                </c:pt>
                <c:pt idx="86">
                  <c:v>1</c:v>
                </c:pt>
                <c:pt idx="87">
                  <c:v>1</c:v>
                </c:pt>
                <c:pt idx="88">
                  <c:v>1</c:v>
                </c:pt>
                <c:pt idx="89">
                  <c:v>1</c:v>
                </c:pt>
                <c:pt idx="90">
                  <c:v>1</c:v>
                </c:pt>
                <c:pt idx="91">
                  <c:v>1</c:v>
                </c:pt>
                <c:pt idx="92">
                  <c:v>1</c:v>
                </c:pt>
                <c:pt idx="93">
                  <c:v>1</c:v>
                </c:pt>
                <c:pt idx="94">
                  <c:v>1</c:v>
                </c:pt>
                <c:pt idx="95">
                  <c:v>1</c:v>
                </c:pt>
                <c:pt idx="96">
                  <c:v>1</c:v>
                </c:pt>
                <c:pt idx="97">
                  <c:v>1</c:v>
                </c:pt>
                <c:pt idx="98">
                  <c:v>1</c:v>
                </c:pt>
                <c:pt idx="99">
                  <c:v>1</c:v>
                </c:pt>
                <c:pt idx="100">
                  <c:v>1</c:v>
                </c:pt>
                <c:pt idx="101">
                  <c:v>1</c:v>
                </c:pt>
                <c:pt idx="102">
                  <c:v>1</c:v>
                </c:pt>
                <c:pt idx="103">
                  <c:v>1</c:v>
                </c:pt>
                <c:pt idx="104">
                  <c:v>1</c:v>
                </c:pt>
                <c:pt idx="105">
                  <c:v>1</c:v>
                </c:pt>
                <c:pt idx="106">
                  <c:v>1</c:v>
                </c:pt>
                <c:pt idx="107">
                  <c:v>1</c:v>
                </c:pt>
                <c:pt idx="108">
                  <c:v>1</c:v>
                </c:pt>
                <c:pt idx="109">
                  <c:v>1</c:v>
                </c:pt>
                <c:pt idx="110">
                  <c:v>1</c:v>
                </c:pt>
                <c:pt idx="111">
                  <c:v>1</c:v>
                </c:pt>
                <c:pt idx="112">
                  <c:v>1</c:v>
                </c:pt>
                <c:pt idx="113">
                  <c:v>1</c:v>
                </c:pt>
                <c:pt idx="114">
                  <c:v>1</c:v>
                </c:pt>
                <c:pt idx="115">
                  <c:v>1</c:v>
                </c:pt>
                <c:pt idx="116">
                  <c:v>1</c:v>
                </c:pt>
                <c:pt idx="117">
                  <c:v>1</c:v>
                </c:pt>
                <c:pt idx="118">
                  <c:v>1</c:v>
                </c:pt>
                <c:pt idx="119">
                  <c:v>1</c:v>
                </c:pt>
                <c:pt idx="120">
                  <c:v>1</c:v>
                </c:pt>
                <c:pt idx="121">
                  <c:v>1</c:v>
                </c:pt>
                <c:pt idx="122">
                  <c:v>1</c:v>
                </c:pt>
                <c:pt idx="123">
                  <c:v>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AAB1-41B3-B90B-E8CA27EEBB8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02914768"/>
        <c:axId val="726351528"/>
      </c:lineChart>
      <c:scatterChart>
        <c:scatterStyle val="smoothMarker"/>
        <c:varyColors val="0"/>
        <c:ser>
          <c:idx val="0"/>
          <c:order val="0"/>
          <c:tx>
            <c:v>Dynamic Bankroll</c:v>
          </c:tx>
          <c:spPr>
            <a:ln w="19050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xVal>
            <c:numRef>
              <c:f>Sheet4!$A$2:$A$125</c:f>
              <c:numCache>
                <c:formatCode>General</c:formatCode>
                <c:ptCount val="124"/>
                <c:pt idx="0">
                  <c:v>0</c:v>
                </c:pt>
                <c:pt idx="1">
                  <c:v>1</c:v>
                </c:pt>
                <c:pt idx="2">
                  <c:v>2</c:v>
                </c:pt>
                <c:pt idx="3">
                  <c:v>3</c:v>
                </c:pt>
                <c:pt idx="4">
                  <c:v>4</c:v>
                </c:pt>
                <c:pt idx="5">
                  <c:v>5</c:v>
                </c:pt>
                <c:pt idx="6">
                  <c:v>6</c:v>
                </c:pt>
                <c:pt idx="7">
                  <c:v>7</c:v>
                </c:pt>
                <c:pt idx="8">
                  <c:v>8</c:v>
                </c:pt>
                <c:pt idx="9">
                  <c:v>9</c:v>
                </c:pt>
                <c:pt idx="10">
                  <c:v>10</c:v>
                </c:pt>
                <c:pt idx="11">
                  <c:v>11</c:v>
                </c:pt>
                <c:pt idx="12">
                  <c:v>12</c:v>
                </c:pt>
                <c:pt idx="13">
                  <c:v>13</c:v>
                </c:pt>
                <c:pt idx="14">
                  <c:v>14</c:v>
                </c:pt>
                <c:pt idx="15">
                  <c:v>15</c:v>
                </c:pt>
                <c:pt idx="16">
                  <c:v>16</c:v>
                </c:pt>
                <c:pt idx="17">
                  <c:v>17</c:v>
                </c:pt>
                <c:pt idx="18">
                  <c:v>18</c:v>
                </c:pt>
                <c:pt idx="19">
                  <c:v>19</c:v>
                </c:pt>
                <c:pt idx="20">
                  <c:v>20</c:v>
                </c:pt>
                <c:pt idx="21">
                  <c:v>21</c:v>
                </c:pt>
                <c:pt idx="22">
                  <c:v>22</c:v>
                </c:pt>
                <c:pt idx="23">
                  <c:v>23</c:v>
                </c:pt>
                <c:pt idx="24">
                  <c:v>24</c:v>
                </c:pt>
                <c:pt idx="25">
                  <c:v>25</c:v>
                </c:pt>
                <c:pt idx="26">
                  <c:v>26</c:v>
                </c:pt>
                <c:pt idx="27">
                  <c:v>27</c:v>
                </c:pt>
                <c:pt idx="28">
                  <c:v>28</c:v>
                </c:pt>
                <c:pt idx="29">
                  <c:v>29</c:v>
                </c:pt>
                <c:pt idx="30">
                  <c:v>30</c:v>
                </c:pt>
                <c:pt idx="31">
                  <c:v>31</c:v>
                </c:pt>
                <c:pt idx="32">
                  <c:v>32</c:v>
                </c:pt>
                <c:pt idx="33">
                  <c:v>33</c:v>
                </c:pt>
                <c:pt idx="34">
                  <c:v>34</c:v>
                </c:pt>
                <c:pt idx="35">
                  <c:v>35</c:v>
                </c:pt>
                <c:pt idx="36">
                  <c:v>36</c:v>
                </c:pt>
                <c:pt idx="37">
                  <c:v>37</c:v>
                </c:pt>
                <c:pt idx="38">
                  <c:v>38</c:v>
                </c:pt>
                <c:pt idx="39">
                  <c:v>39</c:v>
                </c:pt>
                <c:pt idx="40">
                  <c:v>40</c:v>
                </c:pt>
                <c:pt idx="41">
                  <c:v>41</c:v>
                </c:pt>
                <c:pt idx="42">
                  <c:v>42</c:v>
                </c:pt>
                <c:pt idx="43">
                  <c:v>43</c:v>
                </c:pt>
                <c:pt idx="44">
                  <c:v>44</c:v>
                </c:pt>
                <c:pt idx="45">
                  <c:v>45</c:v>
                </c:pt>
                <c:pt idx="46">
                  <c:v>46</c:v>
                </c:pt>
                <c:pt idx="47">
                  <c:v>47</c:v>
                </c:pt>
                <c:pt idx="48">
                  <c:v>48</c:v>
                </c:pt>
                <c:pt idx="49">
                  <c:v>49</c:v>
                </c:pt>
                <c:pt idx="50">
                  <c:v>50</c:v>
                </c:pt>
                <c:pt idx="51">
                  <c:v>51</c:v>
                </c:pt>
                <c:pt idx="52">
                  <c:v>52</c:v>
                </c:pt>
                <c:pt idx="53">
                  <c:v>53</c:v>
                </c:pt>
                <c:pt idx="54">
                  <c:v>54</c:v>
                </c:pt>
                <c:pt idx="55">
                  <c:v>55</c:v>
                </c:pt>
                <c:pt idx="56">
                  <c:v>56</c:v>
                </c:pt>
                <c:pt idx="57">
                  <c:v>57</c:v>
                </c:pt>
                <c:pt idx="58">
                  <c:v>58</c:v>
                </c:pt>
                <c:pt idx="59">
                  <c:v>59</c:v>
                </c:pt>
                <c:pt idx="60">
                  <c:v>60</c:v>
                </c:pt>
                <c:pt idx="61">
                  <c:v>61</c:v>
                </c:pt>
                <c:pt idx="62">
                  <c:v>62</c:v>
                </c:pt>
                <c:pt idx="63">
                  <c:v>63</c:v>
                </c:pt>
                <c:pt idx="64">
                  <c:v>64</c:v>
                </c:pt>
                <c:pt idx="65">
                  <c:v>65</c:v>
                </c:pt>
                <c:pt idx="66">
                  <c:v>66</c:v>
                </c:pt>
                <c:pt idx="67">
                  <c:v>67</c:v>
                </c:pt>
                <c:pt idx="68">
                  <c:v>68</c:v>
                </c:pt>
                <c:pt idx="69">
                  <c:v>69</c:v>
                </c:pt>
                <c:pt idx="70">
                  <c:v>70</c:v>
                </c:pt>
                <c:pt idx="71">
                  <c:v>71</c:v>
                </c:pt>
                <c:pt idx="72">
                  <c:v>72</c:v>
                </c:pt>
                <c:pt idx="73">
                  <c:v>73</c:v>
                </c:pt>
                <c:pt idx="74">
                  <c:v>74</c:v>
                </c:pt>
                <c:pt idx="75">
                  <c:v>75</c:v>
                </c:pt>
                <c:pt idx="76">
                  <c:v>76</c:v>
                </c:pt>
                <c:pt idx="77">
                  <c:v>77</c:v>
                </c:pt>
                <c:pt idx="78">
                  <c:v>78</c:v>
                </c:pt>
                <c:pt idx="79">
                  <c:v>79</c:v>
                </c:pt>
                <c:pt idx="80">
                  <c:v>80</c:v>
                </c:pt>
                <c:pt idx="81">
                  <c:v>81</c:v>
                </c:pt>
                <c:pt idx="82">
                  <c:v>82</c:v>
                </c:pt>
                <c:pt idx="83">
                  <c:v>83</c:v>
                </c:pt>
                <c:pt idx="84">
                  <c:v>84</c:v>
                </c:pt>
                <c:pt idx="85">
                  <c:v>85</c:v>
                </c:pt>
                <c:pt idx="86">
                  <c:v>86</c:v>
                </c:pt>
                <c:pt idx="87">
                  <c:v>87</c:v>
                </c:pt>
                <c:pt idx="88">
                  <c:v>88</c:v>
                </c:pt>
                <c:pt idx="89">
                  <c:v>89</c:v>
                </c:pt>
                <c:pt idx="90">
                  <c:v>90</c:v>
                </c:pt>
                <c:pt idx="91">
                  <c:v>91</c:v>
                </c:pt>
                <c:pt idx="92">
                  <c:v>92</c:v>
                </c:pt>
                <c:pt idx="93">
                  <c:v>93</c:v>
                </c:pt>
                <c:pt idx="94">
                  <c:v>94</c:v>
                </c:pt>
                <c:pt idx="95">
                  <c:v>95</c:v>
                </c:pt>
                <c:pt idx="96">
                  <c:v>96</c:v>
                </c:pt>
                <c:pt idx="97">
                  <c:v>97</c:v>
                </c:pt>
                <c:pt idx="98">
                  <c:v>98</c:v>
                </c:pt>
                <c:pt idx="99">
                  <c:v>99</c:v>
                </c:pt>
                <c:pt idx="100">
                  <c:v>100</c:v>
                </c:pt>
                <c:pt idx="101">
                  <c:v>101</c:v>
                </c:pt>
                <c:pt idx="102">
                  <c:v>102</c:v>
                </c:pt>
                <c:pt idx="103">
                  <c:v>103</c:v>
                </c:pt>
                <c:pt idx="104">
                  <c:v>104</c:v>
                </c:pt>
                <c:pt idx="105">
                  <c:v>105</c:v>
                </c:pt>
                <c:pt idx="106">
                  <c:v>106</c:v>
                </c:pt>
                <c:pt idx="107">
                  <c:v>107</c:v>
                </c:pt>
                <c:pt idx="108">
                  <c:v>108</c:v>
                </c:pt>
                <c:pt idx="109">
                  <c:v>109</c:v>
                </c:pt>
                <c:pt idx="110">
                  <c:v>110</c:v>
                </c:pt>
                <c:pt idx="111">
                  <c:v>111</c:v>
                </c:pt>
                <c:pt idx="112">
                  <c:v>112</c:v>
                </c:pt>
                <c:pt idx="113">
                  <c:v>113</c:v>
                </c:pt>
                <c:pt idx="114">
                  <c:v>114</c:v>
                </c:pt>
                <c:pt idx="115">
                  <c:v>115</c:v>
                </c:pt>
                <c:pt idx="116">
                  <c:v>116</c:v>
                </c:pt>
                <c:pt idx="117">
                  <c:v>117</c:v>
                </c:pt>
                <c:pt idx="118">
                  <c:v>118</c:v>
                </c:pt>
                <c:pt idx="119">
                  <c:v>119</c:v>
                </c:pt>
                <c:pt idx="120">
                  <c:v>120</c:v>
                </c:pt>
                <c:pt idx="121">
                  <c:v>121</c:v>
                </c:pt>
                <c:pt idx="122">
                  <c:v>122</c:v>
                </c:pt>
                <c:pt idx="123">
                  <c:v>123</c:v>
                </c:pt>
              </c:numCache>
            </c:numRef>
          </c:xVal>
          <c:yVal>
            <c:numRef>
              <c:f>Sheet4!$E$2:$E$125</c:f>
              <c:numCache>
                <c:formatCode>0.00%</c:formatCode>
                <c:ptCount val="124"/>
                <c:pt idx="0">
                  <c:v>0.99759380911730755</c:v>
                </c:pt>
                <c:pt idx="1">
                  <c:v>1.0253146962312116</c:v>
                </c:pt>
                <c:pt idx="2">
                  <c:v>0.98428802221953993</c:v>
                </c:pt>
                <c:pt idx="3">
                  <c:v>0.9566267622928144</c:v>
                </c:pt>
                <c:pt idx="4">
                  <c:v>0.96291995036581091</c:v>
                </c:pt>
                <c:pt idx="5">
                  <c:v>0.91381186522103452</c:v>
                </c:pt>
                <c:pt idx="6">
                  <c:v>0.95461395671459481</c:v>
                </c:pt>
                <c:pt idx="7">
                  <c:v>0.959975240426999</c:v>
                </c:pt>
                <c:pt idx="8">
                  <c:v>0.97878618266045347</c:v>
                </c:pt>
                <c:pt idx="9">
                  <c:v>1.0507287641455452</c:v>
                </c:pt>
                <c:pt idx="10">
                  <c:v>1.0052989938725023</c:v>
                </c:pt>
                <c:pt idx="11">
                  <c:v>0.99705975489254905</c:v>
                </c:pt>
                <c:pt idx="12">
                  <c:v>1.0223268786879474</c:v>
                </c:pt>
                <c:pt idx="13">
                  <c:v>1.1498410268770152</c:v>
                </c:pt>
                <c:pt idx="14">
                  <c:v>1.1740987924401325</c:v>
                </c:pt>
                <c:pt idx="15">
                  <c:v>1.246032603467911</c:v>
                </c:pt>
                <c:pt idx="16">
                  <c:v>1.2460194410076006</c:v>
                </c:pt>
                <c:pt idx="17">
                  <c:v>1.3437407713461871</c:v>
                </c:pt>
                <c:pt idx="18">
                  <c:v>1.526867966815459</c:v>
                </c:pt>
                <c:pt idx="19">
                  <c:v>1.384777874392596</c:v>
                </c:pt>
                <c:pt idx="20">
                  <c:v>1.4186677964014391</c:v>
                </c:pt>
                <c:pt idx="21">
                  <c:v>1.4009447208037957</c:v>
                </c:pt>
                <c:pt idx="22">
                  <c:v>1.4186527412670191</c:v>
                </c:pt>
                <c:pt idx="23">
                  <c:v>1.403138899556734</c:v>
                </c:pt>
                <c:pt idx="24">
                  <c:v>1.3193420700641292</c:v>
                </c:pt>
                <c:pt idx="25">
                  <c:v>1.2228513219334678</c:v>
                </c:pt>
                <c:pt idx="26">
                  <c:v>1.1863370343226667</c:v>
                </c:pt>
                <c:pt idx="27">
                  <c:v>1.199484293064659</c:v>
                </c:pt>
                <c:pt idx="28">
                  <c:v>1.218444001443433</c:v>
                </c:pt>
                <c:pt idx="29">
                  <c:v>1.3317372685437403</c:v>
                </c:pt>
                <c:pt idx="30">
                  <c:v>1.3486343262595188</c:v>
                </c:pt>
                <c:pt idx="31">
                  <c:v>1.1450662527464712</c:v>
                </c:pt>
                <c:pt idx="32">
                  <c:v>1.1521091775772072</c:v>
                </c:pt>
                <c:pt idx="33">
                  <c:v>1.1765654789372493</c:v>
                </c:pt>
                <c:pt idx="34">
                  <c:v>1.2257255781168179</c:v>
                </c:pt>
                <c:pt idx="35">
                  <c:v>1.2170295593436375</c:v>
                </c:pt>
                <c:pt idx="36">
                  <c:v>1.2391617007535414</c:v>
                </c:pt>
                <c:pt idx="37">
                  <c:v>1.2925586110393943</c:v>
                </c:pt>
                <c:pt idx="38">
                  <c:v>1.3564147327266893</c:v>
                </c:pt>
                <c:pt idx="39">
                  <c:v>1.3901816055792007</c:v>
                </c:pt>
                <c:pt idx="40">
                  <c:v>1.4468532708662711</c:v>
                </c:pt>
                <c:pt idx="41">
                  <c:v>1.4722760529666139</c:v>
                </c:pt>
                <c:pt idx="42">
                  <c:v>1.6232223889476534</c:v>
                </c:pt>
                <c:pt idx="43">
                  <c:v>1.5853026234238328</c:v>
                </c:pt>
                <c:pt idx="44">
                  <c:v>1.5853026234238328</c:v>
                </c:pt>
                <c:pt idx="45">
                  <c:v>1.6258917664534651</c:v>
                </c:pt>
                <c:pt idx="46">
                  <c:v>1.6104461155771845</c:v>
                </c:pt>
                <c:pt idx="47">
                  <c:v>1.5507400886663507</c:v>
                </c:pt>
                <c:pt idx="48">
                  <c:v>1.5714786257202429</c:v>
                </c:pt>
                <c:pt idx="49">
                  <c:v>1.5327799098242245</c:v>
                </c:pt>
                <c:pt idx="50">
                  <c:v>1.6182075740236497</c:v>
                </c:pt>
                <c:pt idx="51">
                  <c:v>1.6045529075901539</c:v>
                </c:pt>
                <c:pt idx="52">
                  <c:v>1.5254117597626264</c:v>
                </c:pt>
                <c:pt idx="53">
                  <c:v>1.4669670467788394</c:v>
                </c:pt>
                <c:pt idx="54">
                  <c:v>1.4917780936230307</c:v>
                </c:pt>
                <c:pt idx="55">
                  <c:v>1.5626341756905227</c:v>
                </c:pt>
                <c:pt idx="56">
                  <c:v>1.5778306081638693</c:v>
                </c:pt>
                <c:pt idx="57">
                  <c:v>1.5718748111504861</c:v>
                </c:pt>
                <c:pt idx="58">
                  <c:v>1.5243609456169138</c:v>
                </c:pt>
                <c:pt idx="59">
                  <c:v>1.6876006074498977</c:v>
                </c:pt>
                <c:pt idx="60">
                  <c:v>1.5561611690798236</c:v>
                </c:pt>
                <c:pt idx="61">
                  <c:v>1.4903228751816417</c:v>
                </c:pt>
                <c:pt idx="62">
                  <c:v>1.5133257057458565</c:v>
                </c:pt>
                <c:pt idx="63">
                  <c:v>1.5493418518083453</c:v>
                </c:pt>
                <c:pt idx="64">
                  <c:v>1.7621625714770375</c:v>
                </c:pt>
                <c:pt idx="65">
                  <c:v>1.7778484210375864</c:v>
                </c:pt>
                <c:pt idx="66">
                  <c:v>1.5826072924777366</c:v>
                </c:pt>
                <c:pt idx="67">
                  <c:v>1.6422317870148389</c:v>
                </c:pt>
                <c:pt idx="68">
                  <c:v>1.4388799132661023</c:v>
                </c:pt>
                <c:pt idx="69">
                  <c:v>1.5280670623678549</c:v>
                </c:pt>
                <c:pt idx="70">
                  <c:v>1.5577776384596242</c:v>
                </c:pt>
                <c:pt idx="71">
                  <c:v>1.3581430617924177</c:v>
                </c:pt>
                <c:pt idx="72">
                  <c:v>1.3144272668320738</c:v>
                </c:pt>
                <c:pt idx="73">
                  <c:v>1.4764596505160548</c:v>
                </c:pt>
                <c:pt idx="74">
                  <c:v>1.5463128729365234</c:v>
                </c:pt>
                <c:pt idx="75">
                  <c:v>1.6334984446820675</c:v>
                </c:pt>
                <c:pt idx="76">
                  <c:v>1.6023515263915704</c:v>
                </c:pt>
                <c:pt idx="77">
                  <c:v>1.4631587464891338</c:v>
                </c:pt>
                <c:pt idx="78">
                  <c:v>1.367111179349318</c:v>
                </c:pt>
                <c:pt idx="79">
                  <c:v>1.3390158706791204</c:v>
                </c:pt>
                <c:pt idx="80">
                  <c:v>1.2850408080365432</c:v>
                </c:pt>
                <c:pt idx="81">
                  <c:v>1.2590381567134707</c:v>
                </c:pt>
                <c:pt idx="82">
                  <c:v>1.3304808307332121</c:v>
                </c:pt>
                <c:pt idx="83">
                  <c:v>1.2815149688420386</c:v>
                </c:pt>
                <c:pt idx="84">
                  <c:v>1.3447031889282701</c:v>
                </c:pt>
                <c:pt idx="85">
                  <c:v>1.3374569579850784</c:v>
                </c:pt>
                <c:pt idx="86">
                  <c:v>1.3336758431782438</c:v>
                </c:pt>
                <c:pt idx="87">
                  <c:v>1.3261166673930394</c:v>
                </c:pt>
                <c:pt idx="88">
                  <c:v>1.2500273823286354</c:v>
                </c:pt>
                <c:pt idx="89">
                  <c:v>1.2062902074566753</c:v>
                </c:pt>
                <c:pt idx="90">
                  <c:v>1.1245315461055614</c:v>
                </c:pt>
                <c:pt idx="91">
                  <c:v>1.0579730598660446</c:v>
                </c:pt>
                <c:pt idx="92">
                  <c:v>1.0837232054184527</c:v>
                </c:pt>
                <c:pt idx="93">
                  <c:v>1.0808403307578738</c:v>
                </c:pt>
                <c:pt idx="94">
                  <c:v>1.0306826849226549</c:v>
                </c:pt>
                <c:pt idx="95">
                  <c:v>1.1470390602668723</c:v>
                </c:pt>
                <c:pt idx="96">
                  <c:v>1.1515745899524104</c:v>
                </c:pt>
                <c:pt idx="97">
                  <c:v>1.2319464942816496</c:v>
                </c:pt>
                <c:pt idx="98">
                  <c:v>1.2017257314934378</c:v>
                </c:pt>
                <c:pt idx="99">
                  <c:v>1.1839494426211454</c:v>
                </c:pt>
                <c:pt idx="100">
                  <c:v>1.2258364742509138</c:v>
                </c:pt>
                <c:pt idx="101">
                  <c:v>1.2268278283741358</c:v>
                </c:pt>
                <c:pt idx="102">
                  <c:v>1.2051267637376368</c:v>
                </c:pt>
                <c:pt idx="103">
                  <c:v>1.3003561572234834</c:v>
                </c:pt>
                <c:pt idx="104">
                  <c:v>1.2266947336068061</c:v>
                </c:pt>
                <c:pt idx="105">
                  <c:v>1.2084496920391803</c:v>
                </c:pt>
                <c:pt idx="106">
                  <c:v>1.0499331212916929</c:v>
                </c:pt>
                <c:pt idx="107">
                  <c:v>1.0301341408078211</c:v>
                </c:pt>
                <c:pt idx="108">
                  <c:v>0.88695610669237335</c:v>
                </c:pt>
                <c:pt idx="109">
                  <c:v>0.87034212480239403</c:v>
                </c:pt>
                <c:pt idx="110">
                  <c:v>0.94398963462221852</c:v>
                </c:pt>
                <c:pt idx="111">
                  <c:v>1.097893200189892</c:v>
                </c:pt>
                <c:pt idx="112">
                  <c:v>1.1963381706501142</c:v>
                </c:pt>
                <c:pt idx="113">
                  <c:v>1.0902487903551477</c:v>
                </c:pt>
                <c:pt idx="114">
                  <c:v>1.0824805421994717</c:v>
                </c:pt>
                <c:pt idx="115">
                  <c:v>1.0224271131473184</c:v>
                </c:pt>
                <c:pt idx="116">
                  <c:v>1.0219746393820537</c:v>
                </c:pt>
                <c:pt idx="117">
                  <c:v>0.99416329911304824</c:v>
                </c:pt>
                <c:pt idx="118">
                  <c:v>0.92013654589701777</c:v>
                </c:pt>
                <c:pt idx="119">
                  <c:v>0.92013654589701777</c:v>
                </c:pt>
                <c:pt idx="120">
                  <c:v>0.91297307735669142</c:v>
                </c:pt>
                <c:pt idx="121">
                  <c:v>0.91297307735669142</c:v>
                </c:pt>
                <c:pt idx="122">
                  <c:v>0.93119761718208149</c:v>
                </c:pt>
                <c:pt idx="123">
                  <c:v>0.90229794852887057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1-AAB1-41B3-B90B-E8CA27EEBB8E}"/>
            </c:ext>
          </c:extLst>
        </c:ser>
        <c:ser>
          <c:idx val="1"/>
          <c:order val="1"/>
          <c:tx>
            <c:v>Static Bankroll</c:v>
          </c:tx>
          <c:spPr>
            <a:ln w="19050" cap="rnd">
              <a:solidFill>
                <a:schemeClr val="accent2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2"/>
              </a:solidFill>
              <a:ln w="9525">
                <a:solidFill>
                  <a:schemeClr val="accent2"/>
                </a:solidFill>
              </a:ln>
              <a:effectLst/>
            </c:spPr>
          </c:marker>
          <c:xVal>
            <c:numRef>
              <c:f>Sheet4!$A$2:$A$125</c:f>
              <c:numCache>
                <c:formatCode>General</c:formatCode>
                <c:ptCount val="124"/>
                <c:pt idx="0">
                  <c:v>0</c:v>
                </c:pt>
                <c:pt idx="1">
                  <c:v>1</c:v>
                </c:pt>
                <c:pt idx="2">
                  <c:v>2</c:v>
                </c:pt>
                <c:pt idx="3">
                  <c:v>3</c:v>
                </c:pt>
                <c:pt idx="4">
                  <c:v>4</c:v>
                </c:pt>
                <c:pt idx="5">
                  <c:v>5</c:v>
                </c:pt>
                <c:pt idx="6">
                  <c:v>6</c:v>
                </c:pt>
                <c:pt idx="7">
                  <c:v>7</c:v>
                </c:pt>
                <c:pt idx="8">
                  <c:v>8</c:v>
                </c:pt>
                <c:pt idx="9">
                  <c:v>9</c:v>
                </c:pt>
                <c:pt idx="10">
                  <c:v>10</c:v>
                </c:pt>
                <c:pt idx="11">
                  <c:v>11</c:v>
                </c:pt>
                <c:pt idx="12">
                  <c:v>12</c:v>
                </c:pt>
                <c:pt idx="13">
                  <c:v>13</c:v>
                </c:pt>
                <c:pt idx="14">
                  <c:v>14</c:v>
                </c:pt>
                <c:pt idx="15">
                  <c:v>15</c:v>
                </c:pt>
                <c:pt idx="16">
                  <c:v>16</c:v>
                </c:pt>
                <c:pt idx="17">
                  <c:v>17</c:v>
                </c:pt>
                <c:pt idx="18">
                  <c:v>18</c:v>
                </c:pt>
                <c:pt idx="19">
                  <c:v>19</c:v>
                </c:pt>
                <c:pt idx="20">
                  <c:v>20</c:v>
                </c:pt>
                <c:pt idx="21">
                  <c:v>21</c:v>
                </c:pt>
                <c:pt idx="22">
                  <c:v>22</c:v>
                </c:pt>
                <c:pt idx="23">
                  <c:v>23</c:v>
                </c:pt>
                <c:pt idx="24">
                  <c:v>24</c:v>
                </c:pt>
                <c:pt idx="25">
                  <c:v>25</c:v>
                </c:pt>
                <c:pt idx="26">
                  <c:v>26</c:v>
                </c:pt>
                <c:pt idx="27">
                  <c:v>27</c:v>
                </c:pt>
                <c:pt idx="28">
                  <c:v>28</c:v>
                </c:pt>
                <c:pt idx="29">
                  <c:v>29</c:v>
                </c:pt>
                <c:pt idx="30">
                  <c:v>30</c:v>
                </c:pt>
                <c:pt idx="31">
                  <c:v>31</c:v>
                </c:pt>
                <c:pt idx="32">
                  <c:v>32</c:v>
                </c:pt>
                <c:pt idx="33">
                  <c:v>33</c:v>
                </c:pt>
                <c:pt idx="34">
                  <c:v>34</c:v>
                </c:pt>
                <c:pt idx="35">
                  <c:v>35</c:v>
                </c:pt>
                <c:pt idx="36">
                  <c:v>36</c:v>
                </c:pt>
                <c:pt idx="37">
                  <c:v>37</c:v>
                </c:pt>
                <c:pt idx="38">
                  <c:v>38</c:v>
                </c:pt>
                <c:pt idx="39">
                  <c:v>39</c:v>
                </c:pt>
                <c:pt idx="40">
                  <c:v>40</c:v>
                </c:pt>
                <c:pt idx="41">
                  <c:v>41</c:v>
                </c:pt>
                <c:pt idx="42">
                  <c:v>42</c:v>
                </c:pt>
                <c:pt idx="43">
                  <c:v>43</c:v>
                </c:pt>
                <c:pt idx="44">
                  <c:v>44</c:v>
                </c:pt>
                <c:pt idx="45">
                  <c:v>45</c:v>
                </c:pt>
                <c:pt idx="46">
                  <c:v>46</c:v>
                </c:pt>
                <c:pt idx="47">
                  <c:v>47</c:v>
                </c:pt>
                <c:pt idx="48">
                  <c:v>48</c:v>
                </c:pt>
                <c:pt idx="49">
                  <c:v>49</c:v>
                </c:pt>
                <c:pt idx="50">
                  <c:v>50</c:v>
                </c:pt>
                <c:pt idx="51">
                  <c:v>51</c:v>
                </c:pt>
                <c:pt idx="52">
                  <c:v>52</c:v>
                </c:pt>
                <c:pt idx="53">
                  <c:v>53</c:v>
                </c:pt>
                <c:pt idx="54">
                  <c:v>54</c:v>
                </c:pt>
                <c:pt idx="55">
                  <c:v>55</c:v>
                </c:pt>
                <c:pt idx="56">
                  <c:v>56</c:v>
                </c:pt>
                <c:pt idx="57">
                  <c:v>57</c:v>
                </c:pt>
                <c:pt idx="58">
                  <c:v>58</c:v>
                </c:pt>
                <c:pt idx="59">
                  <c:v>59</c:v>
                </c:pt>
                <c:pt idx="60">
                  <c:v>60</c:v>
                </c:pt>
                <c:pt idx="61">
                  <c:v>61</c:v>
                </c:pt>
                <c:pt idx="62">
                  <c:v>62</c:v>
                </c:pt>
                <c:pt idx="63">
                  <c:v>63</c:v>
                </c:pt>
                <c:pt idx="64">
                  <c:v>64</c:v>
                </c:pt>
                <c:pt idx="65">
                  <c:v>65</c:v>
                </c:pt>
                <c:pt idx="66">
                  <c:v>66</c:v>
                </c:pt>
                <c:pt idx="67">
                  <c:v>67</c:v>
                </c:pt>
                <c:pt idx="68">
                  <c:v>68</c:v>
                </c:pt>
                <c:pt idx="69">
                  <c:v>69</c:v>
                </c:pt>
                <c:pt idx="70">
                  <c:v>70</c:v>
                </c:pt>
                <c:pt idx="71">
                  <c:v>71</c:v>
                </c:pt>
                <c:pt idx="72">
                  <c:v>72</c:v>
                </c:pt>
                <c:pt idx="73">
                  <c:v>73</c:v>
                </c:pt>
                <c:pt idx="74">
                  <c:v>74</c:v>
                </c:pt>
                <c:pt idx="75">
                  <c:v>75</c:v>
                </c:pt>
                <c:pt idx="76">
                  <c:v>76</c:v>
                </c:pt>
                <c:pt idx="77">
                  <c:v>77</c:v>
                </c:pt>
                <c:pt idx="78">
                  <c:v>78</c:v>
                </c:pt>
                <c:pt idx="79">
                  <c:v>79</c:v>
                </c:pt>
                <c:pt idx="80">
                  <c:v>80</c:v>
                </c:pt>
                <c:pt idx="81">
                  <c:v>81</c:v>
                </c:pt>
                <c:pt idx="82">
                  <c:v>82</c:v>
                </c:pt>
                <c:pt idx="83">
                  <c:v>83</c:v>
                </c:pt>
                <c:pt idx="84">
                  <c:v>84</c:v>
                </c:pt>
                <c:pt idx="85">
                  <c:v>85</c:v>
                </c:pt>
                <c:pt idx="86">
                  <c:v>86</c:v>
                </c:pt>
                <c:pt idx="87">
                  <c:v>87</c:v>
                </c:pt>
                <c:pt idx="88">
                  <c:v>88</c:v>
                </c:pt>
                <c:pt idx="89">
                  <c:v>89</c:v>
                </c:pt>
                <c:pt idx="90">
                  <c:v>90</c:v>
                </c:pt>
                <c:pt idx="91">
                  <c:v>91</c:v>
                </c:pt>
                <c:pt idx="92">
                  <c:v>92</c:v>
                </c:pt>
                <c:pt idx="93">
                  <c:v>93</c:v>
                </c:pt>
                <c:pt idx="94">
                  <c:v>94</c:v>
                </c:pt>
                <c:pt idx="95">
                  <c:v>95</c:v>
                </c:pt>
                <c:pt idx="96">
                  <c:v>96</c:v>
                </c:pt>
                <c:pt idx="97">
                  <c:v>97</c:v>
                </c:pt>
                <c:pt idx="98">
                  <c:v>98</c:v>
                </c:pt>
                <c:pt idx="99">
                  <c:v>99</c:v>
                </c:pt>
                <c:pt idx="100">
                  <c:v>100</c:v>
                </c:pt>
                <c:pt idx="101">
                  <c:v>101</c:v>
                </c:pt>
                <c:pt idx="102">
                  <c:v>102</c:v>
                </c:pt>
                <c:pt idx="103">
                  <c:v>103</c:v>
                </c:pt>
                <c:pt idx="104">
                  <c:v>104</c:v>
                </c:pt>
                <c:pt idx="105">
                  <c:v>105</c:v>
                </c:pt>
                <c:pt idx="106">
                  <c:v>106</c:v>
                </c:pt>
                <c:pt idx="107">
                  <c:v>107</c:v>
                </c:pt>
                <c:pt idx="108">
                  <c:v>108</c:v>
                </c:pt>
                <c:pt idx="109">
                  <c:v>109</c:v>
                </c:pt>
                <c:pt idx="110">
                  <c:v>110</c:v>
                </c:pt>
                <c:pt idx="111">
                  <c:v>111</c:v>
                </c:pt>
                <c:pt idx="112">
                  <c:v>112</c:v>
                </c:pt>
                <c:pt idx="113">
                  <c:v>113</c:v>
                </c:pt>
                <c:pt idx="114">
                  <c:v>114</c:v>
                </c:pt>
                <c:pt idx="115">
                  <c:v>115</c:v>
                </c:pt>
                <c:pt idx="116">
                  <c:v>116</c:v>
                </c:pt>
                <c:pt idx="117">
                  <c:v>117</c:v>
                </c:pt>
                <c:pt idx="118">
                  <c:v>118</c:v>
                </c:pt>
                <c:pt idx="119">
                  <c:v>119</c:v>
                </c:pt>
                <c:pt idx="120">
                  <c:v>120</c:v>
                </c:pt>
                <c:pt idx="121">
                  <c:v>121</c:v>
                </c:pt>
                <c:pt idx="122">
                  <c:v>122</c:v>
                </c:pt>
                <c:pt idx="123">
                  <c:v>123</c:v>
                </c:pt>
              </c:numCache>
            </c:numRef>
          </c:xVal>
          <c:yVal>
            <c:numRef>
              <c:f>Sheet4!$F$2:$F$125</c:f>
              <c:numCache>
                <c:formatCode>0.00%</c:formatCode>
                <c:ptCount val="124"/>
                <c:pt idx="0">
                  <c:v>0.99759380911730755</c:v>
                </c:pt>
                <c:pt idx="1">
                  <c:v>1.0253815588612962</c:v>
                </c:pt>
                <c:pt idx="2">
                  <c:v>0.98536782048177718</c:v>
                </c:pt>
                <c:pt idx="3">
                  <c:v>0.95726500981833917</c:v>
                </c:pt>
                <c:pt idx="4">
                  <c:v>0.96384352959329633</c:v>
                </c:pt>
                <c:pt idx="5">
                  <c:v>0.91284439396824213</c:v>
                </c:pt>
                <c:pt idx="6">
                  <c:v>0.95749482262479169</c:v>
                </c:pt>
                <c:pt idx="7">
                  <c:v>0.96311100252106685</c:v>
                </c:pt>
                <c:pt idx="8">
                  <c:v>0.98270623939935065</c:v>
                </c:pt>
                <c:pt idx="9">
                  <c:v>1.0562080754076437</c:v>
                </c:pt>
                <c:pt idx="10">
                  <c:v>1.0129716362586818</c:v>
                </c:pt>
                <c:pt idx="11">
                  <c:v>1.00477582682271</c:v>
                </c:pt>
                <c:pt idx="12">
                  <c:v>1.030117461234703</c:v>
                </c:pt>
                <c:pt idx="13">
                  <c:v>1.154846792769759</c:v>
                </c:pt>
                <c:pt idx="14">
                  <c:v>1.1759434182998132</c:v>
                </c:pt>
                <c:pt idx="15">
                  <c:v>1.2372106740801196</c:v>
                </c:pt>
                <c:pt idx="16">
                  <c:v>1.2372001105842099</c:v>
                </c:pt>
                <c:pt idx="17">
                  <c:v>1.3156269208910887</c:v>
                </c:pt>
                <c:pt idx="18">
                  <c:v>1.4519085604559963</c:v>
                </c:pt>
                <c:pt idx="19">
                  <c:v>1.3588487180131583</c:v>
                </c:pt>
                <c:pt idx="20">
                  <c:v>1.3833219007780897</c:v>
                </c:pt>
                <c:pt idx="21">
                  <c:v>1.3708291412732927</c:v>
                </c:pt>
                <c:pt idx="22">
                  <c:v>1.38346919780105</c:v>
                </c:pt>
                <c:pt idx="23">
                  <c:v>1.3725335817344786</c:v>
                </c:pt>
                <c:pt idx="24">
                  <c:v>1.3128126022084481</c:v>
                </c:pt>
                <c:pt idx="25">
                  <c:v>1.2396770975352958</c:v>
                </c:pt>
                <c:pt idx="26">
                  <c:v>1.2098171407638807</c:v>
                </c:pt>
                <c:pt idx="27">
                  <c:v>1.2208993698114621</c:v>
                </c:pt>
                <c:pt idx="28">
                  <c:v>1.236705919749963</c:v>
                </c:pt>
                <c:pt idx="29">
                  <c:v>1.3296878433887138</c:v>
                </c:pt>
                <c:pt idx="30">
                  <c:v>1.3423758248058408</c:v>
                </c:pt>
                <c:pt idx="31">
                  <c:v>1.191431962893583</c:v>
                </c:pt>
                <c:pt idx="32">
                  <c:v>1.1975826330524872</c:v>
                </c:pt>
                <c:pt idx="33">
                  <c:v>1.2188100495473995</c:v>
                </c:pt>
                <c:pt idx="34">
                  <c:v>1.2605927637776124</c:v>
                </c:pt>
                <c:pt idx="35">
                  <c:v>1.2534981751287073</c:v>
                </c:pt>
                <c:pt idx="36">
                  <c:v>1.2716835521723346</c:v>
                </c:pt>
                <c:pt idx="37">
                  <c:v>1.314774708276806</c:v>
                </c:pt>
                <c:pt idx="38">
                  <c:v>1.3641775911649916</c:v>
                </c:pt>
                <c:pt idx="39">
                  <c:v>1.3890718009061618</c:v>
                </c:pt>
                <c:pt idx="40">
                  <c:v>1.4298374570331243</c:v>
                </c:pt>
                <c:pt idx="41">
                  <c:v>1.4474085422373077</c:v>
                </c:pt>
                <c:pt idx="42">
                  <c:v>1.5499343801580461</c:v>
                </c:pt>
                <c:pt idx="43">
                  <c:v>1.526573585123421</c:v>
                </c:pt>
                <c:pt idx="44">
                  <c:v>1.526573585123421</c:v>
                </c:pt>
                <c:pt idx="45">
                  <c:v>1.5521769888079304</c:v>
                </c:pt>
                <c:pt idx="46">
                  <c:v>1.5426771861796338</c:v>
                </c:pt>
                <c:pt idx="47">
                  <c:v>1.5056029703252056</c:v>
                </c:pt>
                <c:pt idx="48">
                  <c:v>1.5189762862054492</c:v>
                </c:pt>
                <c:pt idx="49">
                  <c:v>1.4943506150301369</c:v>
                </c:pt>
                <c:pt idx="50">
                  <c:v>1.5500844249867287</c:v>
                </c:pt>
                <c:pt idx="51">
                  <c:v>1.5418336088330704</c:v>
                </c:pt>
                <c:pt idx="52">
                  <c:v>1.4925107429723317</c:v>
                </c:pt>
                <c:pt idx="53">
                  <c:v>1.4541966860563933</c:v>
                </c:pt>
                <c:pt idx="54">
                  <c:v>1.47110984501158</c:v>
                </c:pt>
                <c:pt idx="55">
                  <c:v>1.5186075810156034</c:v>
                </c:pt>
                <c:pt idx="56">
                  <c:v>1.5283324626992076</c:v>
                </c:pt>
                <c:pt idx="57">
                  <c:v>1.5245577881666139</c:v>
                </c:pt>
                <c:pt idx="58">
                  <c:v>1.4943302756468375</c:v>
                </c:pt>
                <c:pt idx="59">
                  <c:v>1.6014175519919556</c:v>
                </c:pt>
                <c:pt idx="60">
                  <c:v>1.5235321579065091</c:v>
                </c:pt>
                <c:pt idx="61">
                  <c:v>1.4812240119339986</c:v>
                </c:pt>
                <c:pt idx="62">
                  <c:v>1.496658808612813</c:v>
                </c:pt>
                <c:pt idx="63">
                  <c:v>1.5204581440273515</c:v>
                </c:pt>
                <c:pt idx="64">
                  <c:v>1.6578201596601794</c:v>
                </c:pt>
                <c:pt idx="65">
                  <c:v>1.6667216366376418</c:v>
                </c:pt>
                <c:pt idx="66">
                  <c:v>1.5569028656729589</c:v>
                </c:pt>
                <c:pt idx="67">
                  <c:v>1.5945777170530218</c:v>
                </c:pt>
                <c:pt idx="68">
                  <c:v>1.4707511808985982</c:v>
                </c:pt>
                <c:pt idx="69">
                  <c:v>1.5327349144120554</c:v>
                </c:pt>
                <c:pt idx="70">
                  <c:v>1.5521781553688565</c:v>
                </c:pt>
                <c:pt idx="71">
                  <c:v>1.4240247066747214</c:v>
                </c:pt>
                <c:pt idx="72">
                  <c:v>1.3918367905485294</c:v>
                </c:pt>
                <c:pt idx="73">
                  <c:v>1.5151090230810287</c:v>
                </c:pt>
                <c:pt idx="74">
                  <c:v>1.5624203210200232</c:v>
                </c:pt>
                <c:pt idx="75">
                  <c:v>1.6188032001070829</c:v>
                </c:pt>
                <c:pt idx="76">
                  <c:v>1.5997355858146436</c:v>
                </c:pt>
                <c:pt idx="77">
                  <c:v>1.5128677683539564</c:v>
                </c:pt>
                <c:pt idx="78">
                  <c:v>1.4472237858604073</c:v>
                </c:pt>
                <c:pt idx="79">
                  <c:v>1.4266729271631875</c:v>
                </c:pt>
                <c:pt idx="80">
                  <c:v>1.3863634253682593</c:v>
                </c:pt>
                <c:pt idx="81">
                  <c:v>1.3661285416505953</c:v>
                </c:pt>
                <c:pt idx="82">
                  <c:v>1.4228723930095022</c:v>
                </c:pt>
                <c:pt idx="83">
                  <c:v>1.3860692608184213</c:v>
                </c:pt>
                <c:pt idx="84">
                  <c:v>1.4353766989853962</c:v>
                </c:pt>
                <c:pt idx="85">
                  <c:v>1.4299879775167077</c:v>
                </c:pt>
                <c:pt idx="86">
                  <c:v>1.4271608848134547</c:v>
                </c:pt>
                <c:pt idx="87">
                  <c:v>1.4214929589648539</c:v>
                </c:pt>
                <c:pt idx="88">
                  <c:v>1.3641154393730184</c:v>
                </c:pt>
                <c:pt idx="89">
                  <c:v>1.3291264659391056</c:v>
                </c:pt>
                <c:pt idx="90">
                  <c:v>1.2613495240011512</c:v>
                </c:pt>
                <c:pt idx="91">
                  <c:v>1.2021617791397288</c:v>
                </c:pt>
                <c:pt idx="92">
                  <c:v>1.2265009107577574</c:v>
                </c:pt>
                <c:pt idx="93">
                  <c:v>1.2238407530291373</c:v>
                </c:pt>
                <c:pt idx="94">
                  <c:v>1.1774345962566113</c:v>
                </c:pt>
                <c:pt idx="95">
                  <c:v>1.2903271256900994</c:v>
                </c:pt>
                <c:pt idx="96">
                  <c:v>1.2942812453383727</c:v>
                </c:pt>
                <c:pt idx="97">
                  <c:v>1.3640742965488555</c:v>
                </c:pt>
                <c:pt idx="98">
                  <c:v>1.339543391246971</c:v>
                </c:pt>
                <c:pt idx="99">
                  <c:v>1.3247510901366328</c:v>
                </c:pt>
                <c:pt idx="100">
                  <c:v>1.3601301613383852</c:v>
                </c:pt>
                <c:pt idx="101">
                  <c:v>1.3609388777895968</c:v>
                </c:pt>
                <c:pt idx="102">
                  <c:v>1.343250116469878</c:v>
                </c:pt>
                <c:pt idx="103">
                  <c:v>1.4222703460019959</c:v>
                </c:pt>
                <c:pt idx="104">
                  <c:v>1.3656232318959967</c:v>
                </c:pt>
                <c:pt idx="105">
                  <c:v>1.350749897016682</c:v>
                </c:pt>
                <c:pt idx="106">
                  <c:v>1.2195764010972938</c:v>
                </c:pt>
                <c:pt idx="107">
                  <c:v>1.2007190281062274</c:v>
                </c:pt>
                <c:pt idx="108">
                  <c:v>1.0617293291499643</c:v>
                </c:pt>
                <c:pt idx="109">
                  <c:v>1.0429978702145994</c:v>
                </c:pt>
                <c:pt idx="110">
                  <c:v>1.1276169041795998</c:v>
                </c:pt>
                <c:pt idx="111">
                  <c:v>1.2906521324522759</c:v>
                </c:pt>
                <c:pt idx="112">
                  <c:v>1.3803192972030871</c:v>
                </c:pt>
                <c:pt idx="113">
                  <c:v>1.2916408759191491</c:v>
                </c:pt>
                <c:pt idx="114">
                  <c:v>1.2845156690632484</c:v>
                </c:pt>
                <c:pt idx="115">
                  <c:v>1.2290380630361399</c:v>
                </c:pt>
                <c:pt idx="116">
                  <c:v>1.2285955143601059</c:v>
                </c:pt>
                <c:pt idx="117">
                  <c:v>1.2013821773581019</c:v>
                </c:pt>
                <c:pt idx="118">
                  <c:v>1.1269208154449493</c:v>
                </c:pt>
                <c:pt idx="119">
                  <c:v>1.1269208154449493</c:v>
                </c:pt>
                <c:pt idx="120">
                  <c:v>1.1191355920753647</c:v>
                </c:pt>
                <c:pt idx="121">
                  <c:v>1.1191355920753647</c:v>
                </c:pt>
                <c:pt idx="122">
                  <c:v>1.1389419348477012</c:v>
                </c:pt>
                <c:pt idx="123">
                  <c:v>1.1081439093403218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2-AAB1-41B3-B90B-E8CA27EEBB8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402914768"/>
        <c:axId val="726351528"/>
      </c:scatterChart>
      <c:catAx>
        <c:axId val="402914768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4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da-DK" sz="1400"/>
                  <a:t>Game day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4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da-DK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da-DK"/>
          </a:p>
        </c:txPr>
        <c:crossAx val="726351528"/>
        <c:crosses val="autoZero"/>
        <c:auto val="1"/>
        <c:lblAlgn val="ctr"/>
        <c:lblOffset val="100"/>
        <c:tickLblSkip val="10"/>
        <c:tickMarkSkip val="10"/>
        <c:noMultiLvlLbl val="0"/>
      </c:catAx>
      <c:valAx>
        <c:axId val="72635152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4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da-DK" sz="1400"/>
                  <a:t>Bankroll</a:t>
                </a:r>
                <a:r>
                  <a:rPr lang="da-DK" sz="1400" baseline="0"/>
                  <a:t> in percentage</a:t>
                </a:r>
                <a:endParaRPr lang="da-DK" sz="1400"/>
              </a:p>
            </c:rich>
          </c:tx>
          <c:layout>
            <c:manualLayout>
              <c:xMode val="edge"/>
              <c:yMode val="edge"/>
              <c:x val="5.4593177658236389E-3"/>
              <c:y val="0.37226923118664851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4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da-DK"/>
            </a:p>
          </c:txPr>
        </c:title>
        <c:numFmt formatCode="0.00%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da-DK"/>
          </a:p>
        </c:txPr>
        <c:crossAx val="402914768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r"/>
      <c:layout>
        <c:manualLayout>
          <c:xMode val="edge"/>
          <c:yMode val="edge"/>
          <c:x val="0.83340827357458069"/>
          <c:y val="0.44974829585424014"/>
          <c:w val="0.1570379203352279"/>
          <c:h val="0.12845593722179269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2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da-DK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da-DK"/>
    </a:p>
  </c:txPr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da-DK" sz="2400" b="1" baseline="0"/>
              <a:t>The Athletic bankroll</a:t>
            </a:r>
          </a:p>
          <a:p>
            <a:pPr>
              <a:defRPr/>
            </a:pPr>
            <a:r>
              <a:rPr lang="da-DK" baseline="0"/>
              <a:t>Dynamic bankroll vs Static bankroll</a:t>
            </a:r>
            <a:endParaRPr lang="da-DK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da-DK"/>
        </a:p>
      </c:txPr>
    </c:title>
    <c:autoTitleDeleted val="0"/>
    <c:plotArea>
      <c:layout>
        <c:manualLayout>
          <c:layoutTarget val="inner"/>
          <c:xMode val="edge"/>
          <c:yMode val="edge"/>
          <c:x val="0.11701144909207677"/>
          <c:y val="0.14140257765303932"/>
          <c:w val="0.70589569779968009"/>
          <c:h val="0.74403709310405952"/>
        </c:manualLayout>
      </c:layout>
      <c:lineChart>
        <c:grouping val="standard"/>
        <c:varyColors val="0"/>
        <c:ser>
          <c:idx val="2"/>
          <c:order val="2"/>
          <c:tx>
            <c:v>Starting point</c:v>
          </c:tx>
          <c:spPr>
            <a:ln w="19050" cap="rnd">
              <a:solidFill>
                <a:schemeClr val="tx1"/>
              </a:solidFill>
              <a:round/>
            </a:ln>
            <a:effectLst/>
          </c:spPr>
          <c:marker>
            <c:symbol val="none"/>
          </c:marker>
          <c:cat>
            <c:numRef>
              <c:f>Sheet4!$A$2:$A$125</c:f>
              <c:numCache>
                <c:formatCode>General</c:formatCode>
                <c:ptCount val="124"/>
                <c:pt idx="0">
                  <c:v>0</c:v>
                </c:pt>
                <c:pt idx="1">
                  <c:v>1</c:v>
                </c:pt>
                <c:pt idx="2">
                  <c:v>2</c:v>
                </c:pt>
                <c:pt idx="3">
                  <c:v>3</c:v>
                </c:pt>
                <c:pt idx="4">
                  <c:v>4</c:v>
                </c:pt>
                <c:pt idx="5">
                  <c:v>5</c:v>
                </c:pt>
                <c:pt idx="6">
                  <c:v>6</c:v>
                </c:pt>
                <c:pt idx="7">
                  <c:v>7</c:v>
                </c:pt>
                <c:pt idx="8">
                  <c:v>8</c:v>
                </c:pt>
                <c:pt idx="9">
                  <c:v>9</c:v>
                </c:pt>
                <c:pt idx="10">
                  <c:v>10</c:v>
                </c:pt>
                <c:pt idx="11">
                  <c:v>11</c:v>
                </c:pt>
                <c:pt idx="12">
                  <c:v>12</c:v>
                </c:pt>
                <c:pt idx="13">
                  <c:v>13</c:v>
                </c:pt>
                <c:pt idx="14">
                  <c:v>14</c:v>
                </c:pt>
                <c:pt idx="15">
                  <c:v>15</c:v>
                </c:pt>
                <c:pt idx="16">
                  <c:v>16</c:v>
                </c:pt>
                <c:pt idx="17">
                  <c:v>17</c:v>
                </c:pt>
                <c:pt idx="18">
                  <c:v>18</c:v>
                </c:pt>
                <c:pt idx="19">
                  <c:v>19</c:v>
                </c:pt>
                <c:pt idx="20">
                  <c:v>20</c:v>
                </c:pt>
                <c:pt idx="21">
                  <c:v>21</c:v>
                </c:pt>
                <c:pt idx="22">
                  <c:v>22</c:v>
                </c:pt>
                <c:pt idx="23">
                  <c:v>23</c:v>
                </c:pt>
                <c:pt idx="24">
                  <c:v>24</c:v>
                </c:pt>
                <c:pt idx="25">
                  <c:v>25</c:v>
                </c:pt>
                <c:pt idx="26">
                  <c:v>26</c:v>
                </c:pt>
                <c:pt idx="27">
                  <c:v>27</c:v>
                </c:pt>
                <c:pt idx="28">
                  <c:v>28</c:v>
                </c:pt>
                <c:pt idx="29">
                  <c:v>29</c:v>
                </c:pt>
                <c:pt idx="30">
                  <c:v>30</c:v>
                </c:pt>
                <c:pt idx="31">
                  <c:v>31</c:v>
                </c:pt>
                <c:pt idx="32">
                  <c:v>32</c:v>
                </c:pt>
                <c:pt idx="33">
                  <c:v>33</c:v>
                </c:pt>
                <c:pt idx="34">
                  <c:v>34</c:v>
                </c:pt>
                <c:pt idx="35">
                  <c:v>35</c:v>
                </c:pt>
                <c:pt idx="36">
                  <c:v>36</c:v>
                </c:pt>
                <c:pt idx="37">
                  <c:v>37</c:v>
                </c:pt>
                <c:pt idx="38">
                  <c:v>38</c:v>
                </c:pt>
                <c:pt idx="39">
                  <c:v>39</c:v>
                </c:pt>
                <c:pt idx="40">
                  <c:v>40</c:v>
                </c:pt>
                <c:pt idx="41">
                  <c:v>41</c:v>
                </c:pt>
                <c:pt idx="42">
                  <c:v>42</c:v>
                </c:pt>
                <c:pt idx="43">
                  <c:v>43</c:v>
                </c:pt>
                <c:pt idx="44">
                  <c:v>44</c:v>
                </c:pt>
                <c:pt idx="45">
                  <c:v>45</c:v>
                </c:pt>
                <c:pt idx="46">
                  <c:v>46</c:v>
                </c:pt>
                <c:pt idx="47">
                  <c:v>47</c:v>
                </c:pt>
                <c:pt idx="48">
                  <c:v>48</c:v>
                </c:pt>
                <c:pt idx="49">
                  <c:v>49</c:v>
                </c:pt>
                <c:pt idx="50">
                  <c:v>50</c:v>
                </c:pt>
                <c:pt idx="51">
                  <c:v>51</c:v>
                </c:pt>
                <c:pt idx="52">
                  <c:v>52</c:v>
                </c:pt>
                <c:pt idx="53">
                  <c:v>53</c:v>
                </c:pt>
                <c:pt idx="54">
                  <c:v>54</c:v>
                </c:pt>
                <c:pt idx="55">
                  <c:v>55</c:v>
                </c:pt>
                <c:pt idx="56">
                  <c:v>56</c:v>
                </c:pt>
                <c:pt idx="57">
                  <c:v>57</c:v>
                </c:pt>
                <c:pt idx="58">
                  <c:v>58</c:v>
                </c:pt>
                <c:pt idx="59">
                  <c:v>59</c:v>
                </c:pt>
                <c:pt idx="60">
                  <c:v>60</c:v>
                </c:pt>
                <c:pt idx="61">
                  <c:v>61</c:v>
                </c:pt>
                <c:pt idx="62">
                  <c:v>62</c:v>
                </c:pt>
                <c:pt idx="63">
                  <c:v>63</c:v>
                </c:pt>
                <c:pt idx="64">
                  <c:v>64</c:v>
                </c:pt>
                <c:pt idx="65">
                  <c:v>65</c:v>
                </c:pt>
                <c:pt idx="66">
                  <c:v>66</c:v>
                </c:pt>
                <c:pt idx="67">
                  <c:v>67</c:v>
                </c:pt>
                <c:pt idx="68">
                  <c:v>68</c:v>
                </c:pt>
                <c:pt idx="69">
                  <c:v>69</c:v>
                </c:pt>
                <c:pt idx="70">
                  <c:v>70</c:v>
                </c:pt>
                <c:pt idx="71">
                  <c:v>71</c:v>
                </c:pt>
                <c:pt idx="72">
                  <c:v>72</c:v>
                </c:pt>
                <c:pt idx="73">
                  <c:v>73</c:v>
                </c:pt>
                <c:pt idx="74">
                  <c:v>74</c:v>
                </c:pt>
                <c:pt idx="75">
                  <c:v>75</c:v>
                </c:pt>
                <c:pt idx="76">
                  <c:v>76</c:v>
                </c:pt>
                <c:pt idx="77">
                  <c:v>77</c:v>
                </c:pt>
                <c:pt idx="78">
                  <c:v>78</c:v>
                </c:pt>
                <c:pt idx="79">
                  <c:v>79</c:v>
                </c:pt>
                <c:pt idx="80">
                  <c:v>80</c:v>
                </c:pt>
                <c:pt idx="81">
                  <c:v>81</c:v>
                </c:pt>
                <c:pt idx="82">
                  <c:v>82</c:v>
                </c:pt>
                <c:pt idx="83">
                  <c:v>83</c:v>
                </c:pt>
                <c:pt idx="84">
                  <c:v>84</c:v>
                </c:pt>
                <c:pt idx="85">
                  <c:v>85</c:v>
                </c:pt>
                <c:pt idx="86">
                  <c:v>86</c:v>
                </c:pt>
                <c:pt idx="87">
                  <c:v>87</c:v>
                </c:pt>
                <c:pt idx="88">
                  <c:v>88</c:v>
                </c:pt>
                <c:pt idx="89">
                  <c:v>89</c:v>
                </c:pt>
                <c:pt idx="90">
                  <c:v>90</c:v>
                </c:pt>
                <c:pt idx="91">
                  <c:v>91</c:v>
                </c:pt>
                <c:pt idx="92">
                  <c:v>92</c:v>
                </c:pt>
                <c:pt idx="93">
                  <c:v>93</c:v>
                </c:pt>
                <c:pt idx="94">
                  <c:v>94</c:v>
                </c:pt>
                <c:pt idx="95">
                  <c:v>95</c:v>
                </c:pt>
                <c:pt idx="96">
                  <c:v>96</c:v>
                </c:pt>
                <c:pt idx="97">
                  <c:v>97</c:v>
                </c:pt>
                <c:pt idx="98">
                  <c:v>98</c:v>
                </c:pt>
                <c:pt idx="99">
                  <c:v>99</c:v>
                </c:pt>
                <c:pt idx="100">
                  <c:v>100</c:v>
                </c:pt>
                <c:pt idx="101">
                  <c:v>101</c:v>
                </c:pt>
                <c:pt idx="102">
                  <c:v>102</c:v>
                </c:pt>
                <c:pt idx="103">
                  <c:v>103</c:v>
                </c:pt>
                <c:pt idx="104">
                  <c:v>104</c:v>
                </c:pt>
                <c:pt idx="105">
                  <c:v>105</c:v>
                </c:pt>
                <c:pt idx="106">
                  <c:v>106</c:v>
                </c:pt>
                <c:pt idx="107">
                  <c:v>107</c:v>
                </c:pt>
                <c:pt idx="108">
                  <c:v>108</c:v>
                </c:pt>
                <c:pt idx="109">
                  <c:v>109</c:v>
                </c:pt>
                <c:pt idx="110">
                  <c:v>110</c:v>
                </c:pt>
                <c:pt idx="111">
                  <c:v>111</c:v>
                </c:pt>
                <c:pt idx="112">
                  <c:v>112</c:v>
                </c:pt>
                <c:pt idx="113">
                  <c:v>113</c:v>
                </c:pt>
                <c:pt idx="114">
                  <c:v>114</c:v>
                </c:pt>
                <c:pt idx="115">
                  <c:v>115</c:v>
                </c:pt>
                <c:pt idx="116">
                  <c:v>116</c:v>
                </c:pt>
                <c:pt idx="117">
                  <c:v>117</c:v>
                </c:pt>
                <c:pt idx="118">
                  <c:v>118</c:v>
                </c:pt>
                <c:pt idx="119">
                  <c:v>119</c:v>
                </c:pt>
                <c:pt idx="120">
                  <c:v>120</c:v>
                </c:pt>
                <c:pt idx="121">
                  <c:v>121</c:v>
                </c:pt>
                <c:pt idx="122">
                  <c:v>122</c:v>
                </c:pt>
                <c:pt idx="123">
                  <c:v>123</c:v>
                </c:pt>
              </c:numCache>
            </c:numRef>
          </c:cat>
          <c:val>
            <c:numRef>
              <c:f>Sheet4!$B$2:$B$125</c:f>
              <c:numCache>
                <c:formatCode>0.00%</c:formatCode>
                <c:ptCount val="124"/>
                <c:pt idx="0">
                  <c:v>1</c:v>
                </c:pt>
                <c:pt idx="1">
                  <c:v>1</c:v>
                </c:pt>
                <c:pt idx="2">
                  <c:v>1</c:v>
                </c:pt>
                <c:pt idx="3">
                  <c:v>1</c:v>
                </c:pt>
                <c:pt idx="4">
                  <c:v>1</c:v>
                </c:pt>
                <c:pt idx="5">
                  <c:v>1</c:v>
                </c:pt>
                <c:pt idx="6">
                  <c:v>1</c:v>
                </c:pt>
                <c:pt idx="7">
                  <c:v>1</c:v>
                </c:pt>
                <c:pt idx="8">
                  <c:v>1</c:v>
                </c:pt>
                <c:pt idx="9">
                  <c:v>1</c:v>
                </c:pt>
                <c:pt idx="10">
                  <c:v>1</c:v>
                </c:pt>
                <c:pt idx="11">
                  <c:v>1</c:v>
                </c:pt>
                <c:pt idx="12">
                  <c:v>1</c:v>
                </c:pt>
                <c:pt idx="13">
                  <c:v>1</c:v>
                </c:pt>
                <c:pt idx="14">
                  <c:v>1</c:v>
                </c:pt>
                <c:pt idx="15">
                  <c:v>1</c:v>
                </c:pt>
                <c:pt idx="16">
                  <c:v>1</c:v>
                </c:pt>
                <c:pt idx="17">
                  <c:v>1</c:v>
                </c:pt>
                <c:pt idx="18">
                  <c:v>1</c:v>
                </c:pt>
                <c:pt idx="19">
                  <c:v>1</c:v>
                </c:pt>
                <c:pt idx="20">
                  <c:v>1</c:v>
                </c:pt>
                <c:pt idx="21">
                  <c:v>1</c:v>
                </c:pt>
                <c:pt idx="22">
                  <c:v>1</c:v>
                </c:pt>
                <c:pt idx="23">
                  <c:v>1</c:v>
                </c:pt>
                <c:pt idx="24">
                  <c:v>1</c:v>
                </c:pt>
                <c:pt idx="25">
                  <c:v>1</c:v>
                </c:pt>
                <c:pt idx="26">
                  <c:v>1</c:v>
                </c:pt>
                <c:pt idx="27">
                  <c:v>1</c:v>
                </c:pt>
                <c:pt idx="28">
                  <c:v>1</c:v>
                </c:pt>
                <c:pt idx="29">
                  <c:v>1</c:v>
                </c:pt>
                <c:pt idx="30">
                  <c:v>1</c:v>
                </c:pt>
                <c:pt idx="31">
                  <c:v>1</c:v>
                </c:pt>
                <c:pt idx="32">
                  <c:v>1</c:v>
                </c:pt>
                <c:pt idx="33">
                  <c:v>1</c:v>
                </c:pt>
                <c:pt idx="34">
                  <c:v>1</c:v>
                </c:pt>
                <c:pt idx="35">
                  <c:v>1</c:v>
                </c:pt>
                <c:pt idx="36">
                  <c:v>1</c:v>
                </c:pt>
                <c:pt idx="37">
                  <c:v>1</c:v>
                </c:pt>
                <c:pt idx="38">
                  <c:v>1</c:v>
                </c:pt>
                <c:pt idx="39">
                  <c:v>1</c:v>
                </c:pt>
                <c:pt idx="40">
                  <c:v>1</c:v>
                </c:pt>
                <c:pt idx="41">
                  <c:v>1</c:v>
                </c:pt>
                <c:pt idx="42">
                  <c:v>1</c:v>
                </c:pt>
                <c:pt idx="43">
                  <c:v>1</c:v>
                </c:pt>
                <c:pt idx="44">
                  <c:v>1</c:v>
                </c:pt>
                <c:pt idx="45">
                  <c:v>1</c:v>
                </c:pt>
                <c:pt idx="46">
                  <c:v>1</c:v>
                </c:pt>
                <c:pt idx="47">
                  <c:v>1</c:v>
                </c:pt>
                <c:pt idx="48">
                  <c:v>1</c:v>
                </c:pt>
                <c:pt idx="49">
                  <c:v>1</c:v>
                </c:pt>
                <c:pt idx="50">
                  <c:v>1</c:v>
                </c:pt>
                <c:pt idx="51">
                  <c:v>1</c:v>
                </c:pt>
                <c:pt idx="52">
                  <c:v>1</c:v>
                </c:pt>
                <c:pt idx="53">
                  <c:v>1</c:v>
                </c:pt>
                <c:pt idx="54">
                  <c:v>1</c:v>
                </c:pt>
                <c:pt idx="55">
                  <c:v>1</c:v>
                </c:pt>
                <c:pt idx="56">
                  <c:v>1</c:v>
                </c:pt>
                <c:pt idx="57">
                  <c:v>1</c:v>
                </c:pt>
                <c:pt idx="58">
                  <c:v>1</c:v>
                </c:pt>
                <c:pt idx="59">
                  <c:v>1</c:v>
                </c:pt>
                <c:pt idx="60">
                  <c:v>1</c:v>
                </c:pt>
                <c:pt idx="61">
                  <c:v>1</c:v>
                </c:pt>
                <c:pt idx="62">
                  <c:v>1</c:v>
                </c:pt>
                <c:pt idx="63">
                  <c:v>1</c:v>
                </c:pt>
                <c:pt idx="64">
                  <c:v>1</c:v>
                </c:pt>
                <c:pt idx="65">
                  <c:v>1</c:v>
                </c:pt>
                <c:pt idx="66">
                  <c:v>1</c:v>
                </c:pt>
                <c:pt idx="67">
                  <c:v>1</c:v>
                </c:pt>
                <c:pt idx="68">
                  <c:v>1</c:v>
                </c:pt>
                <c:pt idx="69">
                  <c:v>1</c:v>
                </c:pt>
                <c:pt idx="70">
                  <c:v>1</c:v>
                </c:pt>
                <c:pt idx="71">
                  <c:v>1</c:v>
                </c:pt>
                <c:pt idx="72">
                  <c:v>1</c:v>
                </c:pt>
                <c:pt idx="73">
                  <c:v>1</c:v>
                </c:pt>
                <c:pt idx="74">
                  <c:v>1</c:v>
                </c:pt>
                <c:pt idx="75">
                  <c:v>1</c:v>
                </c:pt>
                <c:pt idx="76">
                  <c:v>1</c:v>
                </c:pt>
                <c:pt idx="77">
                  <c:v>1</c:v>
                </c:pt>
                <c:pt idx="78">
                  <c:v>1</c:v>
                </c:pt>
                <c:pt idx="79">
                  <c:v>1</c:v>
                </c:pt>
                <c:pt idx="80">
                  <c:v>1</c:v>
                </c:pt>
                <c:pt idx="81">
                  <c:v>1</c:v>
                </c:pt>
                <c:pt idx="82">
                  <c:v>1</c:v>
                </c:pt>
                <c:pt idx="83">
                  <c:v>1</c:v>
                </c:pt>
                <c:pt idx="84">
                  <c:v>1</c:v>
                </c:pt>
                <c:pt idx="85">
                  <c:v>1</c:v>
                </c:pt>
                <c:pt idx="86">
                  <c:v>1</c:v>
                </c:pt>
                <c:pt idx="87">
                  <c:v>1</c:v>
                </c:pt>
                <c:pt idx="88">
                  <c:v>1</c:v>
                </c:pt>
                <c:pt idx="89">
                  <c:v>1</c:v>
                </c:pt>
                <c:pt idx="90">
                  <c:v>1</c:v>
                </c:pt>
                <c:pt idx="91">
                  <c:v>1</c:v>
                </c:pt>
                <c:pt idx="92">
                  <c:v>1</c:v>
                </c:pt>
                <c:pt idx="93">
                  <c:v>1</c:v>
                </c:pt>
                <c:pt idx="94">
                  <c:v>1</c:v>
                </c:pt>
                <c:pt idx="95">
                  <c:v>1</c:v>
                </c:pt>
                <c:pt idx="96">
                  <c:v>1</c:v>
                </c:pt>
                <c:pt idx="97">
                  <c:v>1</c:v>
                </c:pt>
                <c:pt idx="98">
                  <c:v>1</c:v>
                </c:pt>
                <c:pt idx="99">
                  <c:v>1</c:v>
                </c:pt>
                <c:pt idx="100">
                  <c:v>1</c:v>
                </c:pt>
                <c:pt idx="101">
                  <c:v>1</c:v>
                </c:pt>
                <c:pt idx="102">
                  <c:v>1</c:v>
                </c:pt>
                <c:pt idx="103">
                  <c:v>1</c:v>
                </c:pt>
                <c:pt idx="104">
                  <c:v>1</c:v>
                </c:pt>
                <c:pt idx="105">
                  <c:v>1</c:v>
                </c:pt>
                <c:pt idx="106">
                  <c:v>1</c:v>
                </c:pt>
                <c:pt idx="107">
                  <c:v>1</c:v>
                </c:pt>
                <c:pt idx="108">
                  <c:v>1</c:v>
                </c:pt>
                <c:pt idx="109">
                  <c:v>1</c:v>
                </c:pt>
                <c:pt idx="110">
                  <c:v>1</c:v>
                </c:pt>
                <c:pt idx="111">
                  <c:v>1</c:v>
                </c:pt>
                <c:pt idx="112">
                  <c:v>1</c:v>
                </c:pt>
                <c:pt idx="113">
                  <c:v>1</c:v>
                </c:pt>
                <c:pt idx="114">
                  <c:v>1</c:v>
                </c:pt>
                <c:pt idx="115">
                  <c:v>1</c:v>
                </c:pt>
                <c:pt idx="116">
                  <c:v>1</c:v>
                </c:pt>
                <c:pt idx="117">
                  <c:v>1</c:v>
                </c:pt>
                <c:pt idx="118">
                  <c:v>1</c:v>
                </c:pt>
                <c:pt idx="119">
                  <c:v>1</c:v>
                </c:pt>
                <c:pt idx="120">
                  <c:v>1</c:v>
                </c:pt>
                <c:pt idx="121">
                  <c:v>1</c:v>
                </c:pt>
                <c:pt idx="122">
                  <c:v>1</c:v>
                </c:pt>
                <c:pt idx="123">
                  <c:v>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02DA-499B-A8FA-25D469A9730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02914768"/>
        <c:axId val="726351528"/>
      </c:lineChart>
      <c:scatterChart>
        <c:scatterStyle val="smoothMarker"/>
        <c:varyColors val="0"/>
        <c:ser>
          <c:idx val="0"/>
          <c:order val="0"/>
          <c:tx>
            <c:v>Dynamic Bankroll</c:v>
          </c:tx>
          <c:spPr>
            <a:ln w="19050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xVal>
            <c:numRef>
              <c:f>Sheet4!$A$2:$A$125</c:f>
              <c:numCache>
                <c:formatCode>General</c:formatCode>
                <c:ptCount val="124"/>
                <c:pt idx="0">
                  <c:v>0</c:v>
                </c:pt>
                <c:pt idx="1">
                  <c:v>1</c:v>
                </c:pt>
                <c:pt idx="2">
                  <c:v>2</c:v>
                </c:pt>
                <c:pt idx="3">
                  <c:v>3</c:v>
                </c:pt>
                <c:pt idx="4">
                  <c:v>4</c:v>
                </c:pt>
                <c:pt idx="5">
                  <c:v>5</c:v>
                </c:pt>
                <c:pt idx="6">
                  <c:v>6</c:v>
                </c:pt>
                <c:pt idx="7">
                  <c:v>7</c:v>
                </c:pt>
                <c:pt idx="8">
                  <c:v>8</c:v>
                </c:pt>
                <c:pt idx="9">
                  <c:v>9</c:v>
                </c:pt>
                <c:pt idx="10">
                  <c:v>10</c:v>
                </c:pt>
                <c:pt idx="11">
                  <c:v>11</c:v>
                </c:pt>
                <c:pt idx="12">
                  <c:v>12</c:v>
                </c:pt>
                <c:pt idx="13">
                  <c:v>13</c:v>
                </c:pt>
                <c:pt idx="14">
                  <c:v>14</c:v>
                </c:pt>
                <c:pt idx="15">
                  <c:v>15</c:v>
                </c:pt>
                <c:pt idx="16">
                  <c:v>16</c:v>
                </c:pt>
                <c:pt idx="17">
                  <c:v>17</c:v>
                </c:pt>
                <c:pt idx="18">
                  <c:v>18</c:v>
                </c:pt>
                <c:pt idx="19">
                  <c:v>19</c:v>
                </c:pt>
                <c:pt idx="20">
                  <c:v>20</c:v>
                </c:pt>
                <c:pt idx="21">
                  <c:v>21</c:v>
                </c:pt>
                <c:pt idx="22">
                  <c:v>22</c:v>
                </c:pt>
                <c:pt idx="23">
                  <c:v>23</c:v>
                </c:pt>
                <c:pt idx="24">
                  <c:v>24</c:v>
                </c:pt>
                <c:pt idx="25">
                  <c:v>25</c:v>
                </c:pt>
                <c:pt idx="26">
                  <c:v>26</c:v>
                </c:pt>
                <c:pt idx="27">
                  <c:v>27</c:v>
                </c:pt>
                <c:pt idx="28">
                  <c:v>28</c:v>
                </c:pt>
                <c:pt idx="29">
                  <c:v>29</c:v>
                </c:pt>
                <c:pt idx="30">
                  <c:v>30</c:v>
                </c:pt>
                <c:pt idx="31">
                  <c:v>31</c:v>
                </c:pt>
                <c:pt idx="32">
                  <c:v>32</c:v>
                </c:pt>
                <c:pt idx="33">
                  <c:v>33</c:v>
                </c:pt>
                <c:pt idx="34">
                  <c:v>34</c:v>
                </c:pt>
                <c:pt idx="35">
                  <c:v>35</c:v>
                </c:pt>
                <c:pt idx="36">
                  <c:v>36</c:v>
                </c:pt>
                <c:pt idx="37">
                  <c:v>37</c:v>
                </c:pt>
                <c:pt idx="38">
                  <c:v>38</c:v>
                </c:pt>
                <c:pt idx="39">
                  <c:v>39</c:v>
                </c:pt>
                <c:pt idx="40">
                  <c:v>40</c:v>
                </c:pt>
                <c:pt idx="41">
                  <c:v>41</c:v>
                </c:pt>
                <c:pt idx="42">
                  <c:v>42</c:v>
                </c:pt>
                <c:pt idx="43">
                  <c:v>43</c:v>
                </c:pt>
                <c:pt idx="44">
                  <c:v>44</c:v>
                </c:pt>
                <c:pt idx="45">
                  <c:v>45</c:v>
                </c:pt>
                <c:pt idx="46">
                  <c:v>46</c:v>
                </c:pt>
                <c:pt idx="47">
                  <c:v>47</c:v>
                </c:pt>
                <c:pt idx="48">
                  <c:v>48</c:v>
                </c:pt>
                <c:pt idx="49">
                  <c:v>49</c:v>
                </c:pt>
                <c:pt idx="50">
                  <c:v>50</c:v>
                </c:pt>
                <c:pt idx="51">
                  <c:v>51</c:v>
                </c:pt>
                <c:pt idx="52">
                  <c:v>52</c:v>
                </c:pt>
                <c:pt idx="53">
                  <c:v>53</c:v>
                </c:pt>
                <c:pt idx="54">
                  <c:v>54</c:v>
                </c:pt>
                <c:pt idx="55">
                  <c:v>55</c:v>
                </c:pt>
                <c:pt idx="56">
                  <c:v>56</c:v>
                </c:pt>
                <c:pt idx="57">
                  <c:v>57</c:v>
                </c:pt>
                <c:pt idx="58">
                  <c:v>58</c:v>
                </c:pt>
                <c:pt idx="59">
                  <c:v>59</c:v>
                </c:pt>
                <c:pt idx="60">
                  <c:v>60</c:v>
                </c:pt>
                <c:pt idx="61">
                  <c:v>61</c:v>
                </c:pt>
                <c:pt idx="62">
                  <c:v>62</c:v>
                </c:pt>
                <c:pt idx="63">
                  <c:v>63</c:v>
                </c:pt>
                <c:pt idx="64">
                  <c:v>64</c:v>
                </c:pt>
                <c:pt idx="65">
                  <c:v>65</c:v>
                </c:pt>
                <c:pt idx="66">
                  <c:v>66</c:v>
                </c:pt>
                <c:pt idx="67">
                  <c:v>67</c:v>
                </c:pt>
                <c:pt idx="68">
                  <c:v>68</c:v>
                </c:pt>
                <c:pt idx="69">
                  <c:v>69</c:v>
                </c:pt>
                <c:pt idx="70">
                  <c:v>70</c:v>
                </c:pt>
                <c:pt idx="71">
                  <c:v>71</c:v>
                </c:pt>
                <c:pt idx="72">
                  <c:v>72</c:v>
                </c:pt>
                <c:pt idx="73">
                  <c:v>73</c:v>
                </c:pt>
                <c:pt idx="74">
                  <c:v>74</c:v>
                </c:pt>
                <c:pt idx="75">
                  <c:v>75</c:v>
                </c:pt>
                <c:pt idx="76">
                  <c:v>76</c:v>
                </c:pt>
                <c:pt idx="77">
                  <c:v>77</c:v>
                </c:pt>
                <c:pt idx="78">
                  <c:v>78</c:v>
                </c:pt>
                <c:pt idx="79">
                  <c:v>79</c:v>
                </c:pt>
                <c:pt idx="80">
                  <c:v>80</c:v>
                </c:pt>
                <c:pt idx="81">
                  <c:v>81</c:v>
                </c:pt>
                <c:pt idx="82">
                  <c:v>82</c:v>
                </c:pt>
                <c:pt idx="83">
                  <c:v>83</c:v>
                </c:pt>
                <c:pt idx="84">
                  <c:v>84</c:v>
                </c:pt>
                <c:pt idx="85">
                  <c:v>85</c:v>
                </c:pt>
                <c:pt idx="86">
                  <c:v>86</c:v>
                </c:pt>
                <c:pt idx="87">
                  <c:v>87</c:v>
                </c:pt>
                <c:pt idx="88">
                  <c:v>88</c:v>
                </c:pt>
                <c:pt idx="89">
                  <c:v>89</c:v>
                </c:pt>
                <c:pt idx="90">
                  <c:v>90</c:v>
                </c:pt>
                <c:pt idx="91">
                  <c:v>91</c:v>
                </c:pt>
                <c:pt idx="92">
                  <c:v>92</c:v>
                </c:pt>
                <c:pt idx="93">
                  <c:v>93</c:v>
                </c:pt>
                <c:pt idx="94">
                  <c:v>94</c:v>
                </c:pt>
                <c:pt idx="95">
                  <c:v>95</c:v>
                </c:pt>
                <c:pt idx="96">
                  <c:v>96</c:v>
                </c:pt>
                <c:pt idx="97">
                  <c:v>97</c:v>
                </c:pt>
                <c:pt idx="98">
                  <c:v>98</c:v>
                </c:pt>
                <c:pt idx="99">
                  <c:v>99</c:v>
                </c:pt>
                <c:pt idx="100">
                  <c:v>100</c:v>
                </c:pt>
                <c:pt idx="101">
                  <c:v>101</c:v>
                </c:pt>
                <c:pt idx="102">
                  <c:v>102</c:v>
                </c:pt>
                <c:pt idx="103">
                  <c:v>103</c:v>
                </c:pt>
                <c:pt idx="104">
                  <c:v>104</c:v>
                </c:pt>
                <c:pt idx="105">
                  <c:v>105</c:v>
                </c:pt>
                <c:pt idx="106">
                  <c:v>106</c:v>
                </c:pt>
                <c:pt idx="107">
                  <c:v>107</c:v>
                </c:pt>
                <c:pt idx="108">
                  <c:v>108</c:v>
                </c:pt>
                <c:pt idx="109">
                  <c:v>109</c:v>
                </c:pt>
                <c:pt idx="110">
                  <c:v>110</c:v>
                </c:pt>
                <c:pt idx="111">
                  <c:v>111</c:v>
                </c:pt>
                <c:pt idx="112">
                  <c:v>112</c:v>
                </c:pt>
                <c:pt idx="113">
                  <c:v>113</c:v>
                </c:pt>
                <c:pt idx="114">
                  <c:v>114</c:v>
                </c:pt>
                <c:pt idx="115">
                  <c:v>115</c:v>
                </c:pt>
                <c:pt idx="116">
                  <c:v>116</c:v>
                </c:pt>
                <c:pt idx="117">
                  <c:v>117</c:v>
                </c:pt>
                <c:pt idx="118">
                  <c:v>118</c:v>
                </c:pt>
                <c:pt idx="119">
                  <c:v>119</c:v>
                </c:pt>
                <c:pt idx="120">
                  <c:v>120</c:v>
                </c:pt>
                <c:pt idx="121">
                  <c:v>121</c:v>
                </c:pt>
                <c:pt idx="122">
                  <c:v>122</c:v>
                </c:pt>
                <c:pt idx="123">
                  <c:v>123</c:v>
                </c:pt>
              </c:numCache>
            </c:numRef>
          </c:xVal>
          <c:yVal>
            <c:numRef>
              <c:f>Sheet4!$I$2:$I$125</c:f>
              <c:numCache>
                <c:formatCode>0.00%</c:formatCode>
                <c:ptCount val="124"/>
                <c:pt idx="0">
                  <c:v>0.99452499999999999</c:v>
                </c:pt>
                <c:pt idx="1">
                  <c:v>0.98708694752499992</c:v>
                </c:pt>
                <c:pt idx="2">
                  <c:v>0.98799228572623443</c:v>
                </c:pt>
                <c:pt idx="3">
                  <c:v>0.99025091573023372</c:v>
                </c:pt>
                <c:pt idx="4">
                  <c:v>1.0099868994095704</c:v>
                </c:pt>
                <c:pt idx="5">
                  <c:v>0.96605309728407585</c:v>
                </c:pt>
                <c:pt idx="6">
                  <c:v>1.0005170415296853</c:v>
                </c:pt>
                <c:pt idx="7">
                  <c:v>0.9603962035351119</c:v>
                </c:pt>
                <c:pt idx="8">
                  <c:v>0.96112576165115449</c:v>
                </c:pt>
                <c:pt idx="9">
                  <c:v>0.96067595479470191</c:v>
                </c:pt>
                <c:pt idx="10">
                  <c:v>0.95161815293520902</c:v>
                </c:pt>
                <c:pt idx="11">
                  <c:v>0.93612417425734895</c:v>
                </c:pt>
                <c:pt idx="12">
                  <c:v>0.93612417425734895</c:v>
                </c:pt>
                <c:pt idx="13">
                  <c:v>0.95478242291528936</c:v>
                </c:pt>
                <c:pt idx="14">
                  <c:v>0.95478242291528936</c:v>
                </c:pt>
                <c:pt idx="15">
                  <c:v>0.95588571740416894</c:v>
                </c:pt>
                <c:pt idx="16">
                  <c:v>0.95588571740416894</c:v>
                </c:pt>
                <c:pt idx="17">
                  <c:v>0.97395298162637634</c:v>
                </c:pt>
                <c:pt idx="18">
                  <c:v>1.0197953547302872</c:v>
                </c:pt>
                <c:pt idx="19">
                  <c:v>1.0148140407665063</c:v>
                </c:pt>
                <c:pt idx="20">
                  <c:v>1.0183221522935177</c:v>
                </c:pt>
                <c:pt idx="21">
                  <c:v>1.0183221522935177</c:v>
                </c:pt>
                <c:pt idx="22">
                  <c:v>1.032260651459513</c:v>
                </c:pt>
                <c:pt idx="23">
                  <c:v>1.057310520688481</c:v>
                </c:pt>
                <c:pt idx="24">
                  <c:v>1.0609486300710318</c:v>
                </c:pt>
                <c:pt idx="25">
                  <c:v>1.0708438085940779</c:v>
                </c:pt>
                <c:pt idx="26">
                  <c:v>1.0583378263065855</c:v>
                </c:pt>
                <c:pt idx="27">
                  <c:v>1.0630413819889279</c:v>
                </c:pt>
                <c:pt idx="28">
                  <c:v>1.0630413819889279</c:v>
                </c:pt>
                <c:pt idx="29">
                  <c:v>1.0050488311128243</c:v>
                </c:pt>
                <c:pt idx="30">
                  <c:v>0.98133700864796114</c:v>
                </c:pt>
                <c:pt idx="31">
                  <c:v>1.0032959810744206</c:v>
                </c:pt>
                <c:pt idx="32">
                  <c:v>0.98483964588780082</c:v>
                </c:pt>
                <c:pt idx="33">
                  <c:v>1.0151101820775763</c:v>
                </c:pt>
                <c:pt idx="34">
                  <c:v>1.0081539866768503</c:v>
                </c:pt>
                <c:pt idx="35">
                  <c:v>1.0154662414424109</c:v>
                </c:pt>
                <c:pt idx="36">
                  <c:v>0.99881339934453228</c:v>
                </c:pt>
                <c:pt idx="37">
                  <c:v>1.0088001516561844</c:v>
                </c:pt>
                <c:pt idx="38">
                  <c:v>1.0819275207697507</c:v>
                </c:pt>
                <c:pt idx="39">
                  <c:v>1.0429125846122829</c:v>
                </c:pt>
                <c:pt idx="40">
                  <c:v>1.0432653239534424</c:v>
                </c:pt>
                <c:pt idx="41">
                  <c:v>1.0900790040096697</c:v>
                </c:pt>
                <c:pt idx="42">
                  <c:v>1.1940199128738269</c:v>
                </c:pt>
                <c:pt idx="43">
                  <c:v>1.1615689193104197</c:v>
                </c:pt>
                <c:pt idx="44">
                  <c:v>1.1812337816486687</c:v>
                </c:pt>
                <c:pt idx="45">
                  <c:v>1.2189711595737076</c:v>
                </c:pt>
                <c:pt idx="46">
                  <c:v>1.1848234525876429</c:v>
                </c:pt>
                <c:pt idx="47">
                  <c:v>1.1857806916767213</c:v>
                </c:pt>
                <c:pt idx="48">
                  <c:v>1.2372366611774999</c:v>
                </c:pt>
                <c:pt idx="49">
                  <c:v>1.2153114594453833</c:v>
                </c:pt>
                <c:pt idx="50">
                  <c:v>1.2039825289197159</c:v>
                </c:pt>
                <c:pt idx="51">
                  <c:v>1.1747020461492015</c:v>
                </c:pt>
                <c:pt idx="52">
                  <c:v>1.1816051862813892</c:v>
                </c:pt>
                <c:pt idx="53">
                  <c:v>1.1115985974487737</c:v>
                </c:pt>
                <c:pt idx="54">
                  <c:v>1.133190086194118</c:v>
                </c:pt>
                <c:pt idx="55">
                  <c:v>1.1430671227753404</c:v>
                </c:pt>
                <c:pt idx="56">
                  <c:v>1.1997141658671153</c:v>
                </c:pt>
                <c:pt idx="57">
                  <c:v>1.1551723989862281</c:v>
                </c:pt>
                <c:pt idx="58">
                  <c:v>1.1705866993038929</c:v>
                </c:pt>
                <c:pt idx="59">
                  <c:v>1.2709912745601284</c:v>
                </c:pt>
                <c:pt idx="60">
                  <c:v>1.2149807451789152</c:v>
                </c:pt>
                <c:pt idx="61">
                  <c:v>1.1529309931067866</c:v>
                </c:pt>
                <c:pt idx="62">
                  <c:v>1.120085404695975</c:v>
                </c:pt>
                <c:pt idx="63">
                  <c:v>1.1179686515047302</c:v>
                </c:pt>
                <c:pt idx="64">
                  <c:v>1.1681701650987706</c:v>
                </c:pt>
                <c:pt idx="65">
                  <c:v>1.170248825745442</c:v>
                </c:pt>
                <c:pt idx="66">
                  <c:v>1.1751201259059769</c:v>
                </c:pt>
                <c:pt idx="67">
                  <c:v>1.1656397365267424</c:v>
                </c:pt>
                <c:pt idx="68">
                  <c:v>1.1296850360217825</c:v>
                </c:pt>
                <c:pt idx="69">
                  <c:v>1.2045908462137078</c:v>
                </c:pt>
                <c:pt idx="70">
                  <c:v>1.1695055538253833</c:v>
                </c:pt>
                <c:pt idx="71">
                  <c:v>1.2017082554019309</c:v>
                </c:pt>
                <c:pt idx="72">
                  <c:v>1.1582172874185279</c:v>
                </c:pt>
                <c:pt idx="73">
                  <c:v>1.0979641594131277</c:v>
                </c:pt>
                <c:pt idx="74">
                  <c:v>1.0604182344267719</c:v>
                </c:pt>
                <c:pt idx="75">
                  <c:v>1.0529253436789225</c:v>
                </c:pt>
                <c:pt idx="76">
                  <c:v>1.0169579442468044</c:v>
                </c:pt>
                <c:pt idx="77">
                  <c:v>1.0552212995074004</c:v>
                </c:pt>
                <c:pt idx="78">
                  <c:v>1.0806229496126913</c:v>
                </c:pt>
                <c:pt idx="79">
                  <c:v>1.1271286056664898</c:v>
                </c:pt>
                <c:pt idx="80">
                  <c:v>1.1211046974540881</c:v>
                </c:pt>
                <c:pt idx="81">
                  <c:v>1.146079711676937</c:v>
                </c:pt>
                <c:pt idx="82">
                  <c:v>1.1699472613583652</c:v>
                </c:pt>
                <c:pt idx="83">
                  <c:v>1.1794502156199644</c:v>
                </c:pt>
                <c:pt idx="84">
                  <c:v>1.1473117965682684</c:v>
                </c:pt>
                <c:pt idx="85">
                  <c:v>1.0764762532617174</c:v>
                </c:pt>
                <c:pt idx="86">
                  <c:v>1.0906437987667739</c:v>
                </c:pt>
                <c:pt idx="87">
                  <c:v>1.1392713566596246</c:v>
                </c:pt>
                <c:pt idx="88">
                  <c:v>1.1315734222393783</c:v>
                </c:pt>
                <c:pt idx="89">
                  <c:v>1.2045610623849126</c:v>
                </c:pt>
                <c:pt idx="90">
                  <c:v>1.2045610623849126</c:v>
                </c:pt>
                <c:pt idx="91">
                  <c:v>1.2189719423736658</c:v>
                </c:pt>
                <c:pt idx="92">
                  <c:v>1.2617133606517128</c:v>
                </c:pt>
                <c:pt idx="93">
                  <c:v>1.270643063178158</c:v>
                </c:pt>
                <c:pt idx="94">
                  <c:v>1.1986141518252158</c:v>
                </c:pt>
                <c:pt idx="95">
                  <c:v>1.1859501749871026</c:v>
                </c:pt>
                <c:pt idx="96">
                  <c:v>1.1836432594306554</c:v>
                </c:pt>
                <c:pt idx="97">
                  <c:v>1.1788468807087711</c:v>
                </c:pt>
                <c:pt idx="98">
                  <c:v>1.2041389816197379</c:v>
                </c:pt>
                <c:pt idx="99">
                  <c:v>1.2257369312089053</c:v>
                </c:pt>
                <c:pt idx="100">
                  <c:v>1.1979467743731604</c:v>
                </c:pt>
                <c:pt idx="101">
                  <c:v>1.2650661945733748</c:v>
                </c:pt>
                <c:pt idx="102">
                  <c:v>1.2625243738119076</c:v>
                </c:pt>
                <c:pt idx="103">
                  <c:v>1.466493547311809</c:v>
                </c:pt>
                <c:pt idx="104">
                  <c:v>1.4981786433150253</c:v>
                </c:pt>
                <c:pt idx="105">
                  <c:v>1.5109538881107898</c:v>
                </c:pt>
                <c:pt idx="106">
                  <c:v>1.404396956803817</c:v>
                </c:pt>
                <c:pt idx="107">
                  <c:v>1.3886926026428728</c:v>
                </c:pt>
                <c:pt idx="108">
                  <c:v>1.4458334902724876</c:v>
                </c:pt>
                <c:pt idx="109">
                  <c:v>1.4371186080353449</c:v>
                </c:pt>
                <c:pt idx="110">
                  <c:v>1.4620529400708488</c:v>
                </c:pt>
                <c:pt idx="111">
                  <c:v>1.5086421065681999</c:v>
                </c:pt>
                <c:pt idx="112">
                  <c:v>1.6228571149084074</c:v>
                </c:pt>
                <c:pt idx="113">
                  <c:v>1.5922047140363815</c:v>
                </c:pt>
                <c:pt idx="114">
                  <c:v>1.6243454193669538</c:v>
                </c:pt>
                <c:pt idx="115">
                  <c:v>1.5443349316587975</c:v>
                </c:pt>
                <c:pt idx="116">
                  <c:v>1.5725791842201993</c:v>
                </c:pt>
                <c:pt idx="117">
                  <c:v>1.5342519433228212</c:v>
                </c:pt>
                <c:pt idx="118">
                  <c:v>1.5097337889956017</c:v>
                </c:pt>
                <c:pt idx="119">
                  <c:v>1.472046367024926</c:v>
                </c:pt>
                <c:pt idx="120">
                  <c:v>1.472046367024926</c:v>
                </c:pt>
                <c:pt idx="121">
                  <c:v>1.5551015536529627</c:v>
                </c:pt>
                <c:pt idx="122">
                  <c:v>1.5413158374864993</c:v>
                </c:pt>
                <c:pt idx="123">
                  <c:v>1.5634581622344659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1-02DA-499B-A8FA-25D469A97300}"/>
            </c:ext>
          </c:extLst>
        </c:ser>
        <c:ser>
          <c:idx val="1"/>
          <c:order val="1"/>
          <c:tx>
            <c:v>Static Bankroll</c:v>
          </c:tx>
          <c:spPr>
            <a:ln w="19050" cap="rnd">
              <a:solidFill>
                <a:schemeClr val="accent2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2"/>
              </a:solidFill>
              <a:ln w="9525">
                <a:solidFill>
                  <a:schemeClr val="accent2"/>
                </a:solidFill>
              </a:ln>
              <a:effectLst/>
            </c:spPr>
          </c:marker>
          <c:xVal>
            <c:numRef>
              <c:f>Sheet4!$A$2:$A$125</c:f>
              <c:numCache>
                <c:formatCode>General</c:formatCode>
                <c:ptCount val="124"/>
                <c:pt idx="0">
                  <c:v>0</c:v>
                </c:pt>
                <c:pt idx="1">
                  <c:v>1</c:v>
                </c:pt>
                <c:pt idx="2">
                  <c:v>2</c:v>
                </c:pt>
                <c:pt idx="3">
                  <c:v>3</c:v>
                </c:pt>
                <c:pt idx="4">
                  <c:v>4</c:v>
                </c:pt>
                <c:pt idx="5">
                  <c:v>5</c:v>
                </c:pt>
                <c:pt idx="6">
                  <c:v>6</c:v>
                </c:pt>
                <c:pt idx="7">
                  <c:v>7</c:v>
                </c:pt>
                <c:pt idx="8">
                  <c:v>8</c:v>
                </c:pt>
                <c:pt idx="9">
                  <c:v>9</c:v>
                </c:pt>
                <c:pt idx="10">
                  <c:v>10</c:v>
                </c:pt>
                <c:pt idx="11">
                  <c:v>11</c:v>
                </c:pt>
                <c:pt idx="12">
                  <c:v>12</c:v>
                </c:pt>
                <c:pt idx="13">
                  <c:v>13</c:v>
                </c:pt>
                <c:pt idx="14">
                  <c:v>14</c:v>
                </c:pt>
                <c:pt idx="15">
                  <c:v>15</c:v>
                </c:pt>
                <c:pt idx="16">
                  <c:v>16</c:v>
                </c:pt>
                <c:pt idx="17">
                  <c:v>17</c:v>
                </c:pt>
                <c:pt idx="18">
                  <c:v>18</c:v>
                </c:pt>
                <c:pt idx="19">
                  <c:v>19</c:v>
                </c:pt>
                <c:pt idx="20">
                  <c:v>20</c:v>
                </c:pt>
                <c:pt idx="21">
                  <c:v>21</c:v>
                </c:pt>
                <c:pt idx="22">
                  <c:v>22</c:v>
                </c:pt>
                <c:pt idx="23">
                  <c:v>23</c:v>
                </c:pt>
                <c:pt idx="24">
                  <c:v>24</c:v>
                </c:pt>
                <c:pt idx="25">
                  <c:v>25</c:v>
                </c:pt>
                <c:pt idx="26">
                  <c:v>26</c:v>
                </c:pt>
                <c:pt idx="27">
                  <c:v>27</c:v>
                </c:pt>
                <c:pt idx="28">
                  <c:v>28</c:v>
                </c:pt>
                <c:pt idx="29">
                  <c:v>29</c:v>
                </c:pt>
                <c:pt idx="30">
                  <c:v>30</c:v>
                </c:pt>
                <c:pt idx="31">
                  <c:v>31</c:v>
                </c:pt>
                <c:pt idx="32">
                  <c:v>32</c:v>
                </c:pt>
                <c:pt idx="33">
                  <c:v>33</c:v>
                </c:pt>
                <c:pt idx="34">
                  <c:v>34</c:v>
                </c:pt>
                <c:pt idx="35">
                  <c:v>35</c:v>
                </c:pt>
                <c:pt idx="36">
                  <c:v>36</c:v>
                </c:pt>
                <c:pt idx="37">
                  <c:v>37</c:v>
                </c:pt>
                <c:pt idx="38">
                  <c:v>38</c:v>
                </c:pt>
                <c:pt idx="39">
                  <c:v>39</c:v>
                </c:pt>
                <c:pt idx="40">
                  <c:v>40</c:v>
                </c:pt>
                <c:pt idx="41">
                  <c:v>41</c:v>
                </c:pt>
                <c:pt idx="42">
                  <c:v>42</c:v>
                </c:pt>
                <c:pt idx="43">
                  <c:v>43</c:v>
                </c:pt>
                <c:pt idx="44">
                  <c:v>44</c:v>
                </c:pt>
                <c:pt idx="45">
                  <c:v>45</c:v>
                </c:pt>
                <c:pt idx="46">
                  <c:v>46</c:v>
                </c:pt>
                <c:pt idx="47">
                  <c:v>47</c:v>
                </c:pt>
                <c:pt idx="48">
                  <c:v>48</c:v>
                </c:pt>
                <c:pt idx="49">
                  <c:v>49</c:v>
                </c:pt>
                <c:pt idx="50">
                  <c:v>50</c:v>
                </c:pt>
                <c:pt idx="51">
                  <c:v>51</c:v>
                </c:pt>
                <c:pt idx="52">
                  <c:v>52</c:v>
                </c:pt>
                <c:pt idx="53">
                  <c:v>53</c:v>
                </c:pt>
                <c:pt idx="54">
                  <c:v>54</c:v>
                </c:pt>
                <c:pt idx="55">
                  <c:v>55</c:v>
                </c:pt>
                <c:pt idx="56">
                  <c:v>56</c:v>
                </c:pt>
                <c:pt idx="57">
                  <c:v>57</c:v>
                </c:pt>
                <c:pt idx="58">
                  <c:v>58</c:v>
                </c:pt>
                <c:pt idx="59">
                  <c:v>59</c:v>
                </c:pt>
                <c:pt idx="60">
                  <c:v>60</c:v>
                </c:pt>
                <c:pt idx="61">
                  <c:v>61</c:v>
                </c:pt>
                <c:pt idx="62">
                  <c:v>62</c:v>
                </c:pt>
                <c:pt idx="63">
                  <c:v>63</c:v>
                </c:pt>
                <c:pt idx="64">
                  <c:v>64</c:v>
                </c:pt>
                <c:pt idx="65">
                  <c:v>65</c:v>
                </c:pt>
                <c:pt idx="66">
                  <c:v>66</c:v>
                </c:pt>
                <c:pt idx="67">
                  <c:v>67</c:v>
                </c:pt>
                <c:pt idx="68">
                  <c:v>68</c:v>
                </c:pt>
                <c:pt idx="69">
                  <c:v>69</c:v>
                </c:pt>
                <c:pt idx="70">
                  <c:v>70</c:v>
                </c:pt>
                <c:pt idx="71">
                  <c:v>71</c:v>
                </c:pt>
                <c:pt idx="72">
                  <c:v>72</c:v>
                </c:pt>
                <c:pt idx="73">
                  <c:v>73</c:v>
                </c:pt>
                <c:pt idx="74">
                  <c:v>74</c:v>
                </c:pt>
                <c:pt idx="75">
                  <c:v>75</c:v>
                </c:pt>
                <c:pt idx="76">
                  <c:v>76</c:v>
                </c:pt>
                <c:pt idx="77">
                  <c:v>77</c:v>
                </c:pt>
                <c:pt idx="78">
                  <c:v>78</c:v>
                </c:pt>
                <c:pt idx="79">
                  <c:v>79</c:v>
                </c:pt>
                <c:pt idx="80">
                  <c:v>80</c:v>
                </c:pt>
                <c:pt idx="81">
                  <c:v>81</c:v>
                </c:pt>
                <c:pt idx="82">
                  <c:v>82</c:v>
                </c:pt>
                <c:pt idx="83">
                  <c:v>83</c:v>
                </c:pt>
                <c:pt idx="84">
                  <c:v>84</c:v>
                </c:pt>
                <c:pt idx="85">
                  <c:v>85</c:v>
                </c:pt>
                <c:pt idx="86">
                  <c:v>86</c:v>
                </c:pt>
                <c:pt idx="87">
                  <c:v>87</c:v>
                </c:pt>
                <c:pt idx="88">
                  <c:v>88</c:v>
                </c:pt>
                <c:pt idx="89">
                  <c:v>89</c:v>
                </c:pt>
                <c:pt idx="90">
                  <c:v>90</c:v>
                </c:pt>
                <c:pt idx="91">
                  <c:v>91</c:v>
                </c:pt>
                <c:pt idx="92">
                  <c:v>92</c:v>
                </c:pt>
                <c:pt idx="93">
                  <c:v>93</c:v>
                </c:pt>
                <c:pt idx="94">
                  <c:v>94</c:v>
                </c:pt>
                <c:pt idx="95">
                  <c:v>95</c:v>
                </c:pt>
                <c:pt idx="96">
                  <c:v>96</c:v>
                </c:pt>
                <c:pt idx="97">
                  <c:v>97</c:v>
                </c:pt>
                <c:pt idx="98">
                  <c:v>98</c:v>
                </c:pt>
                <c:pt idx="99">
                  <c:v>99</c:v>
                </c:pt>
                <c:pt idx="100">
                  <c:v>100</c:v>
                </c:pt>
                <c:pt idx="101">
                  <c:v>101</c:v>
                </c:pt>
                <c:pt idx="102">
                  <c:v>102</c:v>
                </c:pt>
                <c:pt idx="103">
                  <c:v>103</c:v>
                </c:pt>
                <c:pt idx="104">
                  <c:v>104</c:v>
                </c:pt>
                <c:pt idx="105">
                  <c:v>105</c:v>
                </c:pt>
                <c:pt idx="106">
                  <c:v>106</c:v>
                </c:pt>
                <c:pt idx="107">
                  <c:v>107</c:v>
                </c:pt>
                <c:pt idx="108">
                  <c:v>108</c:v>
                </c:pt>
                <c:pt idx="109">
                  <c:v>109</c:v>
                </c:pt>
                <c:pt idx="110">
                  <c:v>110</c:v>
                </c:pt>
                <c:pt idx="111">
                  <c:v>111</c:v>
                </c:pt>
                <c:pt idx="112">
                  <c:v>112</c:v>
                </c:pt>
                <c:pt idx="113">
                  <c:v>113</c:v>
                </c:pt>
                <c:pt idx="114">
                  <c:v>114</c:v>
                </c:pt>
                <c:pt idx="115">
                  <c:v>115</c:v>
                </c:pt>
                <c:pt idx="116">
                  <c:v>116</c:v>
                </c:pt>
                <c:pt idx="117">
                  <c:v>117</c:v>
                </c:pt>
                <c:pt idx="118">
                  <c:v>118</c:v>
                </c:pt>
                <c:pt idx="119">
                  <c:v>119</c:v>
                </c:pt>
                <c:pt idx="120">
                  <c:v>120</c:v>
                </c:pt>
                <c:pt idx="121">
                  <c:v>121</c:v>
                </c:pt>
                <c:pt idx="122">
                  <c:v>122</c:v>
                </c:pt>
                <c:pt idx="123">
                  <c:v>123</c:v>
                </c:pt>
              </c:numCache>
            </c:numRef>
          </c:xVal>
          <c:yVal>
            <c:numRef>
              <c:f>Sheet4!$J$2:$J$125</c:f>
              <c:numCache>
                <c:formatCode>0.00%</c:formatCode>
                <c:ptCount val="124"/>
                <c:pt idx="0">
                  <c:v>0.99452499999999999</c:v>
                </c:pt>
                <c:pt idx="1">
                  <c:v>0.98704599999999998</c:v>
                </c:pt>
                <c:pt idx="2">
                  <c:v>0.98796318181818177</c:v>
                </c:pt>
                <c:pt idx="3">
                  <c:v>0.99024926242491351</c:v>
                </c:pt>
                <c:pt idx="4">
                  <c:v>1.0101795481391993</c:v>
                </c:pt>
                <c:pt idx="5">
                  <c:v>0.9666801699282761</c:v>
                </c:pt>
                <c:pt idx="6">
                  <c:v>1.0023551699282762</c:v>
                </c:pt>
                <c:pt idx="7">
                  <c:v>0.96225506535311278</c:v>
                </c:pt>
                <c:pt idx="8">
                  <c:v>0.9630147082102557</c:v>
                </c:pt>
                <c:pt idx="9">
                  <c:v>0.96254670821025579</c:v>
                </c:pt>
                <c:pt idx="10">
                  <c:v>0.95311813678168433</c:v>
                </c:pt>
                <c:pt idx="11">
                  <c:v>0.93683641849996613</c:v>
                </c:pt>
                <c:pt idx="12">
                  <c:v>0.93683641849996613</c:v>
                </c:pt>
                <c:pt idx="13">
                  <c:v>0.95676780065099598</c:v>
                </c:pt>
                <c:pt idx="14">
                  <c:v>0.95676780065099598</c:v>
                </c:pt>
                <c:pt idx="15">
                  <c:v>0.95792334610554142</c:v>
                </c:pt>
                <c:pt idx="16">
                  <c:v>0.95792334610554142</c:v>
                </c:pt>
                <c:pt idx="17">
                  <c:v>0.97682441753411287</c:v>
                </c:pt>
                <c:pt idx="18">
                  <c:v>1.0238927811704766</c:v>
                </c:pt>
                <c:pt idx="19">
                  <c:v>1.0190081600151877</c:v>
                </c:pt>
                <c:pt idx="20">
                  <c:v>1.0224650608719807</c:v>
                </c:pt>
                <c:pt idx="21">
                  <c:v>1.0224650608719807</c:v>
                </c:pt>
                <c:pt idx="22">
                  <c:v>1.036152771715354</c:v>
                </c:pt>
                <c:pt idx="23">
                  <c:v>1.0604197717153541</c:v>
                </c:pt>
                <c:pt idx="24">
                  <c:v>1.0638606808062632</c:v>
                </c:pt>
                <c:pt idx="25">
                  <c:v>1.0731874080789905</c:v>
                </c:pt>
                <c:pt idx="26">
                  <c:v>1.0615087840003663</c:v>
                </c:pt>
                <c:pt idx="27">
                  <c:v>1.065953069714652</c:v>
                </c:pt>
                <c:pt idx="28">
                  <c:v>1.065953069714652</c:v>
                </c:pt>
                <c:pt idx="29">
                  <c:v>1.0113996422952971</c:v>
                </c:pt>
                <c:pt idx="30">
                  <c:v>0.98780693542292686</c:v>
                </c:pt>
                <c:pt idx="31">
                  <c:v>1.0101835218890924</c:v>
                </c:pt>
                <c:pt idx="32">
                  <c:v>0.99178781859238918</c:v>
                </c:pt>
                <c:pt idx="33">
                  <c:v>1.0225243311974312</c:v>
                </c:pt>
                <c:pt idx="34">
                  <c:v>1.0156716805950217</c:v>
                </c:pt>
                <c:pt idx="35">
                  <c:v>1.0229511805950215</c:v>
                </c:pt>
                <c:pt idx="36">
                  <c:v>1.0064927430073638</c:v>
                </c:pt>
                <c:pt idx="37">
                  <c:v>1.0165280763406972</c:v>
                </c:pt>
                <c:pt idx="38">
                  <c:v>1.0892810763406973</c:v>
                </c:pt>
                <c:pt idx="39">
                  <c:v>1.0530982806417726</c:v>
                </c:pt>
                <c:pt idx="40">
                  <c:v>1.0534376951830744</c:v>
                </c:pt>
                <c:pt idx="41">
                  <c:v>1.0984676951830743</c:v>
                </c:pt>
                <c:pt idx="42">
                  <c:v>1.1941401497285289</c:v>
                </c:pt>
                <c:pt idx="43">
                  <c:v>1.1668787807445715</c:v>
                </c:pt>
                <c:pt idx="44">
                  <c:v>1.1838617807445715</c:v>
                </c:pt>
                <c:pt idx="45">
                  <c:v>1.2159083488196889</c:v>
                </c:pt>
                <c:pt idx="46">
                  <c:v>1.1878105655684574</c:v>
                </c:pt>
                <c:pt idx="47">
                  <c:v>1.1886209822351241</c:v>
                </c:pt>
                <c:pt idx="48">
                  <c:v>1.2321493004169424</c:v>
                </c:pt>
                <c:pt idx="49">
                  <c:v>1.2143756971780761</c:v>
                </c:pt>
                <c:pt idx="50">
                  <c:v>1.2050257491824099</c:v>
                </c:pt>
                <c:pt idx="51">
                  <c:v>1.1804857491824099</c:v>
                </c:pt>
                <c:pt idx="52">
                  <c:v>1.1863805905538709</c:v>
                </c:pt>
                <c:pt idx="53">
                  <c:v>1.126949764199191</c:v>
                </c:pt>
                <c:pt idx="54">
                  <c:v>1.1464376488145758</c:v>
                </c:pt>
                <c:pt idx="55">
                  <c:v>1.1551819821479092</c:v>
                </c:pt>
                <c:pt idx="56">
                  <c:v>1.2048979821479091</c:v>
                </c:pt>
                <c:pt idx="57">
                  <c:v>1.1676575632094424</c:v>
                </c:pt>
                <c:pt idx="58">
                  <c:v>1.1810436329768843</c:v>
                </c:pt>
                <c:pt idx="59">
                  <c:v>1.2670851068724667</c:v>
                </c:pt>
                <c:pt idx="60">
                  <c:v>1.2228896523270123</c:v>
                </c:pt>
                <c:pt idx="61">
                  <c:v>1.1716650156733432</c:v>
                </c:pt>
                <c:pt idx="62">
                  <c:v>1.1430856566989842</c:v>
                </c:pt>
                <c:pt idx="63">
                  <c:v>1.1411896566989841</c:v>
                </c:pt>
                <c:pt idx="64">
                  <c:v>1.1862411431854707</c:v>
                </c:pt>
                <c:pt idx="65">
                  <c:v>1.1880261431854708</c:v>
                </c:pt>
                <c:pt idx="66">
                  <c:v>1.1922018018711846</c:v>
                </c:pt>
                <c:pt idx="67">
                  <c:v>1.184109043250495</c:v>
                </c:pt>
                <c:pt idx="68">
                  <c:v>1.1531665698205433</c:v>
                </c:pt>
                <c:pt idx="69">
                  <c:v>1.2196885698205435</c:v>
                </c:pt>
                <c:pt idx="70">
                  <c:v>1.1904736247655985</c:v>
                </c:pt>
                <c:pt idx="71">
                  <c:v>1.2180952481422218</c:v>
                </c:pt>
                <c:pt idx="72">
                  <c:v>1.1817939018664303</c:v>
                </c:pt>
                <c:pt idx="73">
                  <c:v>1.1296069413401146</c:v>
                </c:pt>
                <c:pt idx="74">
                  <c:v>1.0952967978467947</c:v>
                </c:pt>
                <c:pt idx="75">
                  <c:v>1.0882063860820888</c:v>
                </c:pt>
                <c:pt idx="76">
                  <c:v>1.0539279191769009</c:v>
                </c:pt>
                <c:pt idx="77">
                  <c:v>1.0916889191769008</c:v>
                </c:pt>
                <c:pt idx="78">
                  <c:v>1.1158449191769007</c:v>
                </c:pt>
                <c:pt idx="79">
                  <c:v>1.1590269191769007</c:v>
                </c:pt>
                <c:pt idx="80">
                  <c:v>1.1536650620340434</c:v>
                </c:pt>
                <c:pt idx="81">
                  <c:v>1.1760150620340435</c:v>
                </c:pt>
                <c:pt idx="82">
                  <c:v>1.1969070620340434</c:v>
                </c:pt>
                <c:pt idx="83">
                  <c:v>1.2050550620340434</c:v>
                </c:pt>
                <c:pt idx="84">
                  <c:v>1.17772172870071</c:v>
                </c:pt>
                <c:pt idx="85">
                  <c:v>1.1157839986497764</c:v>
                </c:pt>
                <c:pt idx="86">
                  <c:v>1.1289898682149939</c:v>
                </c:pt>
                <c:pt idx="87">
                  <c:v>1.1737258682149938</c:v>
                </c:pt>
                <c:pt idx="88">
                  <c:v>1.1669472318513574</c:v>
                </c:pt>
                <c:pt idx="89">
                  <c:v>1.2316572318513574</c:v>
                </c:pt>
                <c:pt idx="90">
                  <c:v>1.2316572318513574</c:v>
                </c:pt>
                <c:pt idx="91">
                  <c:v>1.2436572318513575</c:v>
                </c:pt>
                <c:pt idx="92">
                  <c:v>1.2788261623326409</c:v>
                </c:pt>
                <c:pt idx="93">
                  <c:v>1.285924162332641</c:v>
                </c:pt>
                <c:pt idx="94">
                  <c:v>1.2290736843006396</c:v>
                </c:pt>
                <c:pt idx="95">
                  <c:v>1.2184758572329704</c:v>
                </c:pt>
                <c:pt idx="96">
                  <c:v>1.2165246402881693</c:v>
                </c:pt>
                <c:pt idx="97">
                  <c:v>1.2124598741931707</c:v>
                </c:pt>
                <c:pt idx="98">
                  <c:v>1.2339815408598374</c:v>
                </c:pt>
                <c:pt idx="99">
                  <c:v>1.2519725670334974</c:v>
                </c:pt>
                <c:pt idx="100">
                  <c:v>1.2292325670334974</c:v>
                </c:pt>
                <c:pt idx="101">
                  <c:v>1.2854327249282342</c:v>
                </c:pt>
                <c:pt idx="102">
                  <c:v>1.2834176646872704</c:v>
                </c:pt>
                <c:pt idx="103">
                  <c:v>1.4454432727334903</c:v>
                </c:pt>
                <c:pt idx="104">
                  <c:v>1.4671032727334903</c:v>
                </c:pt>
                <c:pt idx="105">
                  <c:v>1.4756513072162489</c:v>
                </c:pt>
                <c:pt idx="106">
                  <c:v>1.4049573728581266</c:v>
                </c:pt>
                <c:pt idx="107">
                  <c:v>1.3937459235827643</c:v>
                </c:pt>
                <c:pt idx="108">
                  <c:v>1.4350017440955849</c:v>
                </c:pt>
                <c:pt idx="109">
                  <c:v>1.4289588869527277</c:v>
                </c:pt>
                <c:pt idx="110">
                  <c:v>1.4463533442663861</c:v>
                </c:pt>
                <c:pt idx="111">
                  <c:v>1.4782987728378145</c:v>
                </c:pt>
                <c:pt idx="112">
                  <c:v>1.5541897635667896</c:v>
                </c:pt>
                <c:pt idx="113">
                  <c:v>1.5352592118041921</c:v>
                </c:pt>
                <c:pt idx="114">
                  <c:v>1.5554919390769195</c:v>
                </c:pt>
                <c:pt idx="115">
                  <c:v>1.5061238074670487</c:v>
                </c:pt>
                <c:pt idx="116">
                  <c:v>1.5244561300476938</c:v>
                </c:pt>
                <c:pt idx="117">
                  <c:v>1.5000271445404474</c:v>
                </c:pt>
                <c:pt idx="118">
                  <c:v>1.484008463221766</c:v>
                </c:pt>
                <c:pt idx="119">
                  <c:v>1.4589849338100014</c:v>
                </c:pt>
                <c:pt idx="120">
                  <c:v>1.4589849338100014</c:v>
                </c:pt>
                <c:pt idx="121">
                  <c:v>1.5155469338100014</c:v>
                </c:pt>
                <c:pt idx="122">
                  <c:v>1.506661219524287</c:v>
                </c:pt>
                <c:pt idx="123">
                  <c:v>1.521061219524287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2-02DA-499B-A8FA-25D469A9730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402914768"/>
        <c:axId val="726351528"/>
      </c:scatterChart>
      <c:catAx>
        <c:axId val="402914768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4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da-DK" sz="1400"/>
                  <a:t>Game day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4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da-DK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da-DK"/>
          </a:p>
        </c:txPr>
        <c:crossAx val="726351528"/>
        <c:crosses val="autoZero"/>
        <c:auto val="1"/>
        <c:lblAlgn val="ctr"/>
        <c:lblOffset val="100"/>
        <c:tickLblSkip val="10"/>
        <c:tickMarkSkip val="10"/>
        <c:noMultiLvlLbl val="0"/>
      </c:catAx>
      <c:valAx>
        <c:axId val="726351528"/>
        <c:scaling>
          <c:orientation val="minMax"/>
          <c:max val="2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4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da-DK" sz="1400"/>
                  <a:t>Bankroll</a:t>
                </a:r>
                <a:r>
                  <a:rPr lang="da-DK" sz="1400" baseline="0"/>
                  <a:t> in percentage</a:t>
                </a:r>
                <a:endParaRPr lang="da-DK" sz="1400"/>
              </a:p>
            </c:rich>
          </c:tx>
          <c:layout>
            <c:manualLayout>
              <c:xMode val="edge"/>
              <c:yMode val="edge"/>
              <c:x val="5.4593177658236389E-3"/>
              <c:y val="0.37226923118664851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4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da-DK"/>
            </a:p>
          </c:txPr>
        </c:title>
        <c:numFmt formatCode="0.00%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da-DK"/>
          </a:p>
        </c:txPr>
        <c:crossAx val="402914768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r"/>
      <c:layout>
        <c:manualLayout>
          <c:xMode val="edge"/>
          <c:yMode val="edge"/>
          <c:x val="0.83340827357458069"/>
          <c:y val="0.44974829585424014"/>
          <c:w val="0.1570379203352279"/>
          <c:h val="0.12845593722179269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2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da-DK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da-DK"/>
    </a:p>
  </c:txPr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da-DK" sz="2400" b="1" baseline="0"/>
              <a:t>BayesBet bankroll</a:t>
            </a:r>
          </a:p>
          <a:p>
            <a:pPr>
              <a:defRPr/>
            </a:pPr>
            <a:r>
              <a:rPr lang="da-DK" baseline="0"/>
              <a:t>Dynamic bankroll vs Static bankroll</a:t>
            </a:r>
            <a:endParaRPr lang="da-DK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da-DK"/>
        </a:p>
      </c:txPr>
    </c:title>
    <c:autoTitleDeleted val="0"/>
    <c:plotArea>
      <c:layout>
        <c:manualLayout>
          <c:layoutTarget val="inner"/>
          <c:xMode val="edge"/>
          <c:yMode val="edge"/>
          <c:x val="0.11701144909207677"/>
          <c:y val="0.14140257765303932"/>
          <c:w val="0.70589569779968009"/>
          <c:h val="0.74403709310405952"/>
        </c:manualLayout>
      </c:layout>
      <c:lineChart>
        <c:grouping val="standard"/>
        <c:varyColors val="0"/>
        <c:ser>
          <c:idx val="2"/>
          <c:order val="2"/>
          <c:tx>
            <c:v>Starting point</c:v>
          </c:tx>
          <c:spPr>
            <a:ln w="19050" cap="rnd">
              <a:solidFill>
                <a:schemeClr val="tx1"/>
              </a:solidFill>
              <a:round/>
            </a:ln>
            <a:effectLst/>
          </c:spPr>
          <c:marker>
            <c:symbol val="none"/>
          </c:marker>
          <c:cat>
            <c:numRef>
              <c:f>Sheet4!$A$2:$A$125</c:f>
              <c:numCache>
                <c:formatCode>General</c:formatCode>
                <c:ptCount val="124"/>
                <c:pt idx="0">
                  <c:v>0</c:v>
                </c:pt>
                <c:pt idx="1">
                  <c:v>1</c:v>
                </c:pt>
                <c:pt idx="2">
                  <c:v>2</c:v>
                </c:pt>
                <c:pt idx="3">
                  <c:v>3</c:v>
                </c:pt>
                <c:pt idx="4">
                  <c:v>4</c:v>
                </c:pt>
                <c:pt idx="5">
                  <c:v>5</c:v>
                </c:pt>
                <c:pt idx="6">
                  <c:v>6</c:v>
                </c:pt>
                <c:pt idx="7">
                  <c:v>7</c:v>
                </c:pt>
                <c:pt idx="8">
                  <c:v>8</c:v>
                </c:pt>
                <c:pt idx="9">
                  <c:v>9</c:v>
                </c:pt>
                <c:pt idx="10">
                  <c:v>10</c:v>
                </c:pt>
                <c:pt idx="11">
                  <c:v>11</c:v>
                </c:pt>
                <c:pt idx="12">
                  <c:v>12</c:v>
                </c:pt>
                <c:pt idx="13">
                  <c:v>13</c:v>
                </c:pt>
                <c:pt idx="14">
                  <c:v>14</c:v>
                </c:pt>
                <c:pt idx="15">
                  <c:v>15</c:v>
                </c:pt>
                <c:pt idx="16">
                  <c:v>16</c:v>
                </c:pt>
                <c:pt idx="17">
                  <c:v>17</c:v>
                </c:pt>
                <c:pt idx="18">
                  <c:v>18</c:v>
                </c:pt>
                <c:pt idx="19">
                  <c:v>19</c:v>
                </c:pt>
                <c:pt idx="20">
                  <c:v>20</c:v>
                </c:pt>
                <c:pt idx="21">
                  <c:v>21</c:v>
                </c:pt>
                <c:pt idx="22">
                  <c:v>22</c:v>
                </c:pt>
                <c:pt idx="23">
                  <c:v>23</c:v>
                </c:pt>
                <c:pt idx="24">
                  <c:v>24</c:v>
                </c:pt>
                <c:pt idx="25">
                  <c:v>25</c:v>
                </c:pt>
                <c:pt idx="26">
                  <c:v>26</c:v>
                </c:pt>
                <c:pt idx="27">
                  <c:v>27</c:v>
                </c:pt>
                <c:pt idx="28">
                  <c:v>28</c:v>
                </c:pt>
                <c:pt idx="29">
                  <c:v>29</c:v>
                </c:pt>
                <c:pt idx="30">
                  <c:v>30</c:v>
                </c:pt>
                <c:pt idx="31">
                  <c:v>31</c:v>
                </c:pt>
                <c:pt idx="32">
                  <c:v>32</c:v>
                </c:pt>
                <c:pt idx="33">
                  <c:v>33</c:v>
                </c:pt>
                <c:pt idx="34">
                  <c:v>34</c:v>
                </c:pt>
                <c:pt idx="35">
                  <c:v>35</c:v>
                </c:pt>
                <c:pt idx="36">
                  <c:v>36</c:v>
                </c:pt>
                <c:pt idx="37">
                  <c:v>37</c:v>
                </c:pt>
                <c:pt idx="38">
                  <c:v>38</c:v>
                </c:pt>
                <c:pt idx="39">
                  <c:v>39</c:v>
                </c:pt>
                <c:pt idx="40">
                  <c:v>40</c:v>
                </c:pt>
                <c:pt idx="41">
                  <c:v>41</c:v>
                </c:pt>
                <c:pt idx="42">
                  <c:v>42</c:v>
                </c:pt>
                <c:pt idx="43">
                  <c:v>43</c:v>
                </c:pt>
                <c:pt idx="44">
                  <c:v>44</c:v>
                </c:pt>
                <c:pt idx="45">
                  <c:v>45</c:v>
                </c:pt>
                <c:pt idx="46">
                  <c:v>46</c:v>
                </c:pt>
                <c:pt idx="47">
                  <c:v>47</c:v>
                </c:pt>
                <c:pt idx="48">
                  <c:v>48</c:v>
                </c:pt>
                <c:pt idx="49">
                  <c:v>49</c:v>
                </c:pt>
                <c:pt idx="50">
                  <c:v>50</c:v>
                </c:pt>
                <c:pt idx="51">
                  <c:v>51</c:v>
                </c:pt>
                <c:pt idx="52">
                  <c:v>52</c:v>
                </c:pt>
                <c:pt idx="53">
                  <c:v>53</c:v>
                </c:pt>
                <c:pt idx="54">
                  <c:v>54</c:v>
                </c:pt>
                <c:pt idx="55">
                  <c:v>55</c:v>
                </c:pt>
                <c:pt idx="56">
                  <c:v>56</c:v>
                </c:pt>
                <c:pt idx="57">
                  <c:v>57</c:v>
                </c:pt>
                <c:pt idx="58">
                  <c:v>58</c:v>
                </c:pt>
                <c:pt idx="59">
                  <c:v>59</c:v>
                </c:pt>
                <c:pt idx="60">
                  <c:v>60</c:v>
                </c:pt>
                <c:pt idx="61">
                  <c:v>61</c:v>
                </c:pt>
                <c:pt idx="62">
                  <c:v>62</c:v>
                </c:pt>
                <c:pt idx="63">
                  <c:v>63</c:v>
                </c:pt>
                <c:pt idx="64">
                  <c:v>64</c:v>
                </c:pt>
                <c:pt idx="65">
                  <c:v>65</c:v>
                </c:pt>
                <c:pt idx="66">
                  <c:v>66</c:v>
                </c:pt>
                <c:pt idx="67">
                  <c:v>67</c:v>
                </c:pt>
                <c:pt idx="68">
                  <c:v>68</c:v>
                </c:pt>
                <c:pt idx="69">
                  <c:v>69</c:v>
                </c:pt>
                <c:pt idx="70">
                  <c:v>70</c:v>
                </c:pt>
                <c:pt idx="71">
                  <c:v>71</c:v>
                </c:pt>
                <c:pt idx="72">
                  <c:v>72</c:v>
                </c:pt>
                <c:pt idx="73">
                  <c:v>73</c:v>
                </c:pt>
                <c:pt idx="74">
                  <c:v>74</c:v>
                </c:pt>
                <c:pt idx="75">
                  <c:v>75</c:v>
                </c:pt>
                <c:pt idx="76">
                  <c:v>76</c:v>
                </c:pt>
                <c:pt idx="77">
                  <c:v>77</c:v>
                </c:pt>
                <c:pt idx="78">
                  <c:v>78</c:v>
                </c:pt>
                <c:pt idx="79">
                  <c:v>79</c:v>
                </c:pt>
                <c:pt idx="80">
                  <c:v>80</c:v>
                </c:pt>
                <c:pt idx="81">
                  <c:v>81</c:v>
                </c:pt>
                <c:pt idx="82">
                  <c:v>82</c:v>
                </c:pt>
                <c:pt idx="83">
                  <c:v>83</c:v>
                </c:pt>
                <c:pt idx="84">
                  <c:v>84</c:v>
                </c:pt>
                <c:pt idx="85">
                  <c:v>85</c:v>
                </c:pt>
                <c:pt idx="86">
                  <c:v>86</c:v>
                </c:pt>
                <c:pt idx="87">
                  <c:v>87</c:v>
                </c:pt>
                <c:pt idx="88">
                  <c:v>88</c:v>
                </c:pt>
                <c:pt idx="89">
                  <c:v>89</c:v>
                </c:pt>
                <c:pt idx="90">
                  <c:v>90</c:v>
                </c:pt>
                <c:pt idx="91">
                  <c:v>91</c:v>
                </c:pt>
                <c:pt idx="92">
                  <c:v>92</c:v>
                </c:pt>
                <c:pt idx="93">
                  <c:v>93</c:v>
                </c:pt>
                <c:pt idx="94">
                  <c:v>94</c:v>
                </c:pt>
                <c:pt idx="95">
                  <c:v>95</c:v>
                </c:pt>
                <c:pt idx="96">
                  <c:v>96</c:v>
                </c:pt>
                <c:pt idx="97">
                  <c:v>97</c:v>
                </c:pt>
                <c:pt idx="98">
                  <c:v>98</c:v>
                </c:pt>
                <c:pt idx="99">
                  <c:v>99</c:v>
                </c:pt>
                <c:pt idx="100">
                  <c:v>100</c:v>
                </c:pt>
                <c:pt idx="101">
                  <c:v>101</c:v>
                </c:pt>
                <c:pt idx="102">
                  <c:v>102</c:v>
                </c:pt>
                <c:pt idx="103">
                  <c:v>103</c:v>
                </c:pt>
                <c:pt idx="104">
                  <c:v>104</c:v>
                </c:pt>
                <c:pt idx="105">
                  <c:v>105</c:v>
                </c:pt>
                <c:pt idx="106">
                  <c:v>106</c:v>
                </c:pt>
                <c:pt idx="107">
                  <c:v>107</c:v>
                </c:pt>
                <c:pt idx="108">
                  <c:v>108</c:v>
                </c:pt>
                <c:pt idx="109">
                  <c:v>109</c:v>
                </c:pt>
                <c:pt idx="110">
                  <c:v>110</c:v>
                </c:pt>
                <c:pt idx="111">
                  <c:v>111</c:v>
                </c:pt>
                <c:pt idx="112">
                  <c:v>112</c:v>
                </c:pt>
                <c:pt idx="113">
                  <c:v>113</c:v>
                </c:pt>
                <c:pt idx="114">
                  <c:v>114</c:v>
                </c:pt>
                <c:pt idx="115">
                  <c:v>115</c:v>
                </c:pt>
                <c:pt idx="116">
                  <c:v>116</c:v>
                </c:pt>
                <c:pt idx="117">
                  <c:v>117</c:v>
                </c:pt>
                <c:pt idx="118">
                  <c:v>118</c:v>
                </c:pt>
                <c:pt idx="119">
                  <c:v>119</c:v>
                </c:pt>
                <c:pt idx="120">
                  <c:v>120</c:v>
                </c:pt>
                <c:pt idx="121">
                  <c:v>121</c:v>
                </c:pt>
                <c:pt idx="122">
                  <c:v>122</c:v>
                </c:pt>
                <c:pt idx="123">
                  <c:v>123</c:v>
                </c:pt>
              </c:numCache>
            </c:numRef>
          </c:cat>
          <c:val>
            <c:numRef>
              <c:f>Sheet4!$B$2:$B$125</c:f>
              <c:numCache>
                <c:formatCode>0.00%</c:formatCode>
                <c:ptCount val="124"/>
                <c:pt idx="0">
                  <c:v>1</c:v>
                </c:pt>
                <c:pt idx="1">
                  <c:v>1</c:v>
                </c:pt>
                <c:pt idx="2">
                  <c:v>1</c:v>
                </c:pt>
                <c:pt idx="3">
                  <c:v>1</c:v>
                </c:pt>
                <c:pt idx="4">
                  <c:v>1</c:v>
                </c:pt>
                <c:pt idx="5">
                  <c:v>1</c:v>
                </c:pt>
                <c:pt idx="6">
                  <c:v>1</c:v>
                </c:pt>
                <c:pt idx="7">
                  <c:v>1</c:v>
                </c:pt>
                <c:pt idx="8">
                  <c:v>1</c:v>
                </c:pt>
                <c:pt idx="9">
                  <c:v>1</c:v>
                </c:pt>
                <c:pt idx="10">
                  <c:v>1</c:v>
                </c:pt>
                <c:pt idx="11">
                  <c:v>1</c:v>
                </c:pt>
                <c:pt idx="12">
                  <c:v>1</c:v>
                </c:pt>
                <c:pt idx="13">
                  <c:v>1</c:v>
                </c:pt>
                <c:pt idx="14">
                  <c:v>1</c:v>
                </c:pt>
                <c:pt idx="15">
                  <c:v>1</c:v>
                </c:pt>
                <c:pt idx="16">
                  <c:v>1</c:v>
                </c:pt>
                <c:pt idx="17">
                  <c:v>1</c:v>
                </c:pt>
                <c:pt idx="18">
                  <c:v>1</c:v>
                </c:pt>
                <c:pt idx="19">
                  <c:v>1</c:v>
                </c:pt>
                <c:pt idx="20">
                  <c:v>1</c:v>
                </c:pt>
                <c:pt idx="21">
                  <c:v>1</c:v>
                </c:pt>
                <c:pt idx="22">
                  <c:v>1</c:v>
                </c:pt>
                <c:pt idx="23">
                  <c:v>1</c:v>
                </c:pt>
                <c:pt idx="24">
                  <c:v>1</c:v>
                </c:pt>
                <c:pt idx="25">
                  <c:v>1</c:v>
                </c:pt>
                <c:pt idx="26">
                  <c:v>1</c:v>
                </c:pt>
                <c:pt idx="27">
                  <c:v>1</c:v>
                </c:pt>
                <c:pt idx="28">
                  <c:v>1</c:v>
                </c:pt>
                <c:pt idx="29">
                  <c:v>1</c:v>
                </c:pt>
                <c:pt idx="30">
                  <c:v>1</c:v>
                </c:pt>
                <c:pt idx="31">
                  <c:v>1</c:v>
                </c:pt>
                <c:pt idx="32">
                  <c:v>1</c:v>
                </c:pt>
                <c:pt idx="33">
                  <c:v>1</c:v>
                </c:pt>
                <c:pt idx="34">
                  <c:v>1</c:v>
                </c:pt>
                <c:pt idx="35">
                  <c:v>1</c:v>
                </c:pt>
                <c:pt idx="36">
                  <c:v>1</c:v>
                </c:pt>
                <c:pt idx="37">
                  <c:v>1</c:v>
                </c:pt>
                <c:pt idx="38">
                  <c:v>1</c:v>
                </c:pt>
                <c:pt idx="39">
                  <c:v>1</c:v>
                </c:pt>
                <c:pt idx="40">
                  <c:v>1</c:v>
                </c:pt>
                <c:pt idx="41">
                  <c:v>1</c:v>
                </c:pt>
                <c:pt idx="42">
                  <c:v>1</c:v>
                </c:pt>
                <c:pt idx="43">
                  <c:v>1</c:v>
                </c:pt>
                <c:pt idx="44">
                  <c:v>1</c:v>
                </c:pt>
                <c:pt idx="45">
                  <c:v>1</c:v>
                </c:pt>
                <c:pt idx="46">
                  <c:v>1</c:v>
                </c:pt>
                <c:pt idx="47">
                  <c:v>1</c:v>
                </c:pt>
                <c:pt idx="48">
                  <c:v>1</c:v>
                </c:pt>
                <c:pt idx="49">
                  <c:v>1</c:v>
                </c:pt>
                <c:pt idx="50">
                  <c:v>1</c:v>
                </c:pt>
                <c:pt idx="51">
                  <c:v>1</c:v>
                </c:pt>
                <c:pt idx="52">
                  <c:v>1</c:v>
                </c:pt>
                <c:pt idx="53">
                  <c:v>1</c:v>
                </c:pt>
                <c:pt idx="54">
                  <c:v>1</c:v>
                </c:pt>
                <c:pt idx="55">
                  <c:v>1</c:v>
                </c:pt>
                <c:pt idx="56">
                  <c:v>1</c:v>
                </c:pt>
                <c:pt idx="57">
                  <c:v>1</c:v>
                </c:pt>
                <c:pt idx="58">
                  <c:v>1</c:v>
                </c:pt>
                <c:pt idx="59">
                  <c:v>1</c:v>
                </c:pt>
                <c:pt idx="60">
                  <c:v>1</c:v>
                </c:pt>
                <c:pt idx="61">
                  <c:v>1</c:v>
                </c:pt>
                <c:pt idx="62">
                  <c:v>1</c:v>
                </c:pt>
                <c:pt idx="63">
                  <c:v>1</c:v>
                </c:pt>
                <c:pt idx="64">
                  <c:v>1</c:v>
                </c:pt>
                <c:pt idx="65">
                  <c:v>1</c:v>
                </c:pt>
                <c:pt idx="66">
                  <c:v>1</c:v>
                </c:pt>
                <c:pt idx="67">
                  <c:v>1</c:v>
                </c:pt>
                <c:pt idx="68">
                  <c:v>1</c:v>
                </c:pt>
                <c:pt idx="69">
                  <c:v>1</c:v>
                </c:pt>
                <c:pt idx="70">
                  <c:v>1</c:v>
                </c:pt>
                <c:pt idx="71">
                  <c:v>1</c:v>
                </c:pt>
                <c:pt idx="72">
                  <c:v>1</c:v>
                </c:pt>
                <c:pt idx="73">
                  <c:v>1</c:v>
                </c:pt>
                <c:pt idx="74">
                  <c:v>1</c:v>
                </c:pt>
                <c:pt idx="75">
                  <c:v>1</c:v>
                </c:pt>
                <c:pt idx="76">
                  <c:v>1</c:v>
                </c:pt>
                <c:pt idx="77">
                  <c:v>1</c:v>
                </c:pt>
                <c:pt idx="78">
                  <c:v>1</c:v>
                </c:pt>
                <c:pt idx="79">
                  <c:v>1</c:v>
                </c:pt>
                <c:pt idx="80">
                  <c:v>1</c:v>
                </c:pt>
                <c:pt idx="81">
                  <c:v>1</c:v>
                </c:pt>
                <c:pt idx="82">
                  <c:v>1</c:v>
                </c:pt>
                <c:pt idx="83">
                  <c:v>1</c:v>
                </c:pt>
                <c:pt idx="84">
                  <c:v>1</c:v>
                </c:pt>
                <c:pt idx="85">
                  <c:v>1</c:v>
                </c:pt>
                <c:pt idx="86">
                  <c:v>1</c:v>
                </c:pt>
                <c:pt idx="87">
                  <c:v>1</c:v>
                </c:pt>
                <c:pt idx="88">
                  <c:v>1</c:v>
                </c:pt>
                <c:pt idx="89">
                  <c:v>1</c:v>
                </c:pt>
                <c:pt idx="90">
                  <c:v>1</c:v>
                </c:pt>
                <c:pt idx="91">
                  <c:v>1</c:v>
                </c:pt>
                <c:pt idx="92">
                  <c:v>1</c:v>
                </c:pt>
                <c:pt idx="93">
                  <c:v>1</c:v>
                </c:pt>
                <c:pt idx="94">
                  <c:v>1</c:v>
                </c:pt>
                <c:pt idx="95">
                  <c:v>1</c:v>
                </c:pt>
                <c:pt idx="96">
                  <c:v>1</c:v>
                </c:pt>
                <c:pt idx="97">
                  <c:v>1</c:v>
                </c:pt>
                <c:pt idx="98">
                  <c:v>1</c:v>
                </c:pt>
                <c:pt idx="99">
                  <c:v>1</c:v>
                </c:pt>
                <c:pt idx="100">
                  <c:v>1</c:v>
                </c:pt>
                <c:pt idx="101">
                  <c:v>1</c:v>
                </c:pt>
                <c:pt idx="102">
                  <c:v>1</c:v>
                </c:pt>
                <c:pt idx="103">
                  <c:v>1</c:v>
                </c:pt>
                <c:pt idx="104">
                  <c:v>1</c:v>
                </c:pt>
                <c:pt idx="105">
                  <c:v>1</c:v>
                </c:pt>
                <c:pt idx="106">
                  <c:v>1</c:v>
                </c:pt>
                <c:pt idx="107">
                  <c:v>1</c:v>
                </c:pt>
                <c:pt idx="108">
                  <c:v>1</c:v>
                </c:pt>
                <c:pt idx="109">
                  <c:v>1</c:v>
                </c:pt>
                <c:pt idx="110">
                  <c:v>1</c:v>
                </c:pt>
                <c:pt idx="111">
                  <c:v>1</c:v>
                </c:pt>
                <c:pt idx="112">
                  <c:v>1</c:v>
                </c:pt>
                <c:pt idx="113">
                  <c:v>1</c:v>
                </c:pt>
                <c:pt idx="114">
                  <c:v>1</c:v>
                </c:pt>
                <c:pt idx="115">
                  <c:v>1</c:v>
                </c:pt>
                <c:pt idx="116">
                  <c:v>1</c:v>
                </c:pt>
                <c:pt idx="117">
                  <c:v>1</c:v>
                </c:pt>
                <c:pt idx="118">
                  <c:v>1</c:v>
                </c:pt>
                <c:pt idx="119">
                  <c:v>1</c:v>
                </c:pt>
                <c:pt idx="120">
                  <c:v>1</c:v>
                </c:pt>
                <c:pt idx="121">
                  <c:v>1</c:v>
                </c:pt>
                <c:pt idx="122">
                  <c:v>1</c:v>
                </c:pt>
                <c:pt idx="123">
                  <c:v>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D1AF-494C-B92E-22344161F36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02914768"/>
        <c:axId val="726351528"/>
      </c:lineChart>
      <c:scatterChart>
        <c:scatterStyle val="smoothMarker"/>
        <c:varyColors val="0"/>
        <c:ser>
          <c:idx val="0"/>
          <c:order val="0"/>
          <c:tx>
            <c:v>Dynamic Bankroll</c:v>
          </c:tx>
          <c:spPr>
            <a:ln w="19050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xVal>
            <c:numRef>
              <c:f>Sheet4!$A$2:$A$125</c:f>
              <c:numCache>
                <c:formatCode>General</c:formatCode>
                <c:ptCount val="124"/>
                <c:pt idx="0">
                  <c:v>0</c:v>
                </c:pt>
                <c:pt idx="1">
                  <c:v>1</c:v>
                </c:pt>
                <c:pt idx="2">
                  <c:v>2</c:v>
                </c:pt>
                <c:pt idx="3">
                  <c:v>3</c:v>
                </c:pt>
                <c:pt idx="4">
                  <c:v>4</c:v>
                </c:pt>
                <c:pt idx="5">
                  <c:v>5</c:v>
                </c:pt>
                <c:pt idx="6">
                  <c:v>6</c:v>
                </c:pt>
                <c:pt idx="7">
                  <c:v>7</c:v>
                </c:pt>
                <c:pt idx="8">
                  <c:v>8</c:v>
                </c:pt>
                <c:pt idx="9">
                  <c:v>9</c:v>
                </c:pt>
                <c:pt idx="10">
                  <c:v>10</c:v>
                </c:pt>
                <c:pt idx="11">
                  <c:v>11</c:v>
                </c:pt>
                <c:pt idx="12">
                  <c:v>12</c:v>
                </c:pt>
                <c:pt idx="13">
                  <c:v>13</c:v>
                </c:pt>
                <c:pt idx="14">
                  <c:v>14</c:v>
                </c:pt>
                <c:pt idx="15">
                  <c:v>15</c:v>
                </c:pt>
                <c:pt idx="16">
                  <c:v>16</c:v>
                </c:pt>
                <c:pt idx="17">
                  <c:v>17</c:v>
                </c:pt>
                <c:pt idx="18">
                  <c:v>18</c:v>
                </c:pt>
                <c:pt idx="19">
                  <c:v>19</c:v>
                </c:pt>
                <c:pt idx="20">
                  <c:v>20</c:v>
                </c:pt>
                <c:pt idx="21">
                  <c:v>21</c:v>
                </c:pt>
                <c:pt idx="22">
                  <c:v>22</c:v>
                </c:pt>
                <c:pt idx="23">
                  <c:v>23</c:v>
                </c:pt>
                <c:pt idx="24">
                  <c:v>24</c:v>
                </c:pt>
                <c:pt idx="25">
                  <c:v>25</c:v>
                </c:pt>
                <c:pt idx="26">
                  <c:v>26</c:v>
                </c:pt>
                <c:pt idx="27">
                  <c:v>27</c:v>
                </c:pt>
                <c:pt idx="28">
                  <c:v>28</c:v>
                </c:pt>
                <c:pt idx="29">
                  <c:v>29</c:v>
                </c:pt>
                <c:pt idx="30">
                  <c:v>30</c:v>
                </c:pt>
                <c:pt idx="31">
                  <c:v>31</c:v>
                </c:pt>
                <c:pt idx="32">
                  <c:v>32</c:v>
                </c:pt>
                <c:pt idx="33">
                  <c:v>33</c:v>
                </c:pt>
                <c:pt idx="34">
                  <c:v>34</c:v>
                </c:pt>
                <c:pt idx="35">
                  <c:v>35</c:v>
                </c:pt>
                <c:pt idx="36">
                  <c:v>36</c:v>
                </c:pt>
                <c:pt idx="37">
                  <c:v>37</c:v>
                </c:pt>
                <c:pt idx="38">
                  <c:v>38</c:v>
                </c:pt>
                <c:pt idx="39">
                  <c:v>39</c:v>
                </c:pt>
                <c:pt idx="40">
                  <c:v>40</c:v>
                </c:pt>
                <c:pt idx="41">
                  <c:v>41</c:v>
                </c:pt>
                <c:pt idx="42">
                  <c:v>42</c:v>
                </c:pt>
                <c:pt idx="43">
                  <c:v>43</c:v>
                </c:pt>
                <c:pt idx="44">
                  <c:v>44</c:v>
                </c:pt>
                <c:pt idx="45">
                  <c:v>45</c:v>
                </c:pt>
                <c:pt idx="46">
                  <c:v>46</c:v>
                </c:pt>
                <c:pt idx="47">
                  <c:v>47</c:v>
                </c:pt>
                <c:pt idx="48">
                  <c:v>48</c:v>
                </c:pt>
                <c:pt idx="49">
                  <c:v>49</c:v>
                </c:pt>
                <c:pt idx="50">
                  <c:v>50</c:v>
                </c:pt>
                <c:pt idx="51">
                  <c:v>51</c:v>
                </c:pt>
                <c:pt idx="52">
                  <c:v>52</c:v>
                </c:pt>
                <c:pt idx="53">
                  <c:v>53</c:v>
                </c:pt>
                <c:pt idx="54">
                  <c:v>54</c:v>
                </c:pt>
                <c:pt idx="55">
                  <c:v>55</c:v>
                </c:pt>
                <c:pt idx="56">
                  <c:v>56</c:v>
                </c:pt>
                <c:pt idx="57">
                  <c:v>57</c:v>
                </c:pt>
                <c:pt idx="58">
                  <c:v>58</c:v>
                </c:pt>
                <c:pt idx="59">
                  <c:v>59</c:v>
                </c:pt>
                <c:pt idx="60">
                  <c:v>60</c:v>
                </c:pt>
                <c:pt idx="61">
                  <c:v>61</c:v>
                </c:pt>
                <c:pt idx="62">
                  <c:v>62</c:v>
                </c:pt>
                <c:pt idx="63">
                  <c:v>63</c:v>
                </c:pt>
                <c:pt idx="64">
                  <c:v>64</c:v>
                </c:pt>
                <c:pt idx="65">
                  <c:v>65</c:v>
                </c:pt>
                <c:pt idx="66">
                  <c:v>66</c:v>
                </c:pt>
                <c:pt idx="67">
                  <c:v>67</c:v>
                </c:pt>
                <c:pt idx="68">
                  <c:v>68</c:v>
                </c:pt>
                <c:pt idx="69">
                  <c:v>69</c:v>
                </c:pt>
                <c:pt idx="70">
                  <c:v>70</c:v>
                </c:pt>
                <c:pt idx="71">
                  <c:v>71</c:v>
                </c:pt>
                <c:pt idx="72">
                  <c:v>72</c:v>
                </c:pt>
                <c:pt idx="73">
                  <c:v>73</c:v>
                </c:pt>
                <c:pt idx="74">
                  <c:v>74</c:v>
                </c:pt>
                <c:pt idx="75">
                  <c:v>75</c:v>
                </c:pt>
                <c:pt idx="76">
                  <c:v>76</c:v>
                </c:pt>
                <c:pt idx="77">
                  <c:v>77</c:v>
                </c:pt>
                <c:pt idx="78">
                  <c:v>78</c:v>
                </c:pt>
                <c:pt idx="79">
                  <c:v>79</c:v>
                </c:pt>
                <c:pt idx="80">
                  <c:v>80</c:v>
                </c:pt>
                <c:pt idx="81">
                  <c:v>81</c:v>
                </c:pt>
                <c:pt idx="82">
                  <c:v>82</c:v>
                </c:pt>
                <c:pt idx="83">
                  <c:v>83</c:v>
                </c:pt>
                <c:pt idx="84">
                  <c:v>84</c:v>
                </c:pt>
                <c:pt idx="85">
                  <c:v>85</c:v>
                </c:pt>
                <c:pt idx="86">
                  <c:v>86</c:v>
                </c:pt>
                <c:pt idx="87">
                  <c:v>87</c:v>
                </c:pt>
                <c:pt idx="88">
                  <c:v>88</c:v>
                </c:pt>
                <c:pt idx="89">
                  <c:v>89</c:v>
                </c:pt>
                <c:pt idx="90">
                  <c:v>90</c:v>
                </c:pt>
                <c:pt idx="91">
                  <c:v>91</c:v>
                </c:pt>
                <c:pt idx="92">
                  <c:v>92</c:v>
                </c:pt>
                <c:pt idx="93">
                  <c:v>93</c:v>
                </c:pt>
                <c:pt idx="94">
                  <c:v>94</c:v>
                </c:pt>
                <c:pt idx="95">
                  <c:v>95</c:v>
                </c:pt>
                <c:pt idx="96">
                  <c:v>96</c:v>
                </c:pt>
                <c:pt idx="97">
                  <c:v>97</c:v>
                </c:pt>
                <c:pt idx="98">
                  <c:v>98</c:v>
                </c:pt>
                <c:pt idx="99">
                  <c:v>99</c:v>
                </c:pt>
                <c:pt idx="100">
                  <c:v>100</c:v>
                </c:pt>
                <c:pt idx="101">
                  <c:v>101</c:v>
                </c:pt>
                <c:pt idx="102">
                  <c:v>102</c:v>
                </c:pt>
                <c:pt idx="103">
                  <c:v>103</c:v>
                </c:pt>
                <c:pt idx="104">
                  <c:v>104</c:v>
                </c:pt>
                <c:pt idx="105">
                  <c:v>105</c:v>
                </c:pt>
                <c:pt idx="106">
                  <c:v>106</c:v>
                </c:pt>
                <c:pt idx="107">
                  <c:v>107</c:v>
                </c:pt>
                <c:pt idx="108">
                  <c:v>108</c:v>
                </c:pt>
                <c:pt idx="109">
                  <c:v>109</c:v>
                </c:pt>
                <c:pt idx="110">
                  <c:v>110</c:v>
                </c:pt>
                <c:pt idx="111">
                  <c:v>111</c:v>
                </c:pt>
                <c:pt idx="112">
                  <c:v>112</c:v>
                </c:pt>
                <c:pt idx="113">
                  <c:v>113</c:v>
                </c:pt>
                <c:pt idx="114">
                  <c:v>114</c:v>
                </c:pt>
                <c:pt idx="115">
                  <c:v>115</c:v>
                </c:pt>
                <c:pt idx="116">
                  <c:v>116</c:v>
                </c:pt>
                <c:pt idx="117">
                  <c:v>117</c:v>
                </c:pt>
                <c:pt idx="118">
                  <c:v>118</c:v>
                </c:pt>
                <c:pt idx="119">
                  <c:v>119</c:v>
                </c:pt>
                <c:pt idx="120">
                  <c:v>120</c:v>
                </c:pt>
                <c:pt idx="121">
                  <c:v>121</c:v>
                </c:pt>
                <c:pt idx="122">
                  <c:v>122</c:v>
                </c:pt>
                <c:pt idx="123">
                  <c:v>123</c:v>
                </c:pt>
              </c:numCache>
            </c:numRef>
          </c:xVal>
          <c:yVal>
            <c:numRef>
              <c:f>Sheet4!$M$2:$M$125</c:f>
              <c:numCache>
                <c:formatCode>0.00%</c:formatCode>
                <c:ptCount val="124"/>
                <c:pt idx="0">
                  <c:v>1.0258972209302326</c:v>
                </c:pt>
                <c:pt idx="1">
                  <c:v>1.1509093657074634</c:v>
                </c:pt>
                <c:pt idx="2">
                  <c:v>1.2031629527293137</c:v>
                </c:pt>
                <c:pt idx="3">
                  <c:v>0.99311325847199816</c:v>
                </c:pt>
                <c:pt idx="4">
                  <c:v>0.93806838317782804</c:v>
                </c:pt>
                <c:pt idx="5">
                  <c:v>0.81249008928088795</c:v>
                </c:pt>
                <c:pt idx="6">
                  <c:v>0.82389747474898223</c:v>
                </c:pt>
                <c:pt idx="7">
                  <c:v>0.83549836314218529</c:v>
                </c:pt>
                <c:pt idx="8">
                  <c:v>0.8578682589021539</c:v>
                </c:pt>
                <c:pt idx="9">
                  <c:v>1.0302318357753817</c:v>
                </c:pt>
                <c:pt idx="10">
                  <c:v>1.0379652314263281</c:v>
                </c:pt>
                <c:pt idx="11">
                  <c:v>0.91065479127847515</c:v>
                </c:pt>
                <c:pt idx="12">
                  <c:v>0.94391263277979809</c:v>
                </c:pt>
                <c:pt idx="13">
                  <c:v>1.0750356672885475</c:v>
                </c:pt>
                <c:pt idx="14">
                  <c:v>1.1040166452644478</c:v>
                </c:pt>
                <c:pt idx="15">
                  <c:v>1.3306151010671154</c:v>
                </c:pt>
                <c:pt idx="16">
                  <c:v>1.2946376880344443</c:v>
                </c:pt>
                <c:pt idx="17">
                  <c:v>1.3352042446309995</c:v>
                </c:pt>
                <c:pt idx="18">
                  <c:v>1.5112268906091935</c:v>
                </c:pt>
                <c:pt idx="19">
                  <c:v>1.4666821316427123</c:v>
                </c:pt>
                <c:pt idx="20">
                  <c:v>1.5307676856443619</c:v>
                </c:pt>
                <c:pt idx="21">
                  <c:v>1.5809236216400833</c:v>
                </c:pt>
                <c:pt idx="22">
                  <c:v>1.7331383171084744</c:v>
                </c:pt>
                <c:pt idx="23">
                  <c:v>1.7917059136308575</c:v>
                </c:pt>
                <c:pt idx="24">
                  <c:v>1.8493123629887538</c:v>
                </c:pt>
                <c:pt idx="25">
                  <c:v>1.5894665460395796</c:v>
                </c:pt>
                <c:pt idx="26">
                  <c:v>1.6483386384916849</c:v>
                </c:pt>
                <c:pt idx="27">
                  <c:v>1.6649276486213445</c:v>
                </c:pt>
                <c:pt idx="28">
                  <c:v>1.7054660889997535</c:v>
                </c:pt>
                <c:pt idx="29">
                  <c:v>1.7121394220559403</c:v>
                </c:pt>
                <c:pt idx="30">
                  <c:v>1.7388722106113168</c:v>
                </c:pt>
                <c:pt idx="31">
                  <c:v>1.8036554479040268</c:v>
                </c:pt>
                <c:pt idx="32">
                  <c:v>1.6583909244982611</c:v>
                </c:pt>
                <c:pt idx="33">
                  <c:v>1.8904543909369789</c:v>
                </c:pt>
                <c:pt idx="34">
                  <c:v>2.1767883663743715</c:v>
                </c:pt>
                <c:pt idx="35">
                  <c:v>2.281608715953896</c:v>
                </c:pt>
                <c:pt idx="36">
                  <c:v>2.2295174056485143</c:v>
                </c:pt>
                <c:pt idx="37">
                  <c:v>2.4139823317211002</c:v>
                </c:pt>
                <c:pt idx="38">
                  <c:v>2.233453553557009</c:v>
                </c:pt>
                <c:pt idx="39">
                  <c:v>2.1509566682654295</c:v>
                </c:pt>
                <c:pt idx="40">
                  <c:v>2.2565353021904095</c:v>
                </c:pt>
                <c:pt idx="41">
                  <c:v>2.4327892523515211</c:v>
                </c:pt>
                <c:pt idx="42">
                  <c:v>2.7109041731109556</c:v>
                </c:pt>
                <c:pt idx="43">
                  <c:v>2.2589243361046627</c:v>
                </c:pt>
                <c:pt idx="44">
                  <c:v>2.1711016657193687</c:v>
                </c:pt>
                <c:pt idx="45">
                  <c:v>2.046388151095389</c:v>
                </c:pt>
                <c:pt idx="46">
                  <c:v>2.0804739153691032</c:v>
                </c:pt>
                <c:pt idx="47">
                  <c:v>2.1643418750472136</c:v>
                </c:pt>
                <c:pt idx="48">
                  <c:v>2.297120807791698</c:v>
                </c:pt>
                <c:pt idx="49">
                  <c:v>2.3112256224082341</c:v>
                </c:pt>
                <c:pt idx="50">
                  <c:v>2.6069752796135153</c:v>
                </c:pt>
                <c:pt idx="51">
                  <c:v>2.4717206114830432</c:v>
                </c:pt>
                <c:pt idx="52">
                  <c:v>2.4014478029946522</c:v>
                </c:pt>
                <c:pt idx="53">
                  <c:v>2.1868184229530576</c:v>
                </c:pt>
                <c:pt idx="54">
                  <c:v>2.2466280190648176</c:v>
                </c:pt>
                <c:pt idx="55">
                  <c:v>2.3157741038822763</c:v>
                </c:pt>
                <c:pt idx="56">
                  <c:v>2.1800824286823062</c:v>
                </c:pt>
                <c:pt idx="57">
                  <c:v>1.8731497334105838</c:v>
                </c:pt>
                <c:pt idx="58">
                  <c:v>1.8679449252994891</c:v>
                </c:pt>
                <c:pt idx="59">
                  <c:v>1.8880819266875746</c:v>
                </c:pt>
                <c:pt idx="60">
                  <c:v>1.8136710470688278</c:v>
                </c:pt>
                <c:pt idx="61">
                  <c:v>1.6414833242149105</c:v>
                </c:pt>
                <c:pt idx="62">
                  <c:v>1.5178920750228151</c:v>
                </c:pt>
                <c:pt idx="63">
                  <c:v>1.720533898556289</c:v>
                </c:pt>
                <c:pt idx="64">
                  <c:v>1.6492553730069108</c:v>
                </c:pt>
                <c:pt idx="65">
                  <c:v>1.6328326991820297</c:v>
                </c:pt>
                <c:pt idx="66">
                  <c:v>1.5600009622705917</c:v>
                </c:pt>
                <c:pt idx="67">
                  <c:v>1.661819997043545</c:v>
                </c:pt>
                <c:pt idx="68">
                  <c:v>1.5865598078092324</c:v>
                </c:pt>
                <c:pt idx="69">
                  <c:v>1.7465532113890927</c:v>
                </c:pt>
                <c:pt idx="70">
                  <c:v>1.7138198063138366</c:v>
                </c:pt>
                <c:pt idx="71">
                  <c:v>1.707112596757955</c:v>
                </c:pt>
                <c:pt idx="72">
                  <c:v>1.7919557882055117</c:v>
                </c:pt>
                <c:pt idx="73">
                  <c:v>1.7121172282507429</c:v>
                </c:pt>
                <c:pt idx="74">
                  <c:v>1.572517116434319</c:v>
                </c:pt>
                <c:pt idx="75">
                  <c:v>1.6329479662838644</c:v>
                </c:pt>
                <c:pt idx="76">
                  <c:v>1.6511067911502606</c:v>
                </c:pt>
                <c:pt idx="77">
                  <c:v>1.540660337704719</c:v>
                </c:pt>
                <c:pt idx="78">
                  <c:v>1.4229200316982886</c:v>
                </c:pt>
                <c:pt idx="79">
                  <c:v>1.3546581802861657</c:v>
                </c:pt>
                <c:pt idx="80">
                  <c:v>1.3757920011052671</c:v>
                </c:pt>
                <c:pt idx="81">
                  <c:v>1.2741320969498582</c:v>
                </c:pt>
                <c:pt idx="82">
                  <c:v>1.2973827873288408</c:v>
                </c:pt>
                <c:pt idx="83">
                  <c:v>1.3030887187627718</c:v>
                </c:pt>
                <c:pt idx="84">
                  <c:v>1.2890925992671427</c:v>
                </c:pt>
                <c:pt idx="85">
                  <c:v>1.3214115149933081</c:v>
                </c:pt>
                <c:pt idx="86">
                  <c:v>1.2673645168908043</c:v>
                </c:pt>
                <c:pt idx="87">
                  <c:v>1.1637153785919623</c:v>
                </c:pt>
                <c:pt idx="88">
                  <c:v>1.1003305469252531</c:v>
                </c:pt>
                <c:pt idx="89">
                  <c:v>1.0162135637398777</c:v>
                </c:pt>
                <c:pt idx="90">
                  <c:v>0.97702300977590661</c:v>
                </c:pt>
                <c:pt idx="91">
                  <c:v>0.99364739850978656</c:v>
                </c:pt>
                <c:pt idx="92">
                  <c:v>0.9510962238762436</c:v>
                </c:pt>
                <c:pt idx="93">
                  <c:v>0.95685803048805806</c:v>
                </c:pt>
                <c:pt idx="94">
                  <c:v>0.97302758313022353</c:v>
                </c:pt>
                <c:pt idx="95">
                  <c:v>1.1008125176273207</c:v>
                </c:pt>
                <c:pt idx="96">
                  <c:v>1.1554520455236101</c:v>
                </c:pt>
                <c:pt idx="97">
                  <c:v>1.2832032518917216</c:v>
                </c:pt>
                <c:pt idx="98">
                  <c:v>1.2716293335618298</c:v>
                </c:pt>
                <c:pt idx="99">
                  <c:v>1.114276660358186</c:v>
                </c:pt>
                <c:pt idx="100">
                  <c:v>1.155095931301501</c:v>
                </c:pt>
                <c:pt idx="101">
                  <c:v>1.1440612829465162</c:v>
                </c:pt>
                <c:pt idx="102">
                  <c:v>1.1593181024764632</c:v>
                </c:pt>
                <c:pt idx="103">
                  <c:v>1.152170345555078</c:v>
                </c:pt>
                <c:pt idx="104">
                  <c:v>1.1497191406426344</c:v>
                </c:pt>
                <c:pt idx="105">
                  <c:v>1.1120203150088388</c:v>
                </c:pt>
                <c:pt idx="106">
                  <c:v>0.99796042276812136</c:v>
                </c:pt>
                <c:pt idx="107">
                  <c:v>0.99444613955249617</c:v>
                </c:pt>
                <c:pt idx="108">
                  <c:v>1.0288899445818507</c:v>
                </c:pt>
                <c:pt idx="109">
                  <c:v>1.0288899445818507</c:v>
                </c:pt>
                <c:pt idx="110">
                  <c:v>1.0042239703463618</c:v>
                </c:pt>
                <c:pt idx="111">
                  <c:v>1.0276969624961403</c:v>
                </c:pt>
                <c:pt idx="112">
                  <c:v>0.79982065186412343</c:v>
                </c:pt>
                <c:pt idx="113">
                  <c:v>0.87370701415762908</c:v>
                </c:pt>
                <c:pt idx="114">
                  <c:v>0.85119785755487098</c:v>
                </c:pt>
                <c:pt idx="115">
                  <c:v>0.79050204145661573</c:v>
                </c:pt>
                <c:pt idx="116">
                  <c:v>0.75254371327818237</c:v>
                </c:pt>
                <c:pt idx="117">
                  <c:v>0.79385118052910275</c:v>
                </c:pt>
                <c:pt idx="118">
                  <c:v>0.79880141048173559</c:v>
                </c:pt>
                <c:pt idx="119">
                  <c:v>0.82608836582205047</c:v>
                </c:pt>
                <c:pt idx="120">
                  <c:v>0.77362355218538181</c:v>
                </c:pt>
                <c:pt idx="121">
                  <c:v>0.76337276333490955</c:v>
                </c:pt>
                <c:pt idx="122">
                  <c:v>0.78283912630165275</c:v>
                </c:pt>
                <c:pt idx="123">
                  <c:v>0.78283912630165275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1-D1AF-494C-B92E-22344161F366}"/>
            </c:ext>
          </c:extLst>
        </c:ser>
        <c:ser>
          <c:idx val="1"/>
          <c:order val="1"/>
          <c:tx>
            <c:v>Static Bankroll</c:v>
          </c:tx>
          <c:spPr>
            <a:ln w="19050" cap="rnd">
              <a:solidFill>
                <a:schemeClr val="accent2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2"/>
              </a:solidFill>
              <a:ln w="9525">
                <a:solidFill>
                  <a:schemeClr val="accent2"/>
                </a:solidFill>
              </a:ln>
              <a:effectLst/>
            </c:spPr>
          </c:marker>
          <c:xVal>
            <c:numRef>
              <c:f>Sheet4!$A$2:$A$125</c:f>
              <c:numCache>
                <c:formatCode>General</c:formatCode>
                <c:ptCount val="124"/>
                <c:pt idx="0">
                  <c:v>0</c:v>
                </c:pt>
                <c:pt idx="1">
                  <c:v>1</c:v>
                </c:pt>
                <c:pt idx="2">
                  <c:v>2</c:v>
                </c:pt>
                <c:pt idx="3">
                  <c:v>3</c:v>
                </c:pt>
                <c:pt idx="4">
                  <c:v>4</c:v>
                </c:pt>
                <c:pt idx="5">
                  <c:v>5</c:v>
                </c:pt>
                <c:pt idx="6">
                  <c:v>6</c:v>
                </c:pt>
                <c:pt idx="7">
                  <c:v>7</c:v>
                </c:pt>
                <c:pt idx="8">
                  <c:v>8</c:v>
                </c:pt>
                <c:pt idx="9">
                  <c:v>9</c:v>
                </c:pt>
                <c:pt idx="10">
                  <c:v>10</c:v>
                </c:pt>
                <c:pt idx="11">
                  <c:v>11</c:v>
                </c:pt>
                <c:pt idx="12">
                  <c:v>12</c:v>
                </c:pt>
                <c:pt idx="13">
                  <c:v>13</c:v>
                </c:pt>
                <c:pt idx="14">
                  <c:v>14</c:v>
                </c:pt>
                <c:pt idx="15">
                  <c:v>15</c:v>
                </c:pt>
                <c:pt idx="16">
                  <c:v>16</c:v>
                </c:pt>
                <c:pt idx="17">
                  <c:v>17</c:v>
                </c:pt>
                <c:pt idx="18">
                  <c:v>18</c:v>
                </c:pt>
                <c:pt idx="19">
                  <c:v>19</c:v>
                </c:pt>
                <c:pt idx="20">
                  <c:v>20</c:v>
                </c:pt>
                <c:pt idx="21">
                  <c:v>21</c:v>
                </c:pt>
                <c:pt idx="22">
                  <c:v>22</c:v>
                </c:pt>
                <c:pt idx="23">
                  <c:v>23</c:v>
                </c:pt>
                <c:pt idx="24">
                  <c:v>24</c:v>
                </c:pt>
                <c:pt idx="25">
                  <c:v>25</c:v>
                </c:pt>
                <c:pt idx="26">
                  <c:v>26</c:v>
                </c:pt>
                <c:pt idx="27">
                  <c:v>27</c:v>
                </c:pt>
                <c:pt idx="28">
                  <c:v>28</c:v>
                </c:pt>
                <c:pt idx="29">
                  <c:v>29</c:v>
                </c:pt>
                <c:pt idx="30">
                  <c:v>30</c:v>
                </c:pt>
                <c:pt idx="31">
                  <c:v>31</c:v>
                </c:pt>
                <c:pt idx="32">
                  <c:v>32</c:v>
                </c:pt>
                <c:pt idx="33">
                  <c:v>33</c:v>
                </c:pt>
                <c:pt idx="34">
                  <c:v>34</c:v>
                </c:pt>
                <c:pt idx="35">
                  <c:v>35</c:v>
                </c:pt>
                <c:pt idx="36">
                  <c:v>36</c:v>
                </c:pt>
                <c:pt idx="37">
                  <c:v>37</c:v>
                </c:pt>
                <c:pt idx="38">
                  <c:v>38</c:v>
                </c:pt>
                <c:pt idx="39">
                  <c:v>39</c:v>
                </c:pt>
                <c:pt idx="40">
                  <c:v>40</c:v>
                </c:pt>
                <c:pt idx="41">
                  <c:v>41</c:v>
                </c:pt>
                <c:pt idx="42">
                  <c:v>42</c:v>
                </c:pt>
                <c:pt idx="43">
                  <c:v>43</c:v>
                </c:pt>
                <c:pt idx="44">
                  <c:v>44</c:v>
                </c:pt>
                <c:pt idx="45">
                  <c:v>45</c:v>
                </c:pt>
                <c:pt idx="46">
                  <c:v>46</c:v>
                </c:pt>
                <c:pt idx="47">
                  <c:v>47</c:v>
                </c:pt>
                <c:pt idx="48">
                  <c:v>48</c:v>
                </c:pt>
                <c:pt idx="49">
                  <c:v>49</c:v>
                </c:pt>
                <c:pt idx="50">
                  <c:v>50</c:v>
                </c:pt>
                <c:pt idx="51">
                  <c:v>51</c:v>
                </c:pt>
                <c:pt idx="52">
                  <c:v>52</c:v>
                </c:pt>
                <c:pt idx="53">
                  <c:v>53</c:v>
                </c:pt>
                <c:pt idx="54">
                  <c:v>54</c:v>
                </c:pt>
                <c:pt idx="55">
                  <c:v>55</c:v>
                </c:pt>
                <c:pt idx="56">
                  <c:v>56</c:v>
                </c:pt>
                <c:pt idx="57">
                  <c:v>57</c:v>
                </c:pt>
                <c:pt idx="58">
                  <c:v>58</c:v>
                </c:pt>
                <c:pt idx="59">
                  <c:v>59</c:v>
                </c:pt>
                <c:pt idx="60">
                  <c:v>60</c:v>
                </c:pt>
                <c:pt idx="61">
                  <c:v>61</c:v>
                </c:pt>
                <c:pt idx="62">
                  <c:v>62</c:v>
                </c:pt>
                <c:pt idx="63">
                  <c:v>63</c:v>
                </c:pt>
                <c:pt idx="64">
                  <c:v>64</c:v>
                </c:pt>
                <c:pt idx="65">
                  <c:v>65</c:v>
                </c:pt>
                <c:pt idx="66">
                  <c:v>66</c:v>
                </c:pt>
                <c:pt idx="67">
                  <c:v>67</c:v>
                </c:pt>
                <c:pt idx="68">
                  <c:v>68</c:v>
                </c:pt>
                <c:pt idx="69">
                  <c:v>69</c:v>
                </c:pt>
                <c:pt idx="70">
                  <c:v>70</c:v>
                </c:pt>
                <c:pt idx="71">
                  <c:v>71</c:v>
                </c:pt>
                <c:pt idx="72">
                  <c:v>72</c:v>
                </c:pt>
                <c:pt idx="73">
                  <c:v>73</c:v>
                </c:pt>
                <c:pt idx="74">
                  <c:v>74</c:v>
                </c:pt>
                <c:pt idx="75">
                  <c:v>75</c:v>
                </c:pt>
                <c:pt idx="76">
                  <c:v>76</c:v>
                </c:pt>
                <c:pt idx="77">
                  <c:v>77</c:v>
                </c:pt>
                <c:pt idx="78">
                  <c:v>78</c:v>
                </c:pt>
                <c:pt idx="79">
                  <c:v>79</c:v>
                </c:pt>
                <c:pt idx="80">
                  <c:v>80</c:v>
                </c:pt>
                <c:pt idx="81">
                  <c:v>81</c:v>
                </c:pt>
                <c:pt idx="82">
                  <c:v>82</c:v>
                </c:pt>
                <c:pt idx="83">
                  <c:v>83</c:v>
                </c:pt>
                <c:pt idx="84">
                  <c:v>84</c:v>
                </c:pt>
                <c:pt idx="85">
                  <c:v>85</c:v>
                </c:pt>
                <c:pt idx="86">
                  <c:v>86</c:v>
                </c:pt>
                <c:pt idx="87">
                  <c:v>87</c:v>
                </c:pt>
                <c:pt idx="88">
                  <c:v>88</c:v>
                </c:pt>
                <c:pt idx="89">
                  <c:v>89</c:v>
                </c:pt>
                <c:pt idx="90">
                  <c:v>90</c:v>
                </c:pt>
                <c:pt idx="91">
                  <c:v>91</c:v>
                </c:pt>
                <c:pt idx="92">
                  <c:v>92</c:v>
                </c:pt>
                <c:pt idx="93">
                  <c:v>93</c:v>
                </c:pt>
                <c:pt idx="94">
                  <c:v>94</c:v>
                </c:pt>
                <c:pt idx="95">
                  <c:v>95</c:v>
                </c:pt>
                <c:pt idx="96">
                  <c:v>96</c:v>
                </c:pt>
                <c:pt idx="97">
                  <c:v>97</c:v>
                </c:pt>
                <c:pt idx="98">
                  <c:v>98</c:v>
                </c:pt>
                <c:pt idx="99">
                  <c:v>99</c:v>
                </c:pt>
                <c:pt idx="100">
                  <c:v>100</c:v>
                </c:pt>
                <c:pt idx="101">
                  <c:v>101</c:v>
                </c:pt>
                <c:pt idx="102">
                  <c:v>102</c:v>
                </c:pt>
                <c:pt idx="103">
                  <c:v>103</c:v>
                </c:pt>
                <c:pt idx="104">
                  <c:v>104</c:v>
                </c:pt>
                <c:pt idx="105">
                  <c:v>105</c:v>
                </c:pt>
                <c:pt idx="106">
                  <c:v>106</c:v>
                </c:pt>
                <c:pt idx="107">
                  <c:v>107</c:v>
                </c:pt>
                <c:pt idx="108">
                  <c:v>108</c:v>
                </c:pt>
                <c:pt idx="109">
                  <c:v>109</c:v>
                </c:pt>
                <c:pt idx="110">
                  <c:v>110</c:v>
                </c:pt>
                <c:pt idx="111">
                  <c:v>111</c:v>
                </c:pt>
                <c:pt idx="112">
                  <c:v>112</c:v>
                </c:pt>
                <c:pt idx="113">
                  <c:v>113</c:v>
                </c:pt>
                <c:pt idx="114">
                  <c:v>114</c:v>
                </c:pt>
                <c:pt idx="115">
                  <c:v>115</c:v>
                </c:pt>
                <c:pt idx="116">
                  <c:v>116</c:v>
                </c:pt>
                <c:pt idx="117">
                  <c:v>117</c:v>
                </c:pt>
                <c:pt idx="118">
                  <c:v>118</c:v>
                </c:pt>
                <c:pt idx="119">
                  <c:v>119</c:v>
                </c:pt>
                <c:pt idx="120">
                  <c:v>120</c:v>
                </c:pt>
                <c:pt idx="121">
                  <c:v>121</c:v>
                </c:pt>
                <c:pt idx="122">
                  <c:v>122</c:v>
                </c:pt>
                <c:pt idx="123">
                  <c:v>123</c:v>
                </c:pt>
              </c:numCache>
            </c:numRef>
          </c:xVal>
          <c:yVal>
            <c:numRef>
              <c:f>Sheet4!$N$2:$N$125</c:f>
              <c:numCache>
                <c:formatCode>0.00%</c:formatCode>
                <c:ptCount val="124"/>
                <c:pt idx="0">
                  <c:v>1.0258972209302326</c:v>
                </c:pt>
                <c:pt idx="1">
                  <c:v>1.1477536235276351</c:v>
                </c:pt>
                <c:pt idx="2">
                  <c:v>1.193155623527635</c:v>
                </c:pt>
                <c:pt idx="3">
                  <c:v>1.0185743718519342</c:v>
                </c:pt>
                <c:pt idx="4">
                  <c:v>0.96314778800100265</c:v>
                </c:pt>
                <c:pt idx="5">
                  <c:v>0.82927876933572431</c:v>
                </c:pt>
                <c:pt idx="6">
                  <c:v>0.84331879963097456</c:v>
                </c:pt>
                <c:pt idx="7">
                  <c:v>0.8573992996309745</c:v>
                </c:pt>
                <c:pt idx="8">
                  <c:v>0.88417361391668869</c:v>
                </c:pt>
                <c:pt idx="9">
                  <c:v>1.0850944139166887</c:v>
                </c:pt>
                <c:pt idx="10">
                  <c:v>1.0926008754551502</c:v>
                </c:pt>
                <c:pt idx="11">
                  <c:v>0.96994701741319211</c:v>
                </c:pt>
                <c:pt idx="12">
                  <c:v>1.0064678174131922</c:v>
                </c:pt>
                <c:pt idx="13">
                  <c:v>1.1453821935484025</c:v>
                </c:pt>
                <c:pt idx="14">
                  <c:v>1.1723403483871122</c:v>
                </c:pt>
                <c:pt idx="15">
                  <c:v>1.377589478257242</c:v>
                </c:pt>
                <c:pt idx="16">
                  <c:v>1.3505512964390602</c:v>
                </c:pt>
                <c:pt idx="17">
                  <c:v>1.3818855894010891</c:v>
                </c:pt>
                <c:pt idx="18">
                  <c:v>1.513717589401089</c:v>
                </c:pt>
                <c:pt idx="19">
                  <c:v>1.4842416984919982</c:v>
                </c:pt>
                <c:pt idx="20">
                  <c:v>1.5279359336770089</c:v>
                </c:pt>
                <c:pt idx="21">
                  <c:v>1.5607011510683133</c:v>
                </c:pt>
                <c:pt idx="22">
                  <c:v>1.6569832822129416</c:v>
                </c:pt>
                <c:pt idx="23">
                  <c:v>1.6907760822129414</c:v>
                </c:pt>
                <c:pt idx="24">
                  <c:v>1.7229278147710809</c:v>
                </c:pt>
                <c:pt idx="25">
                  <c:v>1.5824183896736215</c:v>
                </c:pt>
                <c:pt idx="26">
                  <c:v>1.6194572896736215</c:v>
                </c:pt>
                <c:pt idx="27">
                  <c:v>1.6296002104528422</c:v>
                </c:pt>
                <c:pt idx="28">
                  <c:v>1.6541375104528422</c:v>
                </c:pt>
                <c:pt idx="29">
                  <c:v>1.6580800382375918</c:v>
                </c:pt>
                <c:pt idx="30">
                  <c:v>1.6738114382375917</c:v>
                </c:pt>
                <c:pt idx="31">
                  <c:v>1.7113438851275438</c:v>
                </c:pt>
                <c:pt idx="32">
                  <c:v>1.6302287103023689</c:v>
                </c:pt>
                <c:pt idx="33">
                  <c:v>1.7712511555130432</c:v>
                </c:pt>
                <c:pt idx="34">
                  <c:v>1.9237477555130433</c:v>
                </c:pt>
                <c:pt idx="35">
                  <c:v>1.9741977875885151</c:v>
                </c:pt>
                <c:pt idx="36">
                  <c:v>1.9503303538196852</c:v>
                </c:pt>
                <c:pt idx="37">
                  <c:v>2.0369159086583948</c:v>
                </c:pt>
                <c:pt idx="38">
                  <c:v>1.9589303553668589</c:v>
                </c:pt>
                <c:pt idx="39">
                  <c:v>1.9202787496320919</c:v>
                </c:pt>
                <c:pt idx="40">
                  <c:v>1.97173346997638</c:v>
                </c:pt>
                <c:pt idx="41">
                  <c:v>2.0534288444444648</c:v>
                </c:pt>
                <c:pt idx="42">
                  <c:v>2.1726018590333243</c:v>
                </c:pt>
                <c:pt idx="43">
                  <c:v>1.9995503194611317</c:v>
                </c:pt>
                <c:pt idx="44">
                  <c:v>1.9588887065579059</c:v>
                </c:pt>
                <c:pt idx="45">
                  <c:v>1.8986993557705056</c:v>
                </c:pt>
                <c:pt idx="46">
                  <c:v>1.9162034166400708</c:v>
                </c:pt>
                <c:pt idx="47">
                  <c:v>1.9585312174916922</c:v>
                </c:pt>
                <c:pt idx="48">
                  <c:v>2.0228228538553288</c:v>
                </c:pt>
                <c:pt idx="49">
                  <c:v>2.0292398538553287</c:v>
                </c:pt>
                <c:pt idx="50">
                  <c:v>2.1629335538553285</c:v>
                </c:pt>
                <c:pt idx="51">
                  <c:v>2.1084455564194311</c:v>
                </c:pt>
                <c:pt idx="52">
                  <c:v>2.078827556419431</c:v>
                </c:pt>
                <c:pt idx="53">
                  <c:v>1.9856063203486507</c:v>
                </c:pt>
                <c:pt idx="54">
                  <c:v>2.0142543801795174</c:v>
                </c:pt>
                <c:pt idx="55">
                  <c:v>2.0464521008691725</c:v>
                </c:pt>
                <c:pt idx="56">
                  <c:v>1.9852385119802836</c:v>
                </c:pt>
                <c:pt idx="57">
                  <c:v>1.8377456520387769</c:v>
                </c:pt>
                <c:pt idx="58">
                  <c:v>1.8348118247660496</c:v>
                </c:pt>
                <c:pt idx="59">
                  <c:v>1.8461959754726258</c:v>
                </c:pt>
                <c:pt idx="60">
                  <c:v>1.8046024118362625</c:v>
                </c:pt>
                <c:pt idx="61">
                  <c:v>1.7041773393603512</c:v>
                </c:pt>
                <c:pt idx="62">
                  <c:v>1.6240482235396525</c:v>
                </c:pt>
                <c:pt idx="63">
                  <c:v>1.7668734235396524</c:v>
                </c:pt>
                <c:pt idx="64">
                  <c:v>1.7229137301053088</c:v>
                </c:pt>
                <c:pt idx="65">
                  <c:v>1.7123196412164199</c:v>
                </c:pt>
                <c:pt idx="66">
                  <c:v>1.6648336058346844</c:v>
                </c:pt>
                <c:pt idx="67">
                  <c:v>1.7345288058346844</c:v>
                </c:pt>
                <c:pt idx="68">
                  <c:v>1.6863696182570447</c:v>
                </c:pt>
                <c:pt idx="69">
                  <c:v>1.7939298182570447</c:v>
                </c:pt>
                <c:pt idx="70">
                  <c:v>1.7740609391361657</c:v>
                </c:pt>
                <c:pt idx="71">
                  <c:v>1.7699071936816204</c:v>
                </c:pt>
                <c:pt idx="72">
                  <c:v>1.8226693706046972</c:v>
                </c:pt>
                <c:pt idx="73">
                  <c:v>1.7755078139979319</c:v>
                </c:pt>
                <c:pt idx="74">
                  <c:v>1.6889628241909056</c:v>
                </c:pt>
                <c:pt idx="75">
                  <c:v>1.7299764065438468</c:v>
                </c:pt>
                <c:pt idx="76">
                  <c:v>1.7418150065438469</c:v>
                </c:pt>
                <c:pt idx="77">
                  <c:v>1.6706521883620287</c:v>
                </c:pt>
                <c:pt idx="78">
                  <c:v>1.5889776042035992</c:v>
                </c:pt>
                <c:pt idx="79">
                  <c:v>1.5374140042035993</c:v>
                </c:pt>
                <c:pt idx="80">
                  <c:v>1.5542459752415976</c:v>
                </c:pt>
                <c:pt idx="81">
                  <c:v>1.4746195062760803</c:v>
                </c:pt>
                <c:pt idx="82">
                  <c:v>1.4944064853274637</c:v>
                </c:pt>
                <c:pt idx="83">
                  <c:v>1.4991681710417495</c:v>
                </c:pt>
                <c:pt idx="84">
                  <c:v>1.4875435513234396</c:v>
                </c:pt>
                <c:pt idx="85">
                  <c:v>1.5147020636041415</c:v>
                </c:pt>
                <c:pt idx="86">
                  <c:v>1.4704856716363717</c:v>
                </c:pt>
                <c:pt idx="87">
                  <c:v>1.3817664256396451</c:v>
                </c:pt>
                <c:pt idx="88">
                  <c:v>1.3222296529123725</c:v>
                </c:pt>
                <c:pt idx="89">
                  <c:v>1.2382175573627114</c:v>
                </c:pt>
                <c:pt idx="90">
                  <c:v>1.1954858945740032</c:v>
                </c:pt>
                <c:pt idx="91">
                  <c:v>1.2144215517168604</c:v>
                </c:pt>
                <c:pt idx="92">
                  <c:v>1.166855238771741</c:v>
                </c:pt>
                <c:pt idx="93">
                  <c:v>1.1736178102003125</c:v>
                </c:pt>
                <c:pt idx="94">
                  <c:v>1.1924683647516885</c:v>
                </c:pt>
                <c:pt idx="95">
                  <c:v>1.3386844980850217</c:v>
                </c:pt>
                <c:pt idx="96">
                  <c:v>1.3932296381659932</c:v>
                </c:pt>
                <c:pt idx="97">
                  <c:v>1.5141637887451438</c:v>
                </c:pt>
                <c:pt idx="98">
                  <c:v>1.5043895203240911</c:v>
                </c:pt>
                <c:pt idx="99">
                  <c:v>1.3701922241143498</c:v>
                </c:pt>
                <c:pt idx="100">
                  <c:v>1.4104005458534803</c:v>
                </c:pt>
                <c:pt idx="101">
                  <c:v>1.3999512054607735</c:v>
                </c:pt>
                <c:pt idx="102">
                  <c:v>1.4145513231078322</c:v>
                </c:pt>
                <c:pt idx="103">
                  <c:v>1.4078096574178491</c:v>
                </c:pt>
                <c:pt idx="104">
                  <c:v>1.4054820226352405</c:v>
                </c:pt>
                <c:pt idx="105">
                  <c:v>1.3696001501169541</c:v>
                </c:pt>
                <c:pt idx="106">
                  <c:v>1.2569971437947076</c:v>
                </c:pt>
                <c:pt idx="107">
                  <c:v>1.2530875122157603</c:v>
                </c:pt>
                <c:pt idx="108">
                  <c:v>1.2915565618281635</c:v>
                </c:pt>
                <c:pt idx="109">
                  <c:v>1.2915565618281635</c:v>
                </c:pt>
                <c:pt idx="110">
                  <c:v>1.2650285287146219</c:v>
                </c:pt>
                <c:pt idx="111">
                  <c:v>1.2909614702730634</c:v>
                </c:pt>
                <c:pt idx="112">
                  <c:v>1.0455677003778372</c:v>
                </c:pt>
                <c:pt idx="113">
                  <c:v>1.1510083934010931</c:v>
                </c:pt>
                <c:pt idx="114">
                  <c:v>1.1219502580945393</c:v>
                </c:pt>
                <c:pt idx="115">
                  <c:v>1.0412501629120605</c:v>
                </c:pt>
                <c:pt idx="116">
                  <c:v>0.98635107200296968</c:v>
                </c:pt>
                <c:pt idx="117">
                  <c:v>1.0495643720029697</c:v>
                </c:pt>
                <c:pt idx="118">
                  <c:v>1.0566893720029698</c:v>
                </c:pt>
                <c:pt idx="119">
                  <c:v>1.0956863720029697</c:v>
                </c:pt>
                <c:pt idx="120">
                  <c:v>1.0235208164474141</c:v>
                </c:pt>
                <c:pt idx="121">
                  <c:v>1.0094208164474141</c:v>
                </c:pt>
                <c:pt idx="122">
                  <c:v>1.036579816447414</c:v>
                </c:pt>
                <c:pt idx="123">
                  <c:v>1.036579816447414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2-D1AF-494C-B92E-22344161F36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402914768"/>
        <c:axId val="726351528"/>
      </c:scatterChart>
      <c:catAx>
        <c:axId val="402914768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4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da-DK" sz="1400"/>
                  <a:t>Game day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4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da-DK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da-DK"/>
          </a:p>
        </c:txPr>
        <c:crossAx val="726351528"/>
        <c:crosses val="autoZero"/>
        <c:auto val="1"/>
        <c:lblAlgn val="ctr"/>
        <c:lblOffset val="100"/>
        <c:tickLblSkip val="10"/>
        <c:tickMarkSkip val="10"/>
        <c:noMultiLvlLbl val="0"/>
      </c:catAx>
      <c:valAx>
        <c:axId val="72635152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4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da-DK" sz="1400"/>
                  <a:t>Bankroll</a:t>
                </a:r>
                <a:r>
                  <a:rPr lang="da-DK" sz="1400" baseline="0"/>
                  <a:t> in percentage</a:t>
                </a:r>
                <a:endParaRPr lang="da-DK" sz="1400"/>
              </a:p>
            </c:rich>
          </c:tx>
          <c:layout>
            <c:manualLayout>
              <c:xMode val="edge"/>
              <c:yMode val="edge"/>
              <c:x val="5.4593177658236389E-3"/>
              <c:y val="0.37226923118664851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4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da-DK"/>
            </a:p>
          </c:txPr>
        </c:title>
        <c:numFmt formatCode="0.00%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da-DK"/>
          </a:p>
        </c:txPr>
        <c:crossAx val="402914768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r"/>
      <c:layout>
        <c:manualLayout>
          <c:xMode val="edge"/>
          <c:yMode val="edge"/>
          <c:x val="0.83340827357458069"/>
          <c:y val="0.44974829585424014"/>
          <c:w val="0.1570379203352279"/>
          <c:h val="0.12845593722179269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2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da-DK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da-DK"/>
    </a:p>
  </c:txPr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da-DK" sz="2400" b="1"/>
              <a:t>Model comparison</a:t>
            </a:r>
            <a:endParaRPr lang="da-DK" sz="2400" b="1" baseline="0"/>
          </a:p>
          <a:p>
            <a:pPr>
              <a:defRPr/>
            </a:pPr>
            <a:r>
              <a:rPr lang="da-DK" baseline="0"/>
              <a:t>Static bankroll</a:t>
            </a:r>
            <a:endParaRPr lang="da-DK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da-DK"/>
        </a:p>
      </c:txPr>
    </c:title>
    <c:autoTitleDeleted val="0"/>
    <c:plotArea>
      <c:layout>
        <c:manualLayout>
          <c:layoutTarget val="inner"/>
          <c:xMode val="edge"/>
          <c:yMode val="edge"/>
          <c:x val="0.11701144909207677"/>
          <c:y val="0.14140257765303932"/>
          <c:w val="0.70589569779968009"/>
          <c:h val="0.74403709310405952"/>
        </c:manualLayout>
      </c:layout>
      <c:lineChart>
        <c:grouping val="standard"/>
        <c:varyColors val="0"/>
        <c:ser>
          <c:idx val="2"/>
          <c:order val="2"/>
          <c:tx>
            <c:v>Starting point</c:v>
          </c:tx>
          <c:spPr>
            <a:ln w="19050" cap="rnd">
              <a:solidFill>
                <a:schemeClr val="tx1"/>
              </a:solidFill>
              <a:round/>
            </a:ln>
            <a:effectLst/>
          </c:spPr>
          <c:marker>
            <c:symbol val="none"/>
          </c:marker>
          <c:cat>
            <c:numRef>
              <c:f>Sheet4!$A$2:$A$125</c:f>
              <c:numCache>
                <c:formatCode>General</c:formatCode>
                <c:ptCount val="124"/>
                <c:pt idx="0">
                  <c:v>0</c:v>
                </c:pt>
                <c:pt idx="1">
                  <c:v>1</c:v>
                </c:pt>
                <c:pt idx="2">
                  <c:v>2</c:v>
                </c:pt>
                <c:pt idx="3">
                  <c:v>3</c:v>
                </c:pt>
                <c:pt idx="4">
                  <c:v>4</c:v>
                </c:pt>
                <c:pt idx="5">
                  <c:v>5</c:v>
                </c:pt>
                <c:pt idx="6">
                  <c:v>6</c:v>
                </c:pt>
                <c:pt idx="7">
                  <c:v>7</c:v>
                </c:pt>
                <c:pt idx="8">
                  <c:v>8</c:v>
                </c:pt>
                <c:pt idx="9">
                  <c:v>9</c:v>
                </c:pt>
                <c:pt idx="10">
                  <c:v>10</c:v>
                </c:pt>
                <c:pt idx="11">
                  <c:v>11</c:v>
                </c:pt>
                <c:pt idx="12">
                  <c:v>12</c:v>
                </c:pt>
                <c:pt idx="13">
                  <c:v>13</c:v>
                </c:pt>
                <c:pt idx="14">
                  <c:v>14</c:v>
                </c:pt>
                <c:pt idx="15">
                  <c:v>15</c:v>
                </c:pt>
                <c:pt idx="16">
                  <c:v>16</c:v>
                </c:pt>
                <c:pt idx="17">
                  <c:v>17</c:v>
                </c:pt>
                <c:pt idx="18">
                  <c:v>18</c:v>
                </c:pt>
                <c:pt idx="19">
                  <c:v>19</c:v>
                </c:pt>
                <c:pt idx="20">
                  <c:v>20</c:v>
                </c:pt>
                <c:pt idx="21">
                  <c:v>21</c:v>
                </c:pt>
                <c:pt idx="22">
                  <c:v>22</c:v>
                </c:pt>
                <c:pt idx="23">
                  <c:v>23</c:v>
                </c:pt>
                <c:pt idx="24">
                  <c:v>24</c:v>
                </c:pt>
                <c:pt idx="25">
                  <c:v>25</c:v>
                </c:pt>
                <c:pt idx="26">
                  <c:v>26</c:v>
                </c:pt>
                <c:pt idx="27">
                  <c:v>27</c:v>
                </c:pt>
                <c:pt idx="28">
                  <c:v>28</c:v>
                </c:pt>
                <c:pt idx="29">
                  <c:v>29</c:v>
                </c:pt>
                <c:pt idx="30">
                  <c:v>30</c:v>
                </c:pt>
                <c:pt idx="31">
                  <c:v>31</c:v>
                </c:pt>
                <c:pt idx="32">
                  <c:v>32</c:v>
                </c:pt>
                <c:pt idx="33">
                  <c:v>33</c:v>
                </c:pt>
                <c:pt idx="34">
                  <c:v>34</c:v>
                </c:pt>
                <c:pt idx="35">
                  <c:v>35</c:v>
                </c:pt>
                <c:pt idx="36">
                  <c:v>36</c:v>
                </c:pt>
                <c:pt idx="37">
                  <c:v>37</c:v>
                </c:pt>
                <c:pt idx="38">
                  <c:v>38</c:v>
                </c:pt>
                <c:pt idx="39">
                  <c:v>39</c:v>
                </c:pt>
                <c:pt idx="40">
                  <c:v>40</c:v>
                </c:pt>
                <c:pt idx="41">
                  <c:v>41</c:v>
                </c:pt>
                <c:pt idx="42">
                  <c:v>42</c:v>
                </c:pt>
                <c:pt idx="43">
                  <c:v>43</c:v>
                </c:pt>
                <c:pt idx="44">
                  <c:v>44</c:v>
                </c:pt>
                <c:pt idx="45">
                  <c:v>45</c:v>
                </c:pt>
                <c:pt idx="46">
                  <c:v>46</c:v>
                </c:pt>
                <c:pt idx="47">
                  <c:v>47</c:v>
                </c:pt>
                <c:pt idx="48">
                  <c:v>48</c:v>
                </c:pt>
                <c:pt idx="49">
                  <c:v>49</c:v>
                </c:pt>
                <c:pt idx="50">
                  <c:v>50</c:v>
                </c:pt>
                <c:pt idx="51">
                  <c:v>51</c:v>
                </c:pt>
                <c:pt idx="52">
                  <c:v>52</c:v>
                </c:pt>
                <c:pt idx="53">
                  <c:v>53</c:v>
                </c:pt>
                <c:pt idx="54">
                  <c:v>54</c:v>
                </c:pt>
                <c:pt idx="55">
                  <c:v>55</c:v>
                </c:pt>
                <c:pt idx="56">
                  <c:v>56</c:v>
                </c:pt>
                <c:pt idx="57">
                  <c:v>57</c:v>
                </c:pt>
                <c:pt idx="58">
                  <c:v>58</c:v>
                </c:pt>
                <c:pt idx="59">
                  <c:v>59</c:v>
                </c:pt>
                <c:pt idx="60">
                  <c:v>60</c:v>
                </c:pt>
                <c:pt idx="61">
                  <c:v>61</c:v>
                </c:pt>
                <c:pt idx="62">
                  <c:v>62</c:v>
                </c:pt>
                <c:pt idx="63">
                  <c:v>63</c:v>
                </c:pt>
                <c:pt idx="64">
                  <c:v>64</c:v>
                </c:pt>
                <c:pt idx="65">
                  <c:v>65</c:v>
                </c:pt>
                <c:pt idx="66">
                  <c:v>66</c:v>
                </c:pt>
                <c:pt idx="67">
                  <c:v>67</c:v>
                </c:pt>
                <c:pt idx="68">
                  <c:v>68</c:v>
                </c:pt>
                <c:pt idx="69">
                  <c:v>69</c:v>
                </c:pt>
                <c:pt idx="70">
                  <c:v>70</c:v>
                </c:pt>
                <c:pt idx="71">
                  <c:v>71</c:v>
                </c:pt>
                <c:pt idx="72">
                  <c:v>72</c:v>
                </c:pt>
                <c:pt idx="73">
                  <c:v>73</c:v>
                </c:pt>
                <c:pt idx="74">
                  <c:v>74</c:v>
                </c:pt>
                <c:pt idx="75">
                  <c:v>75</c:v>
                </c:pt>
                <c:pt idx="76">
                  <c:v>76</c:v>
                </c:pt>
                <c:pt idx="77">
                  <c:v>77</c:v>
                </c:pt>
                <c:pt idx="78">
                  <c:v>78</c:v>
                </c:pt>
                <c:pt idx="79">
                  <c:v>79</c:v>
                </c:pt>
                <c:pt idx="80">
                  <c:v>80</c:v>
                </c:pt>
                <c:pt idx="81">
                  <c:v>81</c:v>
                </c:pt>
                <c:pt idx="82">
                  <c:v>82</c:v>
                </c:pt>
                <c:pt idx="83">
                  <c:v>83</c:v>
                </c:pt>
                <c:pt idx="84">
                  <c:v>84</c:v>
                </c:pt>
                <c:pt idx="85">
                  <c:v>85</c:v>
                </c:pt>
                <c:pt idx="86">
                  <c:v>86</c:v>
                </c:pt>
                <c:pt idx="87">
                  <c:v>87</c:v>
                </c:pt>
                <c:pt idx="88">
                  <c:v>88</c:v>
                </c:pt>
                <c:pt idx="89">
                  <c:v>89</c:v>
                </c:pt>
                <c:pt idx="90">
                  <c:v>90</c:v>
                </c:pt>
                <c:pt idx="91">
                  <c:v>91</c:v>
                </c:pt>
                <c:pt idx="92">
                  <c:v>92</c:v>
                </c:pt>
                <c:pt idx="93">
                  <c:v>93</c:v>
                </c:pt>
                <c:pt idx="94">
                  <c:v>94</c:v>
                </c:pt>
                <c:pt idx="95">
                  <c:v>95</c:v>
                </c:pt>
                <c:pt idx="96">
                  <c:v>96</c:v>
                </c:pt>
                <c:pt idx="97">
                  <c:v>97</c:v>
                </c:pt>
                <c:pt idx="98">
                  <c:v>98</c:v>
                </c:pt>
                <c:pt idx="99">
                  <c:v>99</c:v>
                </c:pt>
                <c:pt idx="100">
                  <c:v>100</c:v>
                </c:pt>
                <c:pt idx="101">
                  <c:v>101</c:v>
                </c:pt>
                <c:pt idx="102">
                  <c:v>102</c:v>
                </c:pt>
                <c:pt idx="103">
                  <c:v>103</c:v>
                </c:pt>
                <c:pt idx="104">
                  <c:v>104</c:v>
                </c:pt>
                <c:pt idx="105">
                  <c:v>105</c:v>
                </c:pt>
                <c:pt idx="106">
                  <c:v>106</c:v>
                </c:pt>
                <c:pt idx="107">
                  <c:v>107</c:v>
                </c:pt>
                <c:pt idx="108">
                  <c:v>108</c:v>
                </c:pt>
                <c:pt idx="109">
                  <c:v>109</c:v>
                </c:pt>
                <c:pt idx="110">
                  <c:v>110</c:v>
                </c:pt>
                <c:pt idx="111">
                  <c:v>111</c:v>
                </c:pt>
                <c:pt idx="112">
                  <c:v>112</c:v>
                </c:pt>
                <c:pt idx="113">
                  <c:v>113</c:v>
                </c:pt>
                <c:pt idx="114">
                  <c:v>114</c:v>
                </c:pt>
                <c:pt idx="115">
                  <c:v>115</c:v>
                </c:pt>
                <c:pt idx="116">
                  <c:v>116</c:v>
                </c:pt>
                <c:pt idx="117">
                  <c:v>117</c:v>
                </c:pt>
                <c:pt idx="118">
                  <c:v>118</c:v>
                </c:pt>
                <c:pt idx="119">
                  <c:v>119</c:v>
                </c:pt>
                <c:pt idx="120">
                  <c:v>120</c:v>
                </c:pt>
                <c:pt idx="121">
                  <c:v>121</c:v>
                </c:pt>
                <c:pt idx="122">
                  <c:v>122</c:v>
                </c:pt>
                <c:pt idx="123">
                  <c:v>123</c:v>
                </c:pt>
              </c:numCache>
            </c:numRef>
          </c:cat>
          <c:val>
            <c:numRef>
              <c:f>Sheet4!$B$2:$B$125</c:f>
              <c:numCache>
                <c:formatCode>0.00%</c:formatCode>
                <c:ptCount val="124"/>
                <c:pt idx="0">
                  <c:v>1</c:v>
                </c:pt>
                <c:pt idx="1">
                  <c:v>1</c:v>
                </c:pt>
                <c:pt idx="2">
                  <c:v>1</c:v>
                </c:pt>
                <c:pt idx="3">
                  <c:v>1</c:v>
                </c:pt>
                <c:pt idx="4">
                  <c:v>1</c:v>
                </c:pt>
                <c:pt idx="5">
                  <c:v>1</c:v>
                </c:pt>
                <c:pt idx="6">
                  <c:v>1</c:v>
                </c:pt>
                <c:pt idx="7">
                  <c:v>1</c:v>
                </c:pt>
                <c:pt idx="8">
                  <c:v>1</c:v>
                </c:pt>
                <c:pt idx="9">
                  <c:v>1</c:v>
                </c:pt>
                <c:pt idx="10">
                  <c:v>1</c:v>
                </c:pt>
                <c:pt idx="11">
                  <c:v>1</c:v>
                </c:pt>
                <c:pt idx="12">
                  <c:v>1</c:v>
                </c:pt>
                <c:pt idx="13">
                  <c:v>1</c:v>
                </c:pt>
                <c:pt idx="14">
                  <c:v>1</c:v>
                </c:pt>
                <c:pt idx="15">
                  <c:v>1</c:v>
                </c:pt>
                <c:pt idx="16">
                  <c:v>1</c:v>
                </c:pt>
                <c:pt idx="17">
                  <c:v>1</c:v>
                </c:pt>
                <c:pt idx="18">
                  <c:v>1</c:v>
                </c:pt>
                <c:pt idx="19">
                  <c:v>1</c:v>
                </c:pt>
                <c:pt idx="20">
                  <c:v>1</c:v>
                </c:pt>
                <c:pt idx="21">
                  <c:v>1</c:v>
                </c:pt>
                <c:pt idx="22">
                  <c:v>1</c:v>
                </c:pt>
                <c:pt idx="23">
                  <c:v>1</c:v>
                </c:pt>
                <c:pt idx="24">
                  <c:v>1</c:v>
                </c:pt>
                <c:pt idx="25">
                  <c:v>1</c:v>
                </c:pt>
                <c:pt idx="26">
                  <c:v>1</c:v>
                </c:pt>
                <c:pt idx="27">
                  <c:v>1</c:v>
                </c:pt>
                <c:pt idx="28">
                  <c:v>1</c:v>
                </c:pt>
                <c:pt idx="29">
                  <c:v>1</c:v>
                </c:pt>
                <c:pt idx="30">
                  <c:v>1</c:v>
                </c:pt>
                <c:pt idx="31">
                  <c:v>1</c:v>
                </c:pt>
                <c:pt idx="32">
                  <c:v>1</c:v>
                </c:pt>
                <c:pt idx="33">
                  <c:v>1</c:v>
                </c:pt>
                <c:pt idx="34">
                  <c:v>1</c:v>
                </c:pt>
                <c:pt idx="35">
                  <c:v>1</c:v>
                </c:pt>
                <c:pt idx="36">
                  <c:v>1</c:v>
                </c:pt>
                <c:pt idx="37">
                  <c:v>1</c:v>
                </c:pt>
                <c:pt idx="38">
                  <c:v>1</c:v>
                </c:pt>
                <c:pt idx="39">
                  <c:v>1</c:v>
                </c:pt>
                <c:pt idx="40">
                  <c:v>1</c:v>
                </c:pt>
                <c:pt idx="41">
                  <c:v>1</c:v>
                </c:pt>
                <c:pt idx="42">
                  <c:v>1</c:v>
                </c:pt>
                <c:pt idx="43">
                  <c:v>1</c:v>
                </c:pt>
                <c:pt idx="44">
                  <c:v>1</c:v>
                </c:pt>
                <c:pt idx="45">
                  <c:v>1</c:v>
                </c:pt>
                <c:pt idx="46">
                  <c:v>1</c:v>
                </c:pt>
                <c:pt idx="47">
                  <c:v>1</c:v>
                </c:pt>
                <c:pt idx="48">
                  <c:v>1</c:v>
                </c:pt>
                <c:pt idx="49">
                  <c:v>1</c:v>
                </c:pt>
                <c:pt idx="50">
                  <c:v>1</c:v>
                </c:pt>
                <c:pt idx="51">
                  <c:v>1</c:v>
                </c:pt>
                <c:pt idx="52">
                  <c:v>1</c:v>
                </c:pt>
                <c:pt idx="53">
                  <c:v>1</c:v>
                </c:pt>
                <c:pt idx="54">
                  <c:v>1</c:v>
                </c:pt>
                <c:pt idx="55">
                  <c:v>1</c:v>
                </c:pt>
                <c:pt idx="56">
                  <c:v>1</c:v>
                </c:pt>
                <c:pt idx="57">
                  <c:v>1</c:v>
                </c:pt>
                <c:pt idx="58">
                  <c:v>1</c:v>
                </c:pt>
                <c:pt idx="59">
                  <c:v>1</c:v>
                </c:pt>
                <c:pt idx="60">
                  <c:v>1</c:v>
                </c:pt>
                <c:pt idx="61">
                  <c:v>1</c:v>
                </c:pt>
                <c:pt idx="62">
                  <c:v>1</c:v>
                </c:pt>
                <c:pt idx="63">
                  <c:v>1</c:v>
                </c:pt>
                <c:pt idx="64">
                  <c:v>1</c:v>
                </c:pt>
                <c:pt idx="65">
                  <c:v>1</c:v>
                </c:pt>
                <c:pt idx="66">
                  <c:v>1</c:v>
                </c:pt>
                <c:pt idx="67">
                  <c:v>1</c:v>
                </c:pt>
                <c:pt idx="68">
                  <c:v>1</c:v>
                </c:pt>
                <c:pt idx="69">
                  <c:v>1</c:v>
                </c:pt>
                <c:pt idx="70">
                  <c:v>1</c:v>
                </c:pt>
                <c:pt idx="71">
                  <c:v>1</c:v>
                </c:pt>
                <c:pt idx="72">
                  <c:v>1</c:v>
                </c:pt>
                <c:pt idx="73">
                  <c:v>1</c:v>
                </c:pt>
                <c:pt idx="74">
                  <c:v>1</c:v>
                </c:pt>
                <c:pt idx="75">
                  <c:v>1</c:v>
                </c:pt>
                <c:pt idx="76">
                  <c:v>1</c:v>
                </c:pt>
                <c:pt idx="77">
                  <c:v>1</c:v>
                </c:pt>
                <c:pt idx="78">
                  <c:v>1</c:v>
                </c:pt>
                <c:pt idx="79">
                  <c:v>1</c:v>
                </c:pt>
                <c:pt idx="80">
                  <c:v>1</c:v>
                </c:pt>
                <c:pt idx="81">
                  <c:v>1</c:v>
                </c:pt>
                <c:pt idx="82">
                  <c:v>1</c:v>
                </c:pt>
                <c:pt idx="83">
                  <c:v>1</c:v>
                </c:pt>
                <c:pt idx="84">
                  <c:v>1</c:v>
                </c:pt>
                <c:pt idx="85">
                  <c:v>1</c:v>
                </c:pt>
                <c:pt idx="86">
                  <c:v>1</c:v>
                </c:pt>
                <c:pt idx="87">
                  <c:v>1</c:v>
                </c:pt>
                <c:pt idx="88">
                  <c:v>1</c:v>
                </c:pt>
                <c:pt idx="89">
                  <c:v>1</c:v>
                </c:pt>
                <c:pt idx="90">
                  <c:v>1</c:v>
                </c:pt>
                <c:pt idx="91">
                  <c:v>1</c:v>
                </c:pt>
                <c:pt idx="92">
                  <c:v>1</c:v>
                </c:pt>
                <c:pt idx="93">
                  <c:v>1</c:v>
                </c:pt>
                <c:pt idx="94">
                  <c:v>1</c:v>
                </c:pt>
                <c:pt idx="95">
                  <c:v>1</c:v>
                </c:pt>
                <c:pt idx="96">
                  <c:v>1</c:v>
                </c:pt>
                <c:pt idx="97">
                  <c:v>1</c:v>
                </c:pt>
                <c:pt idx="98">
                  <c:v>1</c:v>
                </c:pt>
                <c:pt idx="99">
                  <c:v>1</c:v>
                </c:pt>
                <c:pt idx="100">
                  <c:v>1</c:v>
                </c:pt>
                <c:pt idx="101">
                  <c:v>1</c:v>
                </c:pt>
                <c:pt idx="102">
                  <c:v>1</c:v>
                </c:pt>
                <c:pt idx="103">
                  <c:v>1</c:v>
                </c:pt>
                <c:pt idx="104">
                  <c:v>1</c:v>
                </c:pt>
                <c:pt idx="105">
                  <c:v>1</c:v>
                </c:pt>
                <c:pt idx="106">
                  <c:v>1</c:v>
                </c:pt>
                <c:pt idx="107">
                  <c:v>1</c:v>
                </c:pt>
                <c:pt idx="108">
                  <c:v>1</c:v>
                </c:pt>
                <c:pt idx="109">
                  <c:v>1</c:v>
                </c:pt>
                <c:pt idx="110">
                  <c:v>1</c:v>
                </c:pt>
                <c:pt idx="111">
                  <c:v>1</c:v>
                </c:pt>
                <c:pt idx="112">
                  <c:v>1</c:v>
                </c:pt>
                <c:pt idx="113">
                  <c:v>1</c:v>
                </c:pt>
                <c:pt idx="114">
                  <c:v>1</c:v>
                </c:pt>
                <c:pt idx="115">
                  <c:v>1</c:v>
                </c:pt>
                <c:pt idx="116">
                  <c:v>1</c:v>
                </c:pt>
                <c:pt idx="117">
                  <c:v>1</c:v>
                </c:pt>
                <c:pt idx="118">
                  <c:v>1</c:v>
                </c:pt>
                <c:pt idx="119">
                  <c:v>1</c:v>
                </c:pt>
                <c:pt idx="120">
                  <c:v>1</c:v>
                </c:pt>
                <c:pt idx="121">
                  <c:v>1</c:v>
                </c:pt>
                <c:pt idx="122">
                  <c:v>1</c:v>
                </c:pt>
                <c:pt idx="123">
                  <c:v>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34E4-4A1D-8740-E5CC3EC885C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02914768"/>
        <c:axId val="726351528"/>
      </c:lineChart>
      <c:scatterChart>
        <c:scatterStyle val="smoothMarker"/>
        <c:varyColors val="0"/>
        <c:ser>
          <c:idx val="0"/>
          <c:order val="0"/>
          <c:tx>
            <c:v>The Athletic</c:v>
          </c:tx>
          <c:spPr>
            <a:ln w="19050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xVal>
            <c:numRef>
              <c:f>Sheet4!$A$2:$A$125</c:f>
              <c:numCache>
                <c:formatCode>General</c:formatCode>
                <c:ptCount val="124"/>
                <c:pt idx="0">
                  <c:v>0</c:v>
                </c:pt>
                <c:pt idx="1">
                  <c:v>1</c:v>
                </c:pt>
                <c:pt idx="2">
                  <c:v>2</c:v>
                </c:pt>
                <c:pt idx="3">
                  <c:v>3</c:v>
                </c:pt>
                <c:pt idx="4">
                  <c:v>4</c:v>
                </c:pt>
                <c:pt idx="5">
                  <c:v>5</c:v>
                </c:pt>
                <c:pt idx="6">
                  <c:v>6</c:v>
                </c:pt>
                <c:pt idx="7">
                  <c:v>7</c:v>
                </c:pt>
                <c:pt idx="8">
                  <c:v>8</c:v>
                </c:pt>
                <c:pt idx="9">
                  <c:v>9</c:v>
                </c:pt>
                <c:pt idx="10">
                  <c:v>10</c:v>
                </c:pt>
                <c:pt idx="11">
                  <c:v>11</c:v>
                </c:pt>
                <c:pt idx="12">
                  <c:v>12</c:v>
                </c:pt>
                <c:pt idx="13">
                  <c:v>13</c:v>
                </c:pt>
                <c:pt idx="14">
                  <c:v>14</c:v>
                </c:pt>
                <c:pt idx="15">
                  <c:v>15</c:v>
                </c:pt>
                <c:pt idx="16">
                  <c:v>16</c:v>
                </c:pt>
                <c:pt idx="17">
                  <c:v>17</c:v>
                </c:pt>
                <c:pt idx="18">
                  <c:v>18</c:v>
                </c:pt>
                <c:pt idx="19">
                  <c:v>19</c:v>
                </c:pt>
                <c:pt idx="20">
                  <c:v>20</c:v>
                </c:pt>
                <c:pt idx="21">
                  <c:v>21</c:v>
                </c:pt>
                <c:pt idx="22">
                  <c:v>22</c:v>
                </c:pt>
                <c:pt idx="23">
                  <c:v>23</c:v>
                </c:pt>
                <c:pt idx="24">
                  <c:v>24</c:v>
                </c:pt>
                <c:pt idx="25">
                  <c:v>25</c:v>
                </c:pt>
                <c:pt idx="26">
                  <c:v>26</c:v>
                </c:pt>
                <c:pt idx="27">
                  <c:v>27</c:v>
                </c:pt>
                <c:pt idx="28">
                  <c:v>28</c:v>
                </c:pt>
                <c:pt idx="29">
                  <c:v>29</c:v>
                </c:pt>
                <c:pt idx="30">
                  <c:v>30</c:v>
                </c:pt>
                <c:pt idx="31">
                  <c:v>31</c:v>
                </c:pt>
                <c:pt idx="32">
                  <c:v>32</c:v>
                </c:pt>
                <c:pt idx="33">
                  <c:v>33</c:v>
                </c:pt>
                <c:pt idx="34">
                  <c:v>34</c:v>
                </c:pt>
                <c:pt idx="35">
                  <c:v>35</c:v>
                </c:pt>
                <c:pt idx="36">
                  <c:v>36</c:v>
                </c:pt>
                <c:pt idx="37">
                  <c:v>37</c:v>
                </c:pt>
                <c:pt idx="38">
                  <c:v>38</c:v>
                </c:pt>
                <c:pt idx="39">
                  <c:v>39</c:v>
                </c:pt>
                <c:pt idx="40">
                  <c:v>40</c:v>
                </c:pt>
                <c:pt idx="41">
                  <c:v>41</c:v>
                </c:pt>
                <c:pt idx="42">
                  <c:v>42</c:v>
                </c:pt>
                <c:pt idx="43">
                  <c:v>43</c:v>
                </c:pt>
                <c:pt idx="44">
                  <c:v>44</c:v>
                </c:pt>
                <c:pt idx="45">
                  <c:v>45</c:v>
                </c:pt>
                <c:pt idx="46">
                  <c:v>46</c:v>
                </c:pt>
                <c:pt idx="47">
                  <c:v>47</c:v>
                </c:pt>
                <c:pt idx="48">
                  <c:v>48</c:v>
                </c:pt>
                <c:pt idx="49">
                  <c:v>49</c:v>
                </c:pt>
                <c:pt idx="50">
                  <c:v>50</c:v>
                </c:pt>
                <c:pt idx="51">
                  <c:v>51</c:v>
                </c:pt>
                <c:pt idx="52">
                  <c:v>52</c:v>
                </c:pt>
                <c:pt idx="53">
                  <c:v>53</c:v>
                </c:pt>
                <c:pt idx="54">
                  <c:v>54</c:v>
                </c:pt>
                <c:pt idx="55">
                  <c:v>55</c:v>
                </c:pt>
                <c:pt idx="56">
                  <c:v>56</c:v>
                </c:pt>
                <c:pt idx="57">
                  <c:v>57</c:v>
                </c:pt>
                <c:pt idx="58">
                  <c:v>58</c:v>
                </c:pt>
                <c:pt idx="59">
                  <c:v>59</c:v>
                </c:pt>
                <c:pt idx="60">
                  <c:v>60</c:v>
                </c:pt>
                <c:pt idx="61">
                  <c:v>61</c:v>
                </c:pt>
                <c:pt idx="62">
                  <c:v>62</c:v>
                </c:pt>
                <c:pt idx="63">
                  <c:v>63</c:v>
                </c:pt>
                <c:pt idx="64">
                  <c:v>64</c:v>
                </c:pt>
                <c:pt idx="65">
                  <c:v>65</c:v>
                </c:pt>
                <c:pt idx="66">
                  <c:v>66</c:v>
                </c:pt>
                <c:pt idx="67">
                  <c:v>67</c:v>
                </c:pt>
                <c:pt idx="68">
                  <c:v>68</c:v>
                </c:pt>
                <c:pt idx="69">
                  <c:v>69</c:v>
                </c:pt>
                <c:pt idx="70">
                  <c:v>70</c:v>
                </c:pt>
                <c:pt idx="71">
                  <c:v>71</c:v>
                </c:pt>
                <c:pt idx="72">
                  <c:v>72</c:v>
                </c:pt>
                <c:pt idx="73">
                  <c:v>73</c:v>
                </c:pt>
                <c:pt idx="74">
                  <c:v>74</c:v>
                </c:pt>
                <c:pt idx="75">
                  <c:v>75</c:v>
                </c:pt>
                <c:pt idx="76">
                  <c:v>76</c:v>
                </c:pt>
                <c:pt idx="77">
                  <c:v>77</c:v>
                </c:pt>
                <c:pt idx="78">
                  <c:v>78</c:v>
                </c:pt>
                <c:pt idx="79">
                  <c:v>79</c:v>
                </c:pt>
                <c:pt idx="80">
                  <c:v>80</c:v>
                </c:pt>
                <c:pt idx="81">
                  <c:v>81</c:v>
                </c:pt>
                <c:pt idx="82">
                  <c:v>82</c:v>
                </c:pt>
                <c:pt idx="83">
                  <c:v>83</c:v>
                </c:pt>
                <c:pt idx="84">
                  <c:v>84</c:v>
                </c:pt>
                <c:pt idx="85">
                  <c:v>85</c:v>
                </c:pt>
                <c:pt idx="86">
                  <c:v>86</c:v>
                </c:pt>
                <c:pt idx="87">
                  <c:v>87</c:v>
                </c:pt>
                <c:pt idx="88">
                  <c:v>88</c:v>
                </c:pt>
                <c:pt idx="89">
                  <c:v>89</c:v>
                </c:pt>
                <c:pt idx="90">
                  <c:v>90</c:v>
                </c:pt>
                <c:pt idx="91">
                  <c:v>91</c:v>
                </c:pt>
                <c:pt idx="92">
                  <c:v>92</c:v>
                </c:pt>
                <c:pt idx="93">
                  <c:v>93</c:v>
                </c:pt>
                <c:pt idx="94">
                  <c:v>94</c:v>
                </c:pt>
                <c:pt idx="95">
                  <c:v>95</c:v>
                </c:pt>
                <c:pt idx="96">
                  <c:v>96</c:v>
                </c:pt>
                <c:pt idx="97">
                  <c:v>97</c:v>
                </c:pt>
                <c:pt idx="98">
                  <c:v>98</c:v>
                </c:pt>
                <c:pt idx="99">
                  <c:v>99</c:v>
                </c:pt>
                <c:pt idx="100">
                  <c:v>100</c:v>
                </c:pt>
                <c:pt idx="101">
                  <c:v>101</c:v>
                </c:pt>
                <c:pt idx="102">
                  <c:v>102</c:v>
                </c:pt>
                <c:pt idx="103">
                  <c:v>103</c:v>
                </c:pt>
                <c:pt idx="104">
                  <c:v>104</c:v>
                </c:pt>
                <c:pt idx="105">
                  <c:v>105</c:v>
                </c:pt>
                <c:pt idx="106">
                  <c:v>106</c:v>
                </c:pt>
                <c:pt idx="107">
                  <c:v>107</c:v>
                </c:pt>
                <c:pt idx="108">
                  <c:v>108</c:v>
                </c:pt>
                <c:pt idx="109">
                  <c:v>109</c:v>
                </c:pt>
                <c:pt idx="110">
                  <c:v>110</c:v>
                </c:pt>
                <c:pt idx="111">
                  <c:v>111</c:v>
                </c:pt>
                <c:pt idx="112">
                  <c:v>112</c:v>
                </c:pt>
                <c:pt idx="113">
                  <c:v>113</c:v>
                </c:pt>
                <c:pt idx="114">
                  <c:v>114</c:v>
                </c:pt>
                <c:pt idx="115">
                  <c:v>115</c:v>
                </c:pt>
                <c:pt idx="116">
                  <c:v>116</c:v>
                </c:pt>
                <c:pt idx="117">
                  <c:v>117</c:v>
                </c:pt>
                <c:pt idx="118">
                  <c:v>118</c:v>
                </c:pt>
                <c:pt idx="119">
                  <c:v>119</c:v>
                </c:pt>
                <c:pt idx="120">
                  <c:v>120</c:v>
                </c:pt>
                <c:pt idx="121">
                  <c:v>121</c:v>
                </c:pt>
                <c:pt idx="122">
                  <c:v>122</c:v>
                </c:pt>
                <c:pt idx="123">
                  <c:v>123</c:v>
                </c:pt>
              </c:numCache>
            </c:numRef>
          </c:xVal>
          <c:yVal>
            <c:numRef>
              <c:f>Sheet4!$J$2:$J$125</c:f>
              <c:numCache>
                <c:formatCode>0.00%</c:formatCode>
                <c:ptCount val="124"/>
                <c:pt idx="0">
                  <c:v>0.99452499999999999</c:v>
                </c:pt>
                <c:pt idx="1">
                  <c:v>0.98704599999999998</c:v>
                </c:pt>
                <c:pt idx="2">
                  <c:v>0.98796318181818177</c:v>
                </c:pt>
                <c:pt idx="3">
                  <c:v>0.99024926242491351</c:v>
                </c:pt>
                <c:pt idx="4">
                  <c:v>1.0101795481391993</c:v>
                </c:pt>
                <c:pt idx="5">
                  <c:v>0.9666801699282761</c:v>
                </c:pt>
                <c:pt idx="6">
                  <c:v>1.0023551699282762</c:v>
                </c:pt>
                <c:pt idx="7">
                  <c:v>0.96225506535311278</c:v>
                </c:pt>
                <c:pt idx="8">
                  <c:v>0.9630147082102557</c:v>
                </c:pt>
                <c:pt idx="9">
                  <c:v>0.96254670821025579</c:v>
                </c:pt>
                <c:pt idx="10">
                  <c:v>0.95311813678168433</c:v>
                </c:pt>
                <c:pt idx="11">
                  <c:v>0.93683641849996613</c:v>
                </c:pt>
                <c:pt idx="12">
                  <c:v>0.93683641849996613</c:v>
                </c:pt>
                <c:pt idx="13">
                  <c:v>0.95676780065099598</c:v>
                </c:pt>
                <c:pt idx="14">
                  <c:v>0.95676780065099598</c:v>
                </c:pt>
                <c:pt idx="15">
                  <c:v>0.95792334610554142</c:v>
                </c:pt>
                <c:pt idx="16">
                  <c:v>0.95792334610554142</c:v>
                </c:pt>
                <c:pt idx="17">
                  <c:v>0.97682441753411287</c:v>
                </c:pt>
                <c:pt idx="18">
                  <c:v>1.0238927811704766</c:v>
                </c:pt>
                <c:pt idx="19">
                  <c:v>1.0190081600151877</c:v>
                </c:pt>
                <c:pt idx="20">
                  <c:v>1.0224650608719807</c:v>
                </c:pt>
                <c:pt idx="21">
                  <c:v>1.0224650608719807</c:v>
                </c:pt>
                <c:pt idx="22">
                  <c:v>1.036152771715354</c:v>
                </c:pt>
                <c:pt idx="23">
                  <c:v>1.0604197717153541</c:v>
                </c:pt>
                <c:pt idx="24">
                  <c:v>1.0638606808062632</c:v>
                </c:pt>
                <c:pt idx="25">
                  <c:v>1.0731874080789905</c:v>
                </c:pt>
                <c:pt idx="26">
                  <c:v>1.0615087840003663</c:v>
                </c:pt>
                <c:pt idx="27">
                  <c:v>1.065953069714652</c:v>
                </c:pt>
                <c:pt idx="28">
                  <c:v>1.065953069714652</c:v>
                </c:pt>
                <c:pt idx="29">
                  <c:v>1.0113996422952971</c:v>
                </c:pt>
                <c:pt idx="30">
                  <c:v>0.98780693542292686</c:v>
                </c:pt>
                <c:pt idx="31">
                  <c:v>1.0101835218890924</c:v>
                </c:pt>
                <c:pt idx="32">
                  <c:v>0.99178781859238918</c:v>
                </c:pt>
                <c:pt idx="33">
                  <c:v>1.0225243311974312</c:v>
                </c:pt>
                <c:pt idx="34">
                  <c:v>1.0156716805950217</c:v>
                </c:pt>
                <c:pt idx="35">
                  <c:v>1.0229511805950215</c:v>
                </c:pt>
                <c:pt idx="36">
                  <c:v>1.0064927430073638</c:v>
                </c:pt>
                <c:pt idx="37">
                  <c:v>1.0165280763406972</c:v>
                </c:pt>
                <c:pt idx="38">
                  <c:v>1.0892810763406973</c:v>
                </c:pt>
                <c:pt idx="39">
                  <c:v>1.0530982806417726</c:v>
                </c:pt>
                <c:pt idx="40">
                  <c:v>1.0534376951830744</c:v>
                </c:pt>
                <c:pt idx="41">
                  <c:v>1.0984676951830743</c:v>
                </c:pt>
                <c:pt idx="42">
                  <c:v>1.1941401497285289</c:v>
                </c:pt>
                <c:pt idx="43">
                  <c:v>1.1668787807445715</c:v>
                </c:pt>
                <c:pt idx="44">
                  <c:v>1.1838617807445715</c:v>
                </c:pt>
                <c:pt idx="45">
                  <c:v>1.2159083488196889</c:v>
                </c:pt>
                <c:pt idx="46">
                  <c:v>1.1878105655684574</c:v>
                </c:pt>
                <c:pt idx="47">
                  <c:v>1.1886209822351241</c:v>
                </c:pt>
                <c:pt idx="48">
                  <c:v>1.2321493004169424</c:v>
                </c:pt>
                <c:pt idx="49">
                  <c:v>1.2143756971780761</c:v>
                </c:pt>
                <c:pt idx="50">
                  <c:v>1.2050257491824099</c:v>
                </c:pt>
                <c:pt idx="51">
                  <c:v>1.1804857491824099</c:v>
                </c:pt>
                <c:pt idx="52">
                  <c:v>1.1863805905538709</c:v>
                </c:pt>
                <c:pt idx="53">
                  <c:v>1.126949764199191</c:v>
                </c:pt>
                <c:pt idx="54">
                  <c:v>1.1464376488145758</c:v>
                </c:pt>
                <c:pt idx="55">
                  <c:v>1.1551819821479092</c:v>
                </c:pt>
                <c:pt idx="56">
                  <c:v>1.2048979821479091</c:v>
                </c:pt>
                <c:pt idx="57">
                  <c:v>1.1676575632094424</c:v>
                </c:pt>
                <c:pt idx="58">
                  <c:v>1.1810436329768843</c:v>
                </c:pt>
                <c:pt idx="59">
                  <c:v>1.2670851068724667</c:v>
                </c:pt>
                <c:pt idx="60">
                  <c:v>1.2228896523270123</c:v>
                </c:pt>
                <c:pt idx="61">
                  <c:v>1.1716650156733432</c:v>
                </c:pt>
                <c:pt idx="62">
                  <c:v>1.1430856566989842</c:v>
                </c:pt>
                <c:pt idx="63">
                  <c:v>1.1411896566989841</c:v>
                </c:pt>
                <c:pt idx="64">
                  <c:v>1.1862411431854707</c:v>
                </c:pt>
                <c:pt idx="65">
                  <c:v>1.1880261431854708</c:v>
                </c:pt>
                <c:pt idx="66">
                  <c:v>1.1922018018711846</c:v>
                </c:pt>
                <c:pt idx="67">
                  <c:v>1.184109043250495</c:v>
                </c:pt>
                <c:pt idx="68">
                  <c:v>1.1531665698205433</c:v>
                </c:pt>
                <c:pt idx="69">
                  <c:v>1.2196885698205435</c:v>
                </c:pt>
                <c:pt idx="70">
                  <c:v>1.1904736247655985</c:v>
                </c:pt>
                <c:pt idx="71">
                  <c:v>1.2180952481422218</c:v>
                </c:pt>
                <c:pt idx="72">
                  <c:v>1.1817939018664303</c:v>
                </c:pt>
                <c:pt idx="73">
                  <c:v>1.1296069413401146</c:v>
                </c:pt>
                <c:pt idx="74">
                  <c:v>1.0952967978467947</c:v>
                </c:pt>
                <c:pt idx="75">
                  <c:v>1.0882063860820888</c:v>
                </c:pt>
                <c:pt idx="76">
                  <c:v>1.0539279191769009</c:v>
                </c:pt>
                <c:pt idx="77">
                  <c:v>1.0916889191769008</c:v>
                </c:pt>
                <c:pt idx="78">
                  <c:v>1.1158449191769007</c:v>
                </c:pt>
                <c:pt idx="79">
                  <c:v>1.1590269191769007</c:v>
                </c:pt>
                <c:pt idx="80">
                  <c:v>1.1536650620340434</c:v>
                </c:pt>
                <c:pt idx="81">
                  <c:v>1.1760150620340435</c:v>
                </c:pt>
                <c:pt idx="82">
                  <c:v>1.1969070620340434</c:v>
                </c:pt>
                <c:pt idx="83">
                  <c:v>1.2050550620340434</c:v>
                </c:pt>
                <c:pt idx="84">
                  <c:v>1.17772172870071</c:v>
                </c:pt>
                <c:pt idx="85">
                  <c:v>1.1157839986497764</c:v>
                </c:pt>
                <c:pt idx="86">
                  <c:v>1.1289898682149939</c:v>
                </c:pt>
                <c:pt idx="87">
                  <c:v>1.1737258682149938</c:v>
                </c:pt>
                <c:pt idx="88">
                  <c:v>1.1669472318513574</c:v>
                </c:pt>
                <c:pt idx="89">
                  <c:v>1.2316572318513574</c:v>
                </c:pt>
                <c:pt idx="90">
                  <c:v>1.2316572318513574</c:v>
                </c:pt>
                <c:pt idx="91">
                  <c:v>1.2436572318513575</c:v>
                </c:pt>
                <c:pt idx="92">
                  <c:v>1.2788261623326409</c:v>
                </c:pt>
                <c:pt idx="93">
                  <c:v>1.285924162332641</c:v>
                </c:pt>
                <c:pt idx="94">
                  <c:v>1.2290736843006396</c:v>
                </c:pt>
                <c:pt idx="95">
                  <c:v>1.2184758572329704</c:v>
                </c:pt>
                <c:pt idx="96">
                  <c:v>1.2165246402881693</c:v>
                </c:pt>
                <c:pt idx="97">
                  <c:v>1.2124598741931707</c:v>
                </c:pt>
                <c:pt idx="98">
                  <c:v>1.2339815408598374</c:v>
                </c:pt>
                <c:pt idx="99">
                  <c:v>1.2519725670334974</c:v>
                </c:pt>
                <c:pt idx="100">
                  <c:v>1.2292325670334974</c:v>
                </c:pt>
                <c:pt idx="101">
                  <c:v>1.2854327249282342</c:v>
                </c:pt>
                <c:pt idx="102">
                  <c:v>1.2834176646872704</c:v>
                </c:pt>
                <c:pt idx="103">
                  <c:v>1.4454432727334903</c:v>
                </c:pt>
                <c:pt idx="104">
                  <c:v>1.4671032727334903</c:v>
                </c:pt>
                <c:pt idx="105">
                  <c:v>1.4756513072162489</c:v>
                </c:pt>
                <c:pt idx="106">
                  <c:v>1.4049573728581266</c:v>
                </c:pt>
                <c:pt idx="107">
                  <c:v>1.3937459235827643</c:v>
                </c:pt>
                <c:pt idx="108">
                  <c:v>1.4350017440955849</c:v>
                </c:pt>
                <c:pt idx="109">
                  <c:v>1.4289588869527277</c:v>
                </c:pt>
                <c:pt idx="110">
                  <c:v>1.4463533442663861</c:v>
                </c:pt>
                <c:pt idx="111">
                  <c:v>1.4782987728378145</c:v>
                </c:pt>
                <c:pt idx="112">
                  <c:v>1.5541897635667896</c:v>
                </c:pt>
                <c:pt idx="113">
                  <c:v>1.5352592118041921</c:v>
                </c:pt>
                <c:pt idx="114">
                  <c:v>1.5554919390769195</c:v>
                </c:pt>
                <c:pt idx="115">
                  <c:v>1.5061238074670487</c:v>
                </c:pt>
                <c:pt idx="116">
                  <c:v>1.5244561300476938</c:v>
                </c:pt>
                <c:pt idx="117">
                  <c:v>1.5000271445404474</c:v>
                </c:pt>
                <c:pt idx="118">
                  <c:v>1.484008463221766</c:v>
                </c:pt>
                <c:pt idx="119">
                  <c:v>1.4589849338100014</c:v>
                </c:pt>
                <c:pt idx="120">
                  <c:v>1.4589849338100014</c:v>
                </c:pt>
                <c:pt idx="121">
                  <c:v>1.5155469338100014</c:v>
                </c:pt>
                <c:pt idx="122">
                  <c:v>1.506661219524287</c:v>
                </c:pt>
                <c:pt idx="123">
                  <c:v>1.521061219524287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1-34E4-4A1D-8740-E5CC3EC885C6}"/>
            </c:ext>
          </c:extLst>
        </c:ser>
        <c:ser>
          <c:idx val="1"/>
          <c:order val="1"/>
          <c:tx>
            <c:v>Hockey-Statistics</c:v>
          </c:tx>
          <c:spPr>
            <a:ln w="19050" cap="rnd">
              <a:solidFill>
                <a:schemeClr val="accent2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2"/>
              </a:solidFill>
              <a:ln w="9525">
                <a:solidFill>
                  <a:schemeClr val="accent2"/>
                </a:solidFill>
              </a:ln>
              <a:effectLst/>
            </c:spPr>
          </c:marker>
          <c:xVal>
            <c:numRef>
              <c:f>Sheet4!$A$2:$A$125</c:f>
              <c:numCache>
                <c:formatCode>General</c:formatCode>
                <c:ptCount val="124"/>
                <c:pt idx="0">
                  <c:v>0</c:v>
                </c:pt>
                <c:pt idx="1">
                  <c:v>1</c:v>
                </c:pt>
                <c:pt idx="2">
                  <c:v>2</c:v>
                </c:pt>
                <c:pt idx="3">
                  <c:v>3</c:v>
                </c:pt>
                <c:pt idx="4">
                  <c:v>4</c:v>
                </c:pt>
                <c:pt idx="5">
                  <c:v>5</c:v>
                </c:pt>
                <c:pt idx="6">
                  <c:v>6</c:v>
                </c:pt>
                <c:pt idx="7">
                  <c:v>7</c:v>
                </c:pt>
                <c:pt idx="8">
                  <c:v>8</c:v>
                </c:pt>
                <c:pt idx="9">
                  <c:v>9</c:v>
                </c:pt>
                <c:pt idx="10">
                  <c:v>10</c:v>
                </c:pt>
                <c:pt idx="11">
                  <c:v>11</c:v>
                </c:pt>
                <c:pt idx="12">
                  <c:v>12</c:v>
                </c:pt>
                <c:pt idx="13">
                  <c:v>13</c:v>
                </c:pt>
                <c:pt idx="14">
                  <c:v>14</c:v>
                </c:pt>
                <c:pt idx="15">
                  <c:v>15</c:v>
                </c:pt>
                <c:pt idx="16">
                  <c:v>16</c:v>
                </c:pt>
                <c:pt idx="17">
                  <c:v>17</c:v>
                </c:pt>
                <c:pt idx="18">
                  <c:v>18</c:v>
                </c:pt>
                <c:pt idx="19">
                  <c:v>19</c:v>
                </c:pt>
                <c:pt idx="20">
                  <c:v>20</c:v>
                </c:pt>
                <c:pt idx="21">
                  <c:v>21</c:v>
                </c:pt>
                <c:pt idx="22">
                  <c:v>22</c:v>
                </c:pt>
                <c:pt idx="23">
                  <c:v>23</c:v>
                </c:pt>
                <c:pt idx="24">
                  <c:v>24</c:v>
                </c:pt>
                <c:pt idx="25">
                  <c:v>25</c:v>
                </c:pt>
                <c:pt idx="26">
                  <c:v>26</c:v>
                </c:pt>
                <c:pt idx="27">
                  <c:v>27</c:v>
                </c:pt>
                <c:pt idx="28">
                  <c:v>28</c:v>
                </c:pt>
                <c:pt idx="29">
                  <c:v>29</c:v>
                </c:pt>
                <c:pt idx="30">
                  <c:v>30</c:v>
                </c:pt>
                <c:pt idx="31">
                  <c:v>31</c:v>
                </c:pt>
                <c:pt idx="32">
                  <c:v>32</c:v>
                </c:pt>
                <c:pt idx="33">
                  <c:v>33</c:v>
                </c:pt>
                <c:pt idx="34">
                  <c:v>34</c:v>
                </c:pt>
                <c:pt idx="35">
                  <c:v>35</c:v>
                </c:pt>
                <c:pt idx="36">
                  <c:v>36</c:v>
                </c:pt>
                <c:pt idx="37">
                  <c:v>37</c:v>
                </c:pt>
                <c:pt idx="38">
                  <c:v>38</c:v>
                </c:pt>
                <c:pt idx="39">
                  <c:v>39</c:v>
                </c:pt>
                <c:pt idx="40">
                  <c:v>40</c:v>
                </c:pt>
                <c:pt idx="41">
                  <c:v>41</c:v>
                </c:pt>
                <c:pt idx="42">
                  <c:v>42</c:v>
                </c:pt>
                <c:pt idx="43">
                  <c:v>43</c:v>
                </c:pt>
                <c:pt idx="44">
                  <c:v>44</c:v>
                </c:pt>
                <c:pt idx="45">
                  <c:v>45</c:v>
                </c:pt>
                <c:pt idx="46">
                  <c:v>46</c:v>
                </c:pt>
                <c:pt idx="47">
                  <c:v>47</c:v>
                </c:pt>
                <c:pt idx="48">
                  <c:v>48</c:v>
                </c:pt>
                <c:pt idx="49">
                  <c:v>49</c:v>
                </c:pt>
                <c:pt idx="50">
                  <c:v>50</c:v>
                </c:pt>
                <c:pt idx="51">
                  <c:v>51</c:v>
                </c:pt>
                <c:pt idx="52">
                  <c:v>52</c:v>
                </c:pt>
                <c:pt idx="53">
                  <c:v>53</c:v>
                </c:pt>
                <c:pt idx="54">
                  <c:v>54</c:v>
                </c:pt>
                <c:pt idx="55">
                  <c:v>55</c:v>
                </c:pt>
                <c:pt idx="56">
                  <c:v>56</c:v>
                </c:pt>
                <c:pt idx="57">
                  <c:v>57</c:v>
                </c:pt>
                <c:pt idx="58">
                  <c:v>58</c:v>
                </c:pt>
                <c:pt idx="59">
                  <c:v>59</c:v>
                </c:pt>
                <c:pt idx="60">
                  <c:v>60</c:v>
                </c:pt>
                <c:pt idx="61">
                  <c:v>61</c:v>
                </c:pt>
                <c:pt idx="62">
                  <c:v>62</c:v>
                </c:pt>
                <c:pt idx="63">
                  <c:v>63</c:v>
                </c:pt>
                <c:pt idx="64">
                  <c:v>64</c:v>
                </c:pt>
                <c:pt idx="65">
                  <c:v>65</c:v>
                </c:pt>
                <c:pt idx="66">
                  <c:v>66</c:v>
                </c:pt>
                <c:pt idx="67">
                  <c:v>67</c:v>
                </c:pt>
                <c:pt idx="68">
                  <c:v>68</c:v>
                </c:pt>
                <c:pt idx="69">
                  <c:v>69</c:v>
                </c:pt>
                <c:pt idx="70">
                  <c:v>70</c:v>
                </c:pt>
                <c:pt idx="71">
                  <c:v>71</c:v>
                </c:pt>
                <c:pt idx="72">
                  <c:v>72</c:v>
                </c:pt>
                <c:pt idx="73">
                  <c:v>73</c:v>
                </c:pt>
                <c:pt idx="74">
                  <c:v>74</c:v>
                </c:pt>
                <c:pt idx="75">
                  <c:v>75</c:v>
                </c:pt>
                <c:pt idx="76">
                  <c:v>76</c:v>
                </c:pt>
                <c:pt idx="77">
                  <c:v>77</c:v>
                </c:pt>
                <c:pt idx="78">
                  <c:v>78</c:v>
                </c:pt>
                <c:pt idx="79">
                  <c:v>79</c:v>
                </c:pt>
                <c:pt idx="80">
                  <c:v>80</c:v>
                </c:pt>
                <c:pt idx="81">
                  <c:v>81</c:v>
                </c:pt>
                <c:pt idx="82">
                  <c:v>82</c:v>
                </c:pt>
                <c:pt idx="83">
                  <c:v>83</c:v>
                </c:pt>
                <c:pt idx="84">
                  <c:v>84</c:v>
                </c:pt>
                <c:pt idx="85">
                  <c:v>85</c:v>
                </c:pt>
                <c:pt idx="86">
                  <c:v>86</c:v>
                </c:pt>
                <c:pt idx="87">
                  <c:v>87</c:v>
                </c:pt>
                <c:pt idx="88">
                  <c:v>88</c:v>
                </c:pt>
                <c:pt idx="89">
                  <c:v>89</c:v>
                </c:pt>
                <c:pt idx="90">
                  <c:v>90</c:v>
                </c:pt>
                <c:pt idx="91">
                  <c:v>91</c:v>
                </c:pt>
                <c:pt idx="92">
                  <c:v>92</c:v>
                </c:pt>
                <c:pt idx="93">
                  <c:v>93</c:v>
                </c:pt>
                <c:pt idx="94">
                  <c:v>94</c:v>
                </c:pt>
                <c:pt idx="95">
                  <c:v>95</c:v>
                </c:pt>
                <c:pt idx="96">
                  <c:v>96</c:v>
                </c:pt>
                <c:pt idx="97">
                  <c:v>97</c:v>
                </c:pt>
                <c:pt idx="98">
                  <c:v>98</c:v>
                </c:pt>
                <c:pt idx="99">
                  <c:v>99</c:v>
                </c:pt>
                <c:pt idx="100">
                  <c:v>100</c:v>
                </c:pt>
                <c:pt idx="101">
                  <c:v>101</c:v>
                </c:pt>
                <c:pt idx="102">
                  <c:v>102</c:v>
                </c:pt>
                <c:pt idx="103">
                  <c:v>103</c:v>
                </c:pt>
                <c:pt idx="104">
                  <c:v>104</c:v>
                </c:pt>
                <c:pt idx="105">
                  <c:v>105</c:v>
                </c:pt>
                <c:pt idx="106">
                  <c:v>106</c:v>
                </c:pt>
                <c:pt idx="107">
                  <c:v>107</c:v>
                </c:pt>
                <c:pt idx="108">
                  <c:v>108</c:v>
                </c:pt>
                <c:pt idx="109">
                  <c:v>109</c:v>
                </c:pt>
                <c:pt idx="110">
                  <c:v>110</c:v>
                </c:pt>
                <c:pt idx="111">
                  <c:v>111</c:v>
                </c:pt>
                <c:pt idx="112">
                  <c:v>112</c:v>
                </c:pt>
                <c:pt idx="113">
                  <c:v>113</c:v>
                </c:pt>
                <c:pt idx="114">
                  <c:v>114</c:v>
                </c:pt>
                <c:pt idx="115">
                  <c:v>115</c:v>
                </c:pt>
                <c:pt idx="116">
                  <c:v>116</c:v>
                </c:pt>
                <c:pt idx="117">
                  <c:v>117</c:v>
                </c:pt>
                <c:pt idx="118">
                  <c:v>118</c:v>
                </c:pt>
                <c:pt idx="119">
                  <c:v>119</c:v>
                </c:pt>
                <c:pt idx="120">
                  <c:v>120</c:v>
                </c:pt>
                <c:pt idx="121">
                  <c:v>121</c:v>
                </c:pt>
                <c:pt idx="122">
                  <c:v>122</c:v>
                </c:pt>
                <c:pt idx="123">
                  <c:v>123</c:v>
                </c:pt>
              </c:numCache>
            </c:numRef>
          </c:xVal>
          <c:yVal>
            <c:numRef>
              <c:f>Sheet4!$F$2:$F$125</c:f>
              <c:numCache>
                <c:formatCode>0.00%</c:formatCode>
                <c:ptCount val="124"/>
                <c:pt idx="0">
                  <c:v>0.99759380911730755</c:v>
                </c:pt>
                <c:pt idx="1">
                  <c:v>1.0253815588612962</c:v>
                </c:pt>
                <c:pt idx="2">
                  <c:v>0.98536782048177718</c:v>
                </c:pt>
                <c:pt idx="3">
                  <c:v>0.95726500981833917</c:v>
                </c:pt>
                <c:pt idx="4">
                  <c:v>0.96384352959329633</c:v>
                </c:pt>
                <c:pt idx="5">
                  <c:v>0.91284439396824213</c:v>
                </c:pt>
                <c:pt idx="6">
                  <c:v>0.95749482262479169</c:v>
                </c:pt>
                <c:pt idx="7">
                  <c:v>0.96311100252106685</c:v>
                </c:pt>
                <c:pt idx="8">
                  <c:v>0.98270623939935065</c:v>
                </c:pt>
                <c:pt idx="9">
                  <c:v>1.0562080754076437</c:v>
                </c:pt>
                <c:pt idx="10">
                  <c:v>1.0129716362586818</c:v>
                </c:pt>
                <c:pt idx="11">
                  <c:v>1.00477582682271</c:v>
                </c:pt>
                <c:pt idx="12">
                  <c:v>1.030117461234703</c:v>
                </c:pt>
                <c:pt idx="13">
                  <c:v>1.154846792769759</c:v>
                </c:pt>
                <c:pt idx="14">
                  <c:v>1.1759434182998132</c:v>
                </c:pt>
                <c:pt idx="15">
                  <c:v>1.2372106740801196</c:v>
                </c:pt>
                <c:pt idx="16">
                  <c:v>1.2372001105842099</c:v>
                </c:pt>
                <c:pt idx="17">
                  <c:v>1.3156269208910887</c:v>
                </c:pt>
                <c:pt idx="18">
                  <c:v>1.4519085604559963</c:v>
                </c:pt>
                <c:pt idx="19">
                  <c:v>1.3588487180131583</c:v>
                </c:pt>
                <c:pt idx="20">
                  <c:v>1.3833219007780897</c:v>
                </c:pt>
                <c:pt idx="21">
                  <c:v>1.3708291412732927</c:v>
                </c:pt>
                <c:pt idx="22">
                  <c:v>1.38346919780105</c:v>
                </c:pt>
                <c:pt idx="23">
                  <c:v>1.3725335817344786</c:v>
                </c:pt>
                <c:pt idx="24">
                  <c:v>1.3128126022084481</c:v>
                </c:pt>
                <c:pt idx="25">
                  <c:v>1.2396770975352958</c:v>
                </c:pt>
                <c:pt idx="26">
                  <c:v>1.2098171407638807</c:v>
                </c:pt>
                <c:pt idx="27">
                  <c:v>1.2208993698114621</c:v>
                </c:pt>
                <c:pt idx="28">
                  <c:v>1.236705919749963</c:v>
                </c:pt>
                <c:pt idx="29">
                  <c:v>1.3296878433887138</c:v>
                </c:pt>
                <c:pt idx="30">
                  <c:v>1.3423758248058408</c:v>
                </c:pt>
                <c:pt idx="31">
                  <c:v>1.191431962893583</c:v>
                </c:pt>
                <c:pt idx="32">
                  <c:v>1.1975826330524872</c:v>
                </c:pt>
                <c:pt idx="33">
                  <c:v>1.2188100495473995</c:v>
                </c:pt>
                <c:pt idx="34">
                  <c:v>1.2605927637776124</c:v>
                </c:pt>
                <c:pt idx="35">
                  <c:v>1.2534981751287073</c:v>
                </c:pt>
                <c:pt idx="36">
                  <c:v>1.2716835521723346</c:v>
                </c:pt>
                <c:pt idx="37">
                  <c:v>1.314774708276806</c:v>
                </c:pt>
                <c:pt idx="38">
                  <c:v>1.3641775911649916</c:v>
                </c:pt>
                <c:pt idx="39">
                  <c:v>1.3890718009061618</c:v>
                </c:pt>
                <c:pt idx="40">
                  <c:v>1.4298374570331243</c:v>
                </c:pt>
                <c:pt idx="41">
                  <c:v>1.4474085422373077</c:v>
                </c:pt>
                <c:pt idx="42">
                  <c:v>1.5499343801580461</c:v>
                </c:pt>
                <c:pt idx="43">
                  <c:v>1.526573585123421</c:v>
                </c:pt>
                <c:pt idx="44">
                  <c:v>1.526573585123421</c:v>
                </c:pt>
                <c:pt idx="45">
                  <c:v>1.5521769888079304</c:v>
                </c:pt>
                <c:pt idx="46">
                  <c:v>1.5426771861796338</c:v>
                </c:pt>
                <c:pt idx="47">
                  <c:v>1.5056029703252056</c:v>
                </c:pt>
                <c:pt idx="48">
                  <c:v>1.5189762862054492</c:v>
                </c:pt>
                <c:pt idx="49">
                  <c:v>1.4943506150301369</c:v>
                </c:pt>
                <c:pt idx="50">
                  <c:v>1.5500844249867287</c:v>
                </c:pt>
                <c:pt idx="51">
                  <c:v>1.5418336088330704</c:v>
                </c:pt>
                <c:pt idx="52">
                  <c:v>1.4925107429723317</c:v>
                </c:pt>
                <c:pt idx="53">
                  <c:v>1.4541966860563933</c:v>
                </c:pt>
                <c:pt idx="54">
                  <c:v>1.47110984501158</c:v>
                </c:pt>
                <c:pt idx="55">
                  <c:v>1.5186075810156034</c:v>
                </c:pt>
                <c:pt idx="56">
                  <c:v>1.5283324626992076</c:v>
                </c:pt>
                <c:pt idx="57">
                  <c:v>1.5245577881666139</c:v>
                </c:pt>
                <c:pt idx="58">
                  <c:v>1.4943302756468375</c:v>
                </c:pt>
                <c:pt idx="59">
                  <c:v>1.6014175519919556</c:v>
                </c:pt>
                <c:pt idx="60">
                  <c:v>1.5235321579065091</c:v>
                </c:pt>
                <c:pt idx="61">
                  <c:v>1.4812240119339986</c:v>
                </c:pt>
                <c:pt idx="62">
                  <c:v>1.496658808612813</c:v>
                </c:pt>
                <c:pt idx="63">
                  <c:v>1.5204581440273515</c:v>
                </c:pt>
                <c:pt idx="64">
                  <c:v>1.6578201596601794</c:v>
                </c:pt>
                <c:pt idx="65">
                  <c:v>1.6667216366376418</c:v>
                </c:pt>
                <c:pt idx="66">
                  <c:v>1.5569028656729589</c:v>
                </c:pt>
                <c:pt idx="67">
                  <c:v>1.5945777170530218</c:v>
                </c:pt>
                <c:pt idx="68">
                  <c:v>1.4707511808985982</c:v>
                </c:pt>
                <c:pt idx="69">
                  <c:v>1.5327349144120554</c:v>
                </c:pt>
                <c:pt idx="70">
                  <c:v>1.5521781553688565</c:v>
                </c:pt>
                <c:pt idx="71">
                  <c:v>1.4240247066747214</c:v>
                </c:pt>
                <c:pt idx="72">
                  <c:v>1.3918367905485294</c:v>
                </c:pt>
                <c:pt idx="73">
                  <c:v>1.5151090230810287</c:v>
                </c:pt>
                <c:pt idx="74">
                  <c:v>1.5624203210200232</c:v>
                </c:pt>
                <c:pt idx="75">
                  <c:v>1.6188032001070829</c:v>
                </c:pt>
                <c:pt idx="76">
                  <c:v>1.5997355858146436</c:v>
                </c:pt>
                <c:pt idx="77">
                  <c:v>1.5128677683539564</c:v>
                </c:pt>
                <c:pt idx="78">
                  <c:v>1.4472237858604073</c:v>
                </c:pt>
                <c:pt idx="79">
                  <c:v>1.4266729271631875</c:v>
                </c:pt>
                <c:pt idx="80">
                  <c:v>1.3863634253682593</c:v>
                </c:pt>
                <c:pt idx="81">
                  <c:v>1.3661285416505953</c:v>
                </c:pt>
                <c:pt idx="82">
                  <c:v>1.4228723930095022</c:v>
                </c:pt>
                <c:pt idx="83">
                  <c:v>1.3860692608184213</c:v>
                </c:pt>
                <c:pt idx="84">
                  <c:v>1.4353766989853962</c:v>
                </c:pt>
                <c:pt idx="85">
                  <c:v>1.4299879775167077</c:v>
                </c:pt>
                <c:pt idx="86">
                  <c:v>1.4271608848134547</c:v>
                </c:pt>
                <c:pt idx="87">
                  <c:v>1.4214929589648539</c:v>
                </c:pt>
                <c:pt idx="88">
                  <c:v>1.3641154393730184</c:v>
                </c:pt>
                <c:pt idx="89">
                  <c:v>1.3291264659391056</c:v>
                </c:pt>
                <c:pt idx="90">
                  <c:v>1.2613495240011512</c:v>
                </c:pt>
                <c:pt idx="91">
                  <c:v>1.2021617791397288</c:v>
                </c:pt>
                <c:pt idx="92">
                  <c:v>1.2265009107577574</c:v>
                </c:pt>
                <c:pt idx="93">
                  <c:v>1.2238407530291373</c:v>
                </c:pt>
                <c:pt idx="94">
                  <c:v>1.1774345962566113</c:v>
                </c:pt>
                <c:pt idx="95">
                  <c:v>1.2903271256900994</c:v>
                </c:pt>
                <c:pt idx="96">
                  <c:v>1.2942812453383727</c:v>
                </c:pt>
                <c:pt idx="97">
                  <c:v>1.3640742965488555</c:v>
                </c:pt>
                <c:pt idx="98">
                  <c:v>1.339543391246971</c:v>
                </c:pt>
                <c:pt idx="99">
                  <c:v>1.3247510901366328</c:v>
                </c:pt>
                <c:pt idx="100">
                  <c:v>1.3601301613383852</c:v>
                </c:pt>
                <c:pt idx="101">
                  <c:v>1.3609388777895968</c:v>
                </c:pt>
                <c:pt idx="102">
                  <c:v>1.343250116469878</c:v>
                </c:pt>
                <c:pt idx="103">
                  <c:v>1.4222703460019959</c:v>
                </c:pt>
                <c:pt idx="104">
                  <c:v>1.3656232318959967</c:v>
                </c:pt>
                <c:pt idx="105">
                  <c:v>1.350749897016682</c:v>
                </c:pt>
                <c:pt idx="106">
                  <c:v>1.2195764010972938</c:v>
                </c:pt>
                <c:pt idx="107">
                  <c:v>1.2007190281062274</c:v>
                </c:pt>
                <c:pt idx="108">
                  <c:v>1.0617293291499643</c:v>
                </c:pt>
                <c:pt idx="109">
                  <c:v>1.0429978702145994</c:v>
                </c:pt>
                <c:pt idx="110">
                  <c:v>1.1276169041795998</c:v>
                </c:pt>
                <c:pt idx="111">
                  <c:v>1.2906521324522759</c:v>
                </c:pt>
                <c:pt idx="112">
                  <c:v>1.3803192972030871</c:v>
                </c:pt>
                <c:pt idx="113">
                  <c:v>1.2916408759191491</c:v>
                </c:pt>
                <c:pt idx="114">
                  <c:v>1.2845156690632484</c:v>
                </c:pt>
                <c:pt idx="115">
                  <c:v>1.2290380630361399</c:v>
                </c:pt>
                <c:pt idx="116">
                  <c:v>1.2285955143601059</c:v>
                </c:pt>
                <c:pt idx="117">
                  <c:v>1.2013821773581019</c:v>
                </c:pt>
                <c:pt idx="118">
                  <c:v>1.1269208154449493</c:v>
                </c:pt>
                <c:pt idx="119">
                  <c:v>1.1269208154449493</c:v>
                </c:pt>
                <c:pt idx="120">
                  <c:v>1.1191355920753647</c:v>
                </c:pt>
                <c:pt idx="121">
                  <c:v>1.1191355920753647</c:v>
                </c:pt>
                <c:pt idx="122">
                  <c:v>1.1389419348477012</c:v>
                </c:pt>
                <c:pt idx="123">
                  <c:v>1.1081439093403218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2-34E4-4A1D-8740-E5CC3EC885C6}"/>
            </c:ext>
          </c:extLst>
        </c:ser>
        <c:ser>
          <c:idx val="3"/>
          <c:order val="3"/>
          <c:tx>
            <c:v>BayesBet</c:v>
          </c:tx>
          <c:spPr>
            <a:ln w="19050" cap="rnd">
              <a:solidFill>
                <a:schemeClr val="accent4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4"/>
              </a:solidFill>
              <a:ln w="9525">
                <a:solidFill>
                  <a:schemeClr val="accent4"/>
                </a:solidFill>
              </a:ln>
              <a:effectLst/>
            </c:spPr>
          </c:marker>
          <c:xVal>
            <c:numRef>
              <c:f>Sheet4!$A$2:$A$125</c:f>
              <c:numCache>
                <c:formatCode>General</c:formatCode>
                <c:ptCount val="124"/>
                <c:pt idx="0">
                  <c:v>0</c:v>
                </c:pt>
                <c:pt idx="1">
                  <c:v>1</c:v>
                </c:pt>
                <c:pt idx="2">
                  <c:v>2</c:v>
                </c:pt>
                <c:pt idx="3">
                  <c:v>3</c:v>
                </c:pt>
                <c:pt idx="4">
                  <c:v>4</c:v>
                </c:pt>
                <c:pt idx="5">
                  <c:v>5</c:v>
                </c:pt>
                <c:pt idx="6">
                  <c:v>6</c:v>
                </c:pt>
                <c:pt idx="7">
                  <c:v>7</c:v>
                </c:pt>
                <c:pt idx="8">
                  <c:v>8</c:v>
                </c:pt>
                <c:pt idx="9">
                  <c:v>9</c:v>
                </c:pt>
                <c:pt idx="10">
                  <c:v>10</c:v>
                </c:pt>
                <c:pt idx="11">
                  <c:v>11</c:v>
                </c:pt>
                <c:pt idx="12">
                  <c:v>12</c:v>
                </c:pt>
                <c:pt idx="13">
                  <c:v>13</c:v>
                </c:pt>
                <c:pt idx="14">
                  <c:v>14</c:v>
                </c:pt>
                <c:pt idx="15">
                  <c:v>15</c:v>
                </c:pt>
                <c:pt idx="16">
                  <c:v>16</c:v>
                </c:pt>
                <c:pt idx="17">
                  <c:v>17</c:v>
                </c:pt>
                <c:pt idx="18">
                  <c:v>18</c:v>
                </c:pt>
                <c:pt idx="19">
                  <c:v>19</c:v>
                </c:pt>
                <c:pt idx="20">
                  <c:v>20</c:v>
                </c:pt>
                <c:pt idx="21">
                  <c:v>21</c:v>
                </c:pt>
                <c:pt idx="22">
                  <c:v>22</c:v>
                </c:pt>
                <c:pt idx="23">
                  <c:v>23</c:v>
                </c:pt>
                <c:pt idx="24">
                  <c:v>24</c:v>
                </c:pt>
                <c:pt idx="25">
                  <c:v>25</c:v>
                </c:pt>
                <c:pt idx="26">
                  <c:v>26</c:v>
                </c:pt>
                <c:pt idx="27">
                  <c:v>27</c:v>
                </c:pt>
                <c:pt idx="28">
                  <c:v>28</c:v>
                </c:pt>
                <c:pt idx="29">
                  <c:v>29</c:v>
                </c:pt>
                <c:pt idx="30">
                  <c:v>30</c:v>
                </c:pt>
                <c:pt idx="31">
                  <c:v>31</c:v>
                </c:pt>
                <c:pt idx="32">
                  <c:v>32</c:v>
                </c:pt>
                <c:pt idx="33">
                  <c:v>33</c:v>
                </c:pt>
                <c:pt idx="34">
                  <c:v>34</c:v>
                </c:pt>
                <c:pt idx="35">
                  <c:v>35</c:v>
                </c:pt>
                <c:pt idx="36">
                  <c:v>36</c:v>
                </c:pt>
                <c:pt idx="37">
                  <c:v>37</c:v>
                </c:pt>
                <c:pt idx="38">
                  <c:v>38</c:v>
                </c:pt>
                <c:pt idx="39">
                  <c:v>39</c:v>
                </c:pt>
                <c:pt idx="40">
                  <c:v>40</c:v>
                </c:pt>
                <c:pt idx="41">
                  <c:v>41</c:v>
                </c:pt>
                <c:pt idx="42">
                  <c:v>42</c:v>
                </c:pt>
                <c:pt idx="43">
                  <c:v>43</c:v>
                </c:pt>
                <c:pt idx="44">
                  <c:v>44</c:v>
                </c:pt>
                <c:pt idx="45">
                  <c:v>45</c:v>
                </c:pt>
                <c:pt idx="46">
                  <c:v>46</c:v>
                </c:pt>
                <c:pt idx="47">
                  <c:v>47</c:v>
                </c:pt>
                <c:pt idx="48">
                  <c:v>48</c:v>
                </c:pt>
                <c:pt idx="49">
                  <c:v>49</c:v>
                </c:pt>
                <c:pt idx="50">
                  <c:v>50</c:v>
                </c:pt>
                <c:pt idx="51">
                  <c:v>51</c:v>
                </c:pt>
                <c:pt idx="52">
                  <c:v>52</c:v>
                </c:pt>
                <c:pt idx="53">
                  <c:v>53</c:v>
                </c:pt>
                <c:pt idx="54">
                  <c:v>54</c:v>
                </c:pt>
                <c:pt idx="55">
                  <c:v>55</c:v>
                </c:pt>
                <c:pt idx="56">
                  <c:v>56</c:v>
                </c:pt>
                <c:pt idx="57">
                  <c:v>57</c:v>
                </c:pt>
                <c:pt idx="58">
                  <c:v>58</c:v>
                </c:pt>
                <c:pt idx="59">
                  <c:v>59</c:v>
                </c:pt>
                <c:pt idx="60">
                  <c:v>60</c:v>
                </c:pt>
                <c:pt idx="61">
                  <c:v>61</c:v>
                </c:pt>
                <c:pt idx="62">
                  <c:v>62</c:v>
                </c:pt>
                <c:pt idx="63">
                  <c:v>63</c:v>
                </c:pt>
                <c:pt idx="64">
                  <c:v>64</c:v>
                </c:pt>
                <c:pt idx="65">
                  <c:v>65</c:v>
                </c:pt>
                <c:pt idx="66">
                  <c:v>66</c:v>
                </c:pt>
                <c:pt idx="67">
                  <c:v>67</c:v>
                </c:pt>
                <c:pt idx="68">
                  <c:v>68</c:v>
                </c:pt>
                <c:pt idx="69">
                  <c:v>69</c:v>
                </c:pt>
                <c:pt idx="70">
                  <c:v>70</c:v>
                </c:pt>
                <c:pt idx="71">
                  <c:v>71</c:v>
                </c:pt>
                <c:pt idx="72">
                  <c:v>72</c:v>
                </c:pt>
                <c:pt idx="73">
                  <c:v>73</c:v>
                </c:pt>
                <c:pt idx="74">
                  <c:v>74</c:v>
                </c:pt>
                <c:pt idx="75">
                  <c:v>75</c:v>
                </c:pt>
                <c:pt idx="76">
                  <c:v>76</c:v>
                </c:pt>
                <c:pt idx="77">
                  <c:v>77</c:v>
                </c:pt>
                <c:pt idx="78">
                  <c:v>78</c:v>
                </c:pt>
                <c:pt idx="79">
                  <c:v>79</c:v>
                </c:pt>
                <c:pt idx="80">
                  <c:v>80</c:v>
                </c:pt>
                <c:pt idx="81">
                  <c:v>81</c:v>
                </c:pt>
                <c:pt idx="82">
                  <c:v>82</c:v>
                </c:pt>
                <c:pt idx="83">
                  <c:v>83</c:v>
                </c:pt>
                <c:pt idx="84">
                  <c:v>84</c:v>
                </c:pt>
                <c:pt idx="85">
                  <c:v>85</c:v>
                </c:pt>
                <c:pt idx="86">
                  <c:v>86</c:v>
                </c:pt>
                <c:pt idx="87">
                  <c:v>87</c:v>
                </c:pt>
                <c:pt idx="88">
                  <c:v>88</c:v>
                </c:pt>
                <c:pt idx="89">
                  <c:v>89</c:v>
                </c:pt>
                <c:pt idx="90">
                  <c:v>90</c:v>
                </c:pt>
                <c:pt idx="91">
                  <c:v>91</c:v>
                </c:pt>
                <c:pt idx="92">
                  <c:v>92</c:v>
                </c:pt>
                <c:pt idx="93">
                  <c:v>93</c:v>
                </c:pt>
                <c:pt idx="94">
                  <c:v>94</c:v>
                </c:pt>
                <c:pt idx="95">
                  <c:v>95</c:v>
                </c:pt>
                <c:pt idx="96">
                  <c:v>96</c:v>
                </c:pt>
                <c:pt idx="97">
                  <c:v>97</c:v>
                </c:pt>
                <c:pt idx="98">
                  <c:v>98</c:v>
                </c:pt>
                <c:pt idx="99">
                  <c:v>99</c:v>
                </c:pt>
                <c:pt idx="100">
                  <c:v>100</c:v>
                </c:pt>
                <c:pt idx="101">
                  <c:v>101</c:v>
                </c:pt>
                <c:pt idx="102">
                  <c:v>102</c:v>
                </c:pt>
                <c:pt idx="103">
                  <c:v>103</c:v>
                </c:pt>
                <c:pt idx="104">
                  <c:v>104</c:v>
                </c:pt>
                <c:pt idx="105">
                  <c:v>105</c:v>
                </c:pt>
                <c:pt idx="106">
                  <c:v>106</c:v>
                </c:pt>
                <c:pt idx="107">
                  <c:v>107</c:v>
                </c:pt>
                <c:pt idx="108">
                  <c:v>108</c:v>
                </c:pt>
                <c:pt idx="109">
                  <c:v>109</c:v>
                </c:pt>
                <c:pt idx="110">
                  <c:v>110</c:v>
                </c:pt>
                <c:pt idx="111">
                  <c:v>111</c:v>
                </c:pt>
                <c:pt idx="112">
                  <c:v>112</c:v>
                </c:pt>
                <c:pt idx="113">
                  <c:v>113</c:v>
                </c:pt>
                <c:pt idx="114">
                  <c:v>114</c:v>
                </c:pt>
                <c:pt idx="115">
                  <c:v>115</c:v>
                </c:pt>
                <c:pt idx="116">
                  <c:v>116</c:v>
                </c:pt>
                <c:pt idx="117">
                  <c:v>117</c:v>
                </c:pt>
                <c:pt idx="118">
                  <c:v>118</c:v>
                </c:pt>
                <c:pt idx="119">
                  <c:v>119</c:v>
                </c:pt>
                <c:pt idx="120">
                  <c:v>120</c:v>
                </c:pt>
                <c:pt idx="121">
                  <c:v>121</c:v>
                </c:pt>
                <c:pt idx="122">
                  <c:v>122</c:v>
                </c:pt>
                <c:pt idx="123">
                  <c:v>123</c:v>
                </c:pt>
              </c:numCache>
            </c:numRef>
          </c:xVal>
          <c:yVal>
            <c:numRef>
              <c:f>Sheet4!$N$2:$N$125</c:f>
              <c:numCache>
                <c:formatCode>0.00%</c:formatCode>
                <c:ptCount val="124"/>
                <c:pt idx="0">
                  <c:v>1.0258972209302326</c:v>
                </c:pt>
                <c:pt idx="1">
                  <c:v>1.1477536235276351</c:v>
                </c:pt>
                <c:pt idx="2">
                  <c:v>1.193155623527635</c:v>
                </c:pt>
                <c:pt idx="3">
                  <c:v>1.0185743718519342</c:v>
                </c:pt>
                <c:pt idx="4">
                  <c:v>0.96314778800100265</c:v>
                </c:pt>
                <c:pt idx="5">
                  <c:v>0.82927876933572431</c:v>
                </c:pt>
                <c:pt idx="6">
                  <c:v>0.84331879963097456</c:v>
                </c:pt>
                <c:pt idx="7">
                  <c:v>0.8573992996309745</c:v>
                </c:pt>
                <c:pt idx="8">
                  <c:v>0.88417361391668869</c:v>
                </c:pt>
                <c:pt idx="9">
                  <c:v>1.0850944139166887</c:v>
                </c:pt>
                <c:pt idx="10">
                  <c:v>1.0926008754551502</c:v>
                </c:pt>
                <c:pt idx="11">
                  <c:v>0.96994701741319211</c:v>
                </c:pt>
                <c:pt idx="12">
                  <c:v>1.0064678174131922</c:v>
                </c:pt>
                <c:pt idx="13">
                  <c:v>1.1453821935484025</c:v>
                </c:pt>
                <c:pt idx="14">
                  <c:v>1.1723403483871122</c:v>
                </c:pt>
                <c:pt idx="15">
                  <c:v>1.377589478257242</c:v>
                </c:pt>
                <c:pt idx="16">
                  <c:v>1.3505512964390602</c:v>
                </c:pt>
                <c:pt idx="17">
                  <c:v>1.3818855894010891</c:v>
                </c:pt>
                <c:pt idx="18">
                  <c:v>1.513717589401089</c:v>
                </c:pt>
                <c:pt idx="19">
                  <c:v>1.4842416984919982</c:v>
                </c:pt>
                <c:pt idx="20">
                  <c:v>1.5279359336770089</c:v>
                </c:pt>
                <c:pt idx="21">
                  <c:v>1.5607011510683133</c:v>
                </c:pt>
                <c:pt idx="22">
                  <c:v>1.6569832822129416</c:v>
                </c:pt>
                <c:pt idx="23">
                  <c:v>1.6907760822129414</c:v>
                </c:pt>
                <c:pt idx="24">
                  <c:v>1.7229278147710809</c:v>
                </c:pt>
                <c:pt idx="25">
                  <c:v>1.5824183896736215</c:v>
                </c:pt>
                <c:pt idx="26">
                  <c:v>1.6194572896736215</c:v>
                </c:pt>
                <c:pt idx="27">
                  <c:v>1.6296002104528422</c:v>
                </c:pt>
                <c:pt idx="28">
                  <c:v>1.6541375104528422</c:v>
                </c:pt>
                <c:pt idx="29">
                  <c:v>1.6580800382375918</c:v>
                </c:pt>
                <c:pt idx="30">
                  <c:v>1.6738114382375917</c:v>
                </c:pt>
                <c:pt idx="31">
                  <c:v>1.7113438851275438</c:v>
                </c:pt>
                <c:pt idx="32">
                  <c:v>1.6302287103023689</c:v>
                </c:pt>
                <c:pt idx="33">
                  <c:v>1.7712511555130432</c:v>
                </c:pt>
                <c:pt idx="34">
                  <c:v>1.9237477555130433</c:v>
                </c:pt>
                <c:pt idx="35">
                  <c:v>1.9741977875885151</c:v>
                </c:pt>
                <c:pt idx="36">
                  <c:v>1.9503303538196852</c:v>
                </c:pt>
                <c:pt idx="37">
                  <c:v>2.0369159086583948</c:v>
                </c:pt>
                <c:pt idx="38">
                  <c:v>1.9589303553668589</c:v>
                </c:pt>
                <c:pt idx="39">
                  <c:v>1.9202787496320919</c:v>
                </c:pt>
                <c:pt idx="40">
                  <c:v>1.97173346997638</c:v>
                </c:pt>
                <c:pt idx="41">
                  <c:v>2.0534288444444648</c:v>
                </c:pt>
                <c:pt idx="42">
                  <c:v>2.1726018590333243</c:v>
                </c:pt>
                <c:pt idx="43">
                  <c:v>1.9995503194611317</c:v>
                </c:pt>
                <c:pt idx="44">
                  <c:v>1.9588887065579059</c:v>
                </c:pt>
                <c:pt idx="45">
                  <c:v>1.8986993557705056</c:v>
                </c:pt>
                <c:pt idx="46">
                  <c:v>1.9162034166400708</c:v>
                </c:pt>
                <c:pt idx="47">
                  <c:v>1.9585312174916922</c:v>
                </c:pt>
                <c:pt idx="48">
                  <c:v>2.0228228538553288</c:v>
                </c:pt>
                <c:pt idx="49">
                  <c:v>2.0292398538553287</c:v>
                </c:pt>
                <c:pt idx="50">
                  <c:v>2.1629335538553285</c:v>
                </c:pt>
                <c:pt idx="51">
                  <c:v>2.1084455564194311</c:v>
                </c:pt>
                <c:pt idx="52">
                  <c:v>2.078827556419431</c:v>
                </c:pt>
                <c:pt idx="53">
                  <c:v>1.9856063203486507</c:v>
                </c:pt>
                <c:pt idx="54">
                  <c:v>2.0142543801795174</c:v>
                </c:pt>
                <c:pt idx="55">
                  <c:v>2.0464521008691725</c:v>
                </c:pt>
                <c:pt idx="56">
                  <c:v>1.9852385119802836</c:v>
                </c:pt>
                <c:pt idx="57">
                  <c:v>1.8377456520387769</c:v>
                </c:pt>
                <c:pt idx="58">
                  <c:v>1.8348118247660496</c:v>
                </c:pt>
                <c:pt idx="59">
                  <c:v>1.8461959754726258</c:v>
                </c:pt>
                <c:pt idx="60">
                  <c:v>1.8046024118362625</c:v>
                </c:pt>
                <c:pt idx="61">
                  <c:v>1.7041773393603512</c:v>
                </c:pt>
                <c:pt idx="62">
                  <c:v>1.6240482235396525</c:v>
                </c:pt>
                <c:pt idx="63">
                  <c:v>1.7668734235396524</c:v>
                </c:pt>
                <c:pt idx="64">
                  <c:v>1.7229137301053088</c:v>
                </c:pt>
                <c:pt idx="65">
                  <c:v>1.7123196412164199</c:v>
                </c:pt>
                <c:pt idx="66">
                  <c:v>1.6648336058346844</c:v>
                </c:pt>
                <c:pt idx="67">
                  <c:v>1.7345288058346844</c:v>
                </c:pt>
                <c:pt idx="68">
                  <c:v>1.6863696182570447</c:v>
                </c:pt>
                <c:pt idx="69">
                  <c:v>1.7939298182570447</c:v>
                </c:pt>
                <c:pt idx="70">
                  <c:v>1.7740609391361657</c:v>
                </c:pt>
                <c:pt idx="71">
                  <c:v>1.7699071936816204</c:v>
                </c:pt>
                <c:pt idx="72">
                  <c:v>1.8226693706046972</c:v>
                </c:pt>
                <c:pt idx="73">
                  <c:v>1.7755078139979319</c:v>
                </c:pt>
                <c:pt idx="74">
                  <c:v>1.6889628241909056</c:v>
                </c:pt>
                <c:pt idx="75">
                  <c:v>1.7299764065438468</c:v>
                </c:pt>
                <c:pt idx="76">
                  <c:v>1.7418150065438469</c:v>
                </c:pt>
                <c:pt idx="77">
                  <c:v>1.6706521883620287</c:v>
                </c:pt>
                <c:pt idx="78">
                  <c:v>1.5889776042035992</c:v>
                </c:pt>
                <c:pt idx="79">
                  <c:v>1.5374140042035993</c:v>
                </c:pt>
                <c:pt idx="80">
                  <c:v>1.5542459752415976</c:v>
                </c:pt>
                <c:pt idx="81">
                  <c:v>1.4746195062760803</c:v>
                </c:pt>
                <c:pt idx="82">
                  <c:v>1.4944064853274637</c:v>
                </c:pt>
                <c:pt idx="83">
                  <c:v>1.4991681710417495</c:v>
                </c:pt>
                <c:pt idx="84">
                  <c:v>1.4875435513234396</c:v>
                </c:pt>
                <c:pt idx="85">
                  <c:v>1.5147020636041415</c:v>
                </c:pt>
                <c:pt idx="86">
                  <c:v>1.4704856716363717</c:v>
                </c:pt>
                <c:pt idx="87">
                  <c:v>1.3817664256396451</c:v>
                </c:pt>
                <c:pt idx="88">
                  <c:v>1.3222296529123725</c:v>
                </c:pt>
                <c:pt idx="89">
                  <c:v>1.2382175573627114</c:v>
                </c:pt>
                <c:pt idx="90">
                  <c:v>1.1954858945740032</c:v>
                </c:pt>
                <c:pt idx="91">
                  <c:v>1.2144215517168604</c:v>
                </c:pt>
                <c:pt idx="92">
                  <c:v>1.166855238771741</c:v>
                </c:pt>
                <c:pt idx="93">
                  <c:v>1.1736178102003125</c:v>
                </c:pt>
                <c:pt idx="94">
                  <c:v>1.1924683647516885</c:v>
                </c:pt>
                <c:pt idx="95">
                  <c:v>1.3386844980850217</c:v>
                </c:pt>
                <c:pt idx="96">
                  <c:v>1.3932296381659932</c:v>
                </c:pt>
                <c:pt idx="97">
                  <c:v>1.5141637887451438</c:v>
                </c:pt>
                <c:pt idx="98">
                  <c:v>1.5043895203240911</c:v>
                </c:pt>
                <c:pt idx="99">
                  <c:v>1.3701922241143498</c:v>
                </c:pt>
                <c:pt idx="100">
                  <c:v>1.4104005458534803</c:v>
                </c:pt>
                <c:pt idx="101">
                  <c:v>1.3999512054607735</c:v>
                </c:pt>
                <c:pt idx="102">
                  <c:v>1.4145513231078322</c:v>
                </c:pt>
                <c:pt idx="103">
                  <c:v>1.4078096574178491</c:v>
                </c:pt>
                <c:pt idx="104">
                  <c:v>1.4054820226352405</c:v>
                </c:pt>
                <c:pt idx="105">
                  <c:v>1.3696001501169541</c:v>
                </c:pt>
                <c:pt idx="106">
                  <c:v>1.2569971437947076</c:v>
                </c:pt>
                <c:pt idx="107">
                  <c:v>1.2530875122157603</c:v>
                </c:pt>
                <c:pt idx="108">
                  <c:v>1.2915565618281635</c:v>
                </c:pt>
                <c:pt idx="109">
                  <c:v>1.2915565618281635</c:v>
                </c:pt>
                <c:pt idx="110">
                  <c:v>1.2650285287146219</c:v>
                </c:pt>
                <c:pt idx="111">
                  <c:v>1.2909614702730634</c:v>
                </c:pt>
                <c:pt idx="112">
                  <c:v>1.0455677003778372</c:v>
                </c:pt>
                <c:pt idx="113">
                  <c:v>1.1510083934010931</c:v>
                </c:pt>
                <c:pt idx="114">
                  <c:v>1.1219502580945393</c:v>
                </c:pt>
                <c:pt idx="115">
                  <c:v>1.0412501629120605</c:v>
                </c:pt>
                <c:pt idx="116">
                  <c:v>0.98635107200296968</c:v>
                </c:pt>
                <c:pt idx="117">
                  <c:v>1.0495643720029697</c:v>
                </c:pt>
                <c:pt idx="118">
                  <c:v>1.0566893720029698</c:v>
                </c:pt>
                <c:pt idx="119">
                  <c:v>1.0956863720029697</c:v>
                </c:pt>
                <c:pt idx="120">
                  <c:v>1.0235208164474141</c:v>
                </c:pt>
                <c:pt idx="121">
                  <c:v>1.0094208164474141</c:v>
                </c:pt>
                <c:pt idx="122">
                  <c:v>1.036579816447414</c:v>
                </c:pt>
                <c:pt idx="123">
                  <c:v>1.036579816447414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4-34E4-4A1D-8740-E5CC3EC885C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402914768"/>
        <c:axId val="726351528"/>
      </c:scatterChart>
      <c:catAx>
        <c:axId val="402914768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4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da-DK" sz="1400"/>
                  <a:t>Game day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4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da-DK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da-DK"/>
          </a:p>
        </c:txPr>
        <c:crossAx val="726351528"/>
        <c:crosses val="autoZero"/>
        <c:auto val="1"/>
        <c:lblAlgn val="ctr"/>
        <c:lblOffset val="100"/>
        <c:tickLblSkip val="10"/>
        <c:tickMarkSkip val="10"/>
        <c:noMultiLvlLbl val="0"/>
      </c:catAx>
      <c:valAx>
        <c:axId val="72635152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4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da-DK" sz="1400"/>
                  <a:t>Bankroll</a:t>
                </a:r>
                <a:r>
                  <a:rPr lang="da-DK" sz="1400" baseline="0"/>
                  <a:t> in percentage</a:t>
                </a:r>
                <a:endParaRPr lang="da-DK" sz="1400"/>
              </a:p>
            </c:rich>
          </c:tx>
          <c:layout>
            <c:manualLayout>
              <c:xMode val="edge"/>
              <c:yMode val="edge"/>
              <c:x val="5.4593177658236389E-3"/>
              <c:y val="0.37226923118664851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4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da-DK"/>
            </a:p>
          </c:txPr>
        </c:title>
        <c:numFmt formatCode="0.00%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da-DK"/>
          </a:p>
        </c:txPr>
        <c:crossAx val="402914768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r"/>
      <c:layout>
        <c:manualLayout>
          <c:xMode val="edge"/>
          <c:yMode val="edge"/>
          <c:x val="0.83340827357458069"/>
          <c:y val="0.44974829585424014"/>
          <c:w val="0.15383046368092135"/>
          <c:h val="0.17127458296239023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2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da-DK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da-DK"/>
    </a:p>
  </c:txPr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da-DK" sz="2400" b="1"/>
              <a:t>Model comparison</a:t>
            </a:r>
            <a:endParaRPr lang="da-DK" sz="2400" b="1" baseline="0"/>
          </a:p>
          <a:p>
            <a:pPr>
              <a:defRPr/>
            </a:pPr>
            <a:r>
              <a:rPr lang="da-DK" baseline="0"/>
              <a:t>Dynamic bankroll</a:t>
            </a:r>
            <a:endParaRPr lang="da-DK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da-DK"/>
        </a:p>
      </c:txPr>
    </c:title>
    <c:autoTitleDeleted val="0"/>
    <c:plotArea>
      <c:layout>
        <c:manualLayout>
          <c:layoutTarget val="inner"/>
          <c:xMode val="edge"/>
          <c:yMode val="edge"/>
          <c:x val="0.11701144909207677"/>
          <c:y val="0.14140257765303932"/>
          <c:w val="0.70589569779968009"/>
          <c:h val="0.74403709310405952"/>
        </c:manualLayout>
      </c:layout>
      <c:lineChart>
        <c:grouping val="standard"/>
        <c:varyColors val="0"/>
        <c:ser>
          <c:idx val="2"/>
          <c:order val="2"/>
          <c:tx>
            <c:v>Starting point</c:v>
          </c:tx>
          <c:spPr>
            <a:ln w="19050" cap="rnd">
              <a:solidFill>
                <a:schemeClr val="tx1"/>
              </a:solidFill>
              <a:round/>
            </a:ln>
            <a:effectLst/>
          </c:spPr>
          <c:marker>
            <c:symbol val="none"/>
          </c:marker>
          <c:cat>
            <c:numRef>
              <c:f>Sheet4!$A$2:$A$125</c:f>
              <c:numCache>
                <c:formatCode>General</c:formatCode>
                <c:ptCount val="124"/>
                <c:pt idx="0">
                  <c:v>0</c:v>
                </c:pt>
                <c:pt idx="1">
                  <c:v>1</c:v>
                </c:pt>
                <c:pt idx="2">
                  <c:v>2</c:v>
                </c:pt>
                <c:pt idx="3">
                  <c:v>3</c:v>
                </c:pt>
                <c:pt idx="4">
                  <c:v>4</c:v>
                </c:pt>
                <c:pt idx="5">
                  <c:v>5</c:v>
                </c:pt>
                <c:pt idx="6">
                  <c:v>6</c:v>
                </c:pt>
                <c:pt idx="7">
                  <c:v>7</c:v>
                </c:pt>
                <c:pt idx="8">
                  <c:v>8</c:v>
                </c:pt>
                <c:pt idx="9">
                  <c:v>9</c:v>
                </c:pt>
                <c:pt idx="10">
                  <c:v>10</c:v>
                </c:pt>
                <c:pt idx="11">
                  <c:v>11</c:v>
                </c:pt>
                <c:pt idx="12">
                  <c:v>12</c:v>
                </c:pt>
                <c:pt idx="13">
                  <c:v>13</c:v>
                </c:pt>
                <c:pt idx="14">
                  <c:v>14</c:v>
                </c:pt>
                <c:pt idx="15">
                  <c:v>15</c:v>
                </c:pt>
                <c:pt idx="16">
                  <c:v>16</c:v>
                </c:pt>
                <c:pt idx="17">
                  <c:v>17</c:v>
                </c:pt>
                <c:pt idx="18">
                  <c:v>18</c:v>
                </c:pt>
                <c:pt idx="19">
                  <c:v>19</c:v>
                </c:pt>
                <c:pt idx="20">
                  <c:v>20</c:v>
                </c:pt>
                <c:pt idx="21">
                  <c:v>21</c:v>
                </c:pt>
                <c:pt idx="22">
                  <c:v>22</c:v>
                </c:pt>
                <c:pt idx="23">
                  <c:v>23</c:v>
                </c:pt>
                <c:pt idx="24">
                  <c:v>24</c:v>
                </c:pt>
                <c:pt idx="25">
                  <c:v>25</c:v>
                </c:pt>
                <c:pt idx="26">
                  <c:v>26</c:v>
                </c:pt>
                <c:pt idx="27">
                  <c:v>27</c:v>
                </c:pt>
                <c:pt idx="28">
                  <c:v>28</c:v>
                </c:pt>
                <c:pt idx="29">
                  <c:v>29</c:v>
                </c:pt>
                <c:pt idx="30">
                  <c:v>30</c:v>
                </c:pt>
                <c:pt idx="31">
                  <c:v>31</c:v>
                </c:pt>
                <c:pt idx="32">
                  <c:v>32</c:v>
                </c:pt>
                <c:pt idx="33">
                  <c:v>33</c:v>
                </c:pt>
                <c:pt idx="34">
                  <c:v>34</c:v>
                </c:pt>
                <c:pt idx="35">
                  <c:v>35</c:v>
                </c:pt>
                <c:pt idx="36">
                  <c:v>36</c:v>
                </c:pt>
                <c:pt idx="37">
                  <c:v>37</c:v>
                </c:pt>
                <c:pt idx="38">
                  <c:v>38</c:v>
                </c:pt>
                <c:pt idx="39">
                  <c:v>39</c:v>
                </c:pt>
                <c:pt idx="40">
                  <c:v>40</c:v>
                </c:pt>
                <c:pt idx="41">
                  <c:v>41</c:v>
                </c:pt>
                <c:pt idx="42">
                  <c:v>42</c:v>
                </c:pt>
                <c:pt idx="43">
                  <c:v>43</c:v>
                </c:pt>
                <c:pt idx="44">
                  <c:v>44</c:v>
                </c:pt>
                <c:pt idx="45">
                  <c:v>45</c:v>
                </c:pt>
                <c:pt idx="46">
                  <c:v>46</c:v>
                </c:pt>
                <c:pt idx="47">
                  <c:v>47</c:v>
                </c:pt>
                <c:pt idx="48">
                  <c:v>48</c:v>
                </c:pt>
                <c:pt idx="49">
                  <c:v>49</c:v>
                </c:pt>
                <c:pt idx="50">
                  <c:v>50</c:v>
                </c:pt>
                <c:pt idx="51">
                  <c:v>51</c:v>
                </c:pt>
                <c:pt idx="52">
                  <c:v>52</c:v>
                </c:pt>
                <c:pt idx="53">
                  <c:v>53</c:v>
                </c:pt>
                <c:pt idx="54">
                  <c:v>54</c:v>
                </c:pt>
                <c:pt idx="55">
                  <c:v>55</c:v>
                </c:pt>
                <c:pt idx="56">
                  <c:v>56</c:v>
                </c:pt>
                <c:pt idx="57">
                  <c:v>57</c:v>
                </c:pt>
                <c:pt idx="58">
                  <c:v>58</c:v>
                </c:pt>
                <c:pt idx="59">
                  <c:v>59</c:v>
                </c:pt>
                <c:pt idx="60">
                  <c:v>60</c:v>
                </c:pt>
                <c:pt idx="61">
                  <c:v>61</c:v>
                </c:pt>
                <c:pt idx="62">
                  <c:v>62</c:v>
                </c:pt>
                <c:pt idx="63">
                  <c:v>63</c:v>
                </c:pt>
                <c:pt idx="64">
                  <c:v>64</c:v>
                </c:pt>
                <c:pt idx="65">
                  <c:v>65</c:v>
                </c:pt>
                <c:pt idx="66">
                  <c:v>66</c:v>
                </c:pt>
                <c:pt idx="67">
                  <c:v>67</c:v>
                </c:pt>
                <c:pt idx="68">
                  <c:v>68</c:v>
                </c:pt>
                <c:pt idx="69">
                  <c:v>69</c:v>
                </c:pt>
                <c:pt idx="70">
                  <c:v>70</c:v>
                </c:pt>
                <c:pt idx="71">
                  <c:v>71</c:v>
                </c:pt>
                <c:pt idx="72">
                  <c:v>72</c:v>
                </c:pt>
                <c:pt idx="73">
                  <c:v>73</c:v>
                </c:pt>
                <c:pt idx="74">
                  <c:v>74</c:v>
                </c:pt>
                <c:pt idx="75">
                  <c:v>75</c:v>
                </c:pt>
                <c:pt idx="76">
                  <c:v>76</c:v>
                </c:pt>
                <c:pt idx="77">
                  <c:v>77</c:v>
                </c:pt>
                <c:pt idx="78">
                  <c:v>78</c:v>
                </c:pt>
                <c:pt idx="79">
                  <c:v>79</c:v>
                </c:pt>
                <c:pt idx="80">
                  <c:v>80</c:v>
                </c:pt>
                <c:pt idx="81">
                  <c:v>81</c:v>
                </c:pt>
                <c:pt idx="82">
                  <c:v>82</c:v>
                </c:pt>
                <c:pt idx="83">
                  <c:v>83</c:v>
                </c:pt>
                <c:pt idx="84">
                  <c:v>84</c:v>
                </c:pt>
                <c:pt idx="85">
                  <c:v>85</c:v>
                </c:pt>
                <c:pt idx="86">
                  <c:v>86</c:v>
                </c:pt>
                <c:pt idx="87">
                  <c:v>87</c:v>
                </c:pt>
                <c:pt idx="88">
                  <c:v>88</c:v>
                </c:pt>
                <c:pt idx="89">
                  <c:v>89</c:v>
                </c:pt>
                <c:pt idx="90">
                  <c:v>90</c:v>
                </c:pt>
                <c:pt idx="91">
                  <c:v>91</c:v>
                </c:pt>
                <c:pt idx="92">
                  <c:v>92</c:v>
                </c:pt>
                <c:pt idx="93">
                  <c:v>93</c:v>
                </c:pt>
                <c:pt idx="94">
                  <c:v>94</c:v>
                </c:pt>
                <c:pt idx="95">
                  <c:v>95</c:v>
                </c:pt>
                <c:pt idx="96">
                  <c:v>96</c:v>
                </c:pt>
                <c:pt idx="97">
                  <c:v>97</c:v>
                </c:pt>
                <c:pt idx="98">
                  <c:v>98</c:v>
                </c:pt>
                <c:pt idx="99">
                  <c:v>99</c:v>
                </c:pt>
                <c:pt idx="100">
                  <c:v>100</c:v>
                </c:pt>
                <c:pt idx="101">
                  <c:v>101</c:v>
                </c:pt>
                <c:pt idx="102">
                  <c:v>102</c:v>
                </c:pt>
                <c:pt idx="103">
                  <c:v>103</c:v>
                </c:pt>
                <c:pt idx="104">
                  <c:v>104</c:v>
                </c:pt>
                <c:pt idx="105">
                  <c:v>105</c:v>
                </c:pt>
                <c:pt idx="106">
                  <c:v>106</c:v>
                </c:pt>
                <c:pt idx="107">
                  <c:v>107</c:v>
                </c:pt>
                <c:pt idx="108">
                  <c:v>108</c:v>
                </c:pt>
                <c:pt idx="109">
                  <c:v>109</c:v>
                </c:pt>
                <c:pt idx="110">
                  <c:v>110</c:v>
                </c:pt>
                <c:pt idx="111">
                  <c:v>111</c:v>
                </c:pt>
                <c:pt idx="112">
                  <c:v>112</c:v>
                </c:pt>
                <c:pt idx="113">
                  <c:v>113</c:v>
                </c:pt>
                <c:pt idx="114">
                  <c:v>114</c:v>
                </c:pt>
                <c:pt idx="115">
                  <c:v>115</c:v>
                </c:pt>
                <c:pt idx="116">
                  <c:v>116</c:v>
                </c:pt>
                <c:pt idx="117">
                  <c:v>117</c:v>
                </c:pt>
                <c:pt idx="118">
                  <c:v>118</c:v>
                </c:pt>
                <c:pt idx="119">
                  <c:v>119</c:v>
                </c:pt>
                <c:pt idx="120">
                  <c:v>120</c:v>
                </c:pt>
                <c:pt idx="121">
                  <c:v>121</c:v>
                </c:pt>
                <c:pt idx="122">
                  <c:v>122</c:v>
                </c:pt>
                <c:pt idx="123">
                  <c:v>123</c:v>
                </c:pt>
              </c:numCache>
            </c:numRef>
          </c:cat>
          <c:val>
            <c:numRef>
              <c:f>Sheet4!$B$2:$B$125</c:f>
              <c:numCache>
                <c:formatCode>0.00%</c:formatCode>
                <c:ptCount val="124"/>
                <c:pt idx="0">
                  <c:v>1</c:v>
                </c:pt>
                <c:pt idx="1">
                  <c:v>1</c:v>
                </c:pt>
                <c:pt idx="2">
                  <c:v>1</c:v>
                </c:pt>
                <c:pt idx="3">
                  <c:v>1</c:v>
                </c:pt>
                <c:pt idx="4">
                  <c:v>1</c:v>
                </c:pt>
                <c:pt idx="5">
                  <c:v>1</c:v>
                </c:pt>
                <c:pt idx="6">
                  <c:v>1</c:v>
                </c:pt>
                <c:pt idx="7">
                  <c:v>1</c:v>
                </c:pt>
                <c:pt idx="8">
                  <c:v>1</c:v>
                </c:pt>
                <c:pt idx="9">
                  <c:v>1</c:v>
                </c:pt>
                <c:pt idx="10">
                  <c:v>1</c:v>
                </c:pt>
                <c:pt idx="11">
                  <c:v>1</c:v>
                </c:pt>
                <c:pt idx="12">
                  <c:v>1</c:v>
                </c:pt>
                <c:pt idx="13">
                  <c:v>1</c:v>
                </c:pt>
                <c:pt idx="14">
                  <c:v>1</c:v>
                </c:pt>
                <c:pt idx="15">
                  <c:v>1</c:v>
                </c:pt>
                <c:pt idx="16">
                  <c:v>1</c:v>
                </c:pt>
                <c:pt idx="17">
                  <c:v>1</c:v>
                </c:pt>
                <c:pt idx="18">
                  <c:v>1</c:v>
                </c:pt>
                <c:pt idx="19">
                  <c:v>1</c:v>
                </c:pt>
                <c:pt idx="20">
                  <c:v>1</c:v>
                </c:pt>
                <c:pt idx="21">
                  <c:v>1</c:v>
                </c:pt>
                <c:pt idx="22">
                  <c:v>1</c:v>
                </c:pt>
                <c:pt idx="23">
                  <c:v>1</c:v>
                </c:pt>
                <c:pt idx="24">
                  <c:v>1</c:v>
                </c:pt>
                <c:pt idx="25">
                  <c:v>1</c:v>
                </c:pt>
                <c:pt idx="26">
                  <c:v>1</c:v>
                </c:pt>
                <c:pt idx="27">
                  <c:v>1</c:v>
                </c:pt>
                <c:pt idx="28">
                  <c:v>1</c:v>
                </c:pt>
                <c:pt idx="29">
                  <c:v>1</c:v>
                </c:pt>
                <c:pt idx="30">
                  <c:v>1</c:v>
                </c:pt>
                <c:pt idx="31">
                  <c:v>1</c:v>
                </c:pt>
                <c:pt idx="32">
                  <c:v>1</c:v>
                </c:pt>
                <c:pt idx="33">
                  <c:v>1</c:v>
                </c:pt>
                <c:pt idx="34">
                  <c:v>1</c:v>
                </c:pt>
                <c:pt idx="35">
                  <c:v>1</c:v>
                </c:pt>
                <c:pt idx="36">
                  <c:v>1</c:v>
                </c:pt>
                <c:pt idx="37">
                  <c:v>1</c:v>
                </c:pt>
                <c:pt idx="38">
                  <c:v>1</c:v>
                </c:pt>
                <c:pt idx="39">
                  <c:v>1</c:v>
                </c:pt>
                <c:pt idx="40">
                  <c:v>1</c:v>
                </c:pt>
                <c:pt idx="41">
                  <c:v>1</c:v>
                </c:pt>
                <c:pt idx="42">
                  <c:v>1</c:v>
                </c:pt>
                <c:pt idx="43">
                  <c:v>1</c:v>
                </c:pt>
                <c:pt idx="44">
                  <c:v>1</c:v>
                </c:pt>
                <c:pt idx="45">
                  <c:v>1</c:v>
                </c:pt>
                <c:pt idx="46">
                  <c:v>1</c:v>
                </c:pt>
                <c:pt idx="47">
                  <c:v>1</c:v>
                </c:pt>
                <c:pt idx="48">
                  <c:v>1</c:v>
                </c:pt>
                <c:pt idx="49">
                  <c:v>1</c:v>
                </c:pt>
                <c:pt idx="50">
                  <c:v>1</c:v>
                </c:pt>
                <c:pt idx="51">
                  <c:v>1</c:v>
                </c:pt>
                <c:pt idx="52">
                  <c:v>1</c:v>
                </c:pt>
                <c:pt idx="53">
                  <c:v>1</c:v>
                </c:pt>
                <c:pt idx="54">
                  <c:v>1</c:v>
                </c:pt>
                <c:pt idx="55">
                  <c:v>1</c:v>
                </c:pt>
                <c:pt idx="56">
                  <c:v>1</c:v>
                </c:pt>
                <c:pt idx="57">
                  <c:v>1</c:v>
                </c:pt>
                <c:pt idx="58">
                  <c:v>1</c:v>
                </c:pt>
                <c:pt idx="59">
                  <c:v>1</c:v>
                </c:pt>
                <c:pt idx="60">
                  <c:v>1</c:v>
                </c:pt>
                <c:pt idx="61">
                  <c:v>1</c:v>
                </c:pt>
                <c:pt idx="62">
                  <c:v>1</c:v>
                </c:pt>
                <c:pt idx="63">
                  <c:v>1</c:v>
                </c:pt>
                <c:pt idx="64">
                  <c:v>1</c:v>
                </c:pt>
                <c:pt idx="65">
                  <c:v>1</c:v>
                </c:pt>
                <c:pt idx="66">
                  <c:v>1</c:v>
                </c:pt>
                <c:pt idx="67">
                  <c:v>1</c:v>
                </c:pt>
                <c:pt idx="68">
                  <c:v>1</c:v>
                </c:pt>
                <c:pt idx="69">
                  <c:v>1</c:v>
                </c:pt>
                <c:pt idx="70">
                  <c:v>1</c:v>
                </c:pt>
                <c:pt idx="71">
                  <c:v>1</c:v>
                </c:pt>
                <c:pt idx="72">
                  <c:v>1</c:v>
                </c:pt>
                <c:pt idx="73">
                  <c:v>1</c:v>
                </c:pt>
                <c:pt idx="74">
                  <c:v>1</c:v>
                </c:pt>
                <c:pt idx="75">
                  <c:v>1</c:v>
                </c:pt>
                <c:pt idx="76">
                  <c:v>1</c:v>
                </c:pt>
                <c:pt idx="77">
                  <c:v>1</c:v>
                </c:pt>
                <c:pt idx="78">
                  <c:v>1</c:v>
                </c:pt>
                <c:pt idx="79">
                  <c:v>1</c:v>
                </c:pt>
                <c:pt idx="80">
                  <c:v>1</c:v>
                </c:pt>
                <c:pt idx="81">
                  <c:v>1</c:v>
                </c:pt>
                <c:pt idx="82">
                  <c:v>1</c:v>
                </c:pt>
                <c:pt idx="83">
                  <c:v>1</c:v>
                </c:pt>
                <c:pt idx="84">
                  <c:v>1</c:v>
                </c:pt>
                <c:pt idx="85">
                  <c:v>1</c:v>
                </c:pt>
                <c:pt idx="86">
                  <c:v>1</c:v>
                </c:pt>
                <c:pt idx="87">
                  <c:v>1</c:v>
                </c:pt>
                <c:pt idx="88">
                  <c:v>1</c:v>
                </c:pt>
                <c:pt idx="89">
                  <c:v>1</c:v>
                </c:pt>
                <c:pt idx="90">
                  <c:v>1</c:v>
                </c:pt>
                <c:pt idx="91">
                  <c:v>1</c:v>
                </c:pt>
                <c:pt idx="92">
                  <c:v>1</c:v>
                </c:pt>
                <c:pt idx="93">
                  <c:v>1</c:v>
                </c:pt>
                <c:pt idx="94">
                  <c:v>1</c:v>
                </c:pt>
                <c:pt idx="95">
                  <c:v>1</c:v>
                </c:pt>
                <c:pt idx="96">
                  <c:v>1</c:v>
                </c:pt>
                <c:pt idx="97">
                  <c:v>1</c:v>
                </c:pt>
                <c:pt idx="98">
                  <c:v>1</c:v>
                </c:pt>
                <c:pt idx="99">
                  <c:v>1</c:v>
                </c:pt>
                <c:pt idx="100">
                  <c:v>1</c:v>
                </c:pt>
                <c:pt idx="101">
                  <c:v>1</c:v>
                </c:pt>
                <c:pt idx="102">
                  <c:v>1</c:v>
                </c:pt>
                <c:pt idx="103">
                  <c:v>1</c:v>
                </c:pt>
                <c:pt idx="104">
                  <c:v>1</c:v>
                </c:pt>
                <c:pt idx="105">
                  <c:v>1</c:v>
                </c:pt>
                <c:pt idx="106">
                  <c:v>1</c:v>
                </c:pt>
                <c:pt idx="107">
                  <c:v>1</c:v>
                </c:pt>
                <c:pt idx="108">
                  <c:v>1</c:v>
                </c:pt>
                <c:pt idx="109">
                  <c:v>1</c:v>
                </c:pt>
                <c:pt idx="110">
                  <c:v>1</c:v>
                </c:pt>
                <c:pt idx="111">
                  <c:v>1</c:v>
                </c:pt>
                <c:pt idx="112">
                  <c:v>1</c:v>
                </c:pt>
                <c:pt idx="113">
                  <c:v>1</c:v>
                </c:pt>
                <c:pt idx="114">
                  <c:v>1</c:v>
                </c:pt>
                <c:pt idx="115">
                  <c:v>1</c:v>
                </c:pt>
                <c:pt idx="116">
                  <c:v>1</c:v>
                </c:pt>
                <c:pt idx="117">
                  <c:v>1</c:v>
                </c:pt>
                <c:pt idx="118">
                  <c:v>1</c:v>
                </c:pt>
                <c:pt idx="119">
                  <c:v>1</c:v>
                </c:pt>
                <c:pt idx="120">
                  <c:v>1</c:v>
                </c:pt>
                <c:pt idx="121">
                  <c:v>1</c:v>
                </c:pt>
                <c:pt idx="122">
                  <c:v>1</c:v>
                </c:pt>
                <c:pt idx="123">
                  <c:v>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3A50-44EE-9CA0-41DDD407DFE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02914768"/>
        <c:axId val="726351528"/>
      </c:lineChart>
      <c:scatterChart>
        <c:scatterStyle val="smoothMarker"/>
        <c:varyColors val="0"/>
        <c:ser>
          <c:idx val="0"/>
          <c:order val="0"/>
          <c:tx>
            <c:v>The Athletic</c:v>
          </c:tx>
          <c:spPr>
            <a:ln w="19050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xVal>
            <c:numRef>
              <c:f>Sheet4!$A$2:$A$125</c:f>
              <c:numCache>
                <c:formatCode>General</c:formatCode>
                <c:ptCount val="124"/>
                <c:pt idx="0">
                  <c:v>0</c:v>
                </c:pt>
                <c:pt idx="1">
                  <c:v>1</c:v>
                </c:pt>
                <c:pt idx="2">
                  <c:v>2</c:v>
                </c:pt>
                <c:pt idx="3">
                  <c:v>3</c:v>
                </c:pt>
                <c:pt idx="4">
                  <c:v>4</c:v>
                </c:pt>
                <c:pt idx="5">
                  <c:v>5</c:v>
                </c:pt>
                <c:pt idx="6">
                  <c:v>6</c:v>
                </c:pt>
                <c:pt idx="7">
                  <c:v>7</c:v>
                </c:pt>
                <c:pt idx="8">
                  <c:v>8</c:v>
                </c:pt>
                <c:pt idx="9">
                  <c:v>9</c:v>
                </c:pt>
                <c:pt idx="10">
                  <c:v>10</c:v>
                </c:pt>
                <c:pt idx="11">
                  <c:v>11</c:v>
                </c:pt>
                <c:pt idx="12">
                  <c:v>12</c:v>
                </c:pt>
                <c:pt idx="13">
                  <c:v>13</c:v>
                </c:pt>
                <c:pt idx="14">
                  <c:v>14</c:v>
                </c:pt>
                <c:pt idx="15">
                  <c:v>15</c:v>
                </c:pt>
                <c:pt idx="16">
                  <c:v>16</c:v>
                </c:pt>
                <c:pt idx="17">
                  <c:v>17</c:v>
                </c:pt>
                <c:pt idx="18">
                  <c:v>18</c:v>
                </c:pt>
                <c:pt idx="19">
                  <c:v>19</c:v>
                </c:pt>
                <c:pt idx="20">
                  <c:v>20</c:v>
                </c:pt>
                <c:pt idx="21">
                  <c:v>21</c:v>
                </c:pt>
                <c:pt idx="22">
                  <c:v>22</c:v>
                </c:pt>
                <c:pt idx="23">
                  <c:v>23</c:v>
                </c:pt>
                <c:pt idx="24">
                  <c:v>24</c:v>
                </c:pt>
                <c:pt idx="25">
                  <c:v>25</c:v>
                </c:pt>
                <c:pt idx="26">
                  <c:v>26</c:v>
                </c:pt>
                <c:pt idx="27">
                  <c:v>27</c:v>
                </c:pt>
                <c:pt idx="28">
                  <c:v>28</c:v>
                </c:pt>
                <c:pt idx="29">
                  <c:v>29</c:v>
                </c:pt>
                <c:pt idx="30">
                  <c:v>30</c:v>
                </c:pt>
                <c:pt idx="31">
                  <c:v>31</c:v>
                </c:pt>
                <c:pt idx="32">
                  <c:v>32</c:v>
                </c:pt>
                <c:pt idx="33">
                  <c:v>33</c:v>
                </c:pt>
                <c:pt idx="34">
                  <c:v>34</c:v>
                </c:pt>
                <c:pt idx="35">
                  <c:v>35</c:v>
                </c:pt>
                <c:pt idx="36">
                  <c:v>36</c:v>
                </c:pt>
                <c:pt idx="37">
                  <c:v>37</c:v>
                </c:pt>
                <c:pt idx="38">
                  <c:v>38</c:v>
                </c:pt>
                <c:pt idx="39">
                  <c:v>39</c:v>
                </c:pt>
                <c:pt idx="40">
                  <c:v>40</c:v>
                </c:pt>
                <c:pt idx="41">
                  <c:v>41</c:v>
                </c:pt>
                <c:pt idx="42">
                  <c:v>42</c:v>
                </c:pt>
                <c:pt idx="43">
                  <c:v>43</c:v>
                </c:pt>
                <c:pt idx="44">
                  <c:v>44</c:v>
                </c:pt>
                <c:pt idx="45">
                  <c:v>45</c:v>
                </c:pt>
                <c:pt idx="46">
                  <c:v>46</c:v>
                </c:pt>
                <c:pt idx="47">
                  <c:v>47</c:v>
                </c:pt>
                <c:pt idx="48">
                  <c:v>48</c:v>
                </c:pt>
                <c:pt idx="49">
                  <c:v>49</c:v>
                </c:pt>
                <c:pt idx="50">
                  <c:v>50</c:v>
                </c:pt>
                <c:pt idx="51">
                  <c:v>51</c:v>
                </c:pt>
                <c:pt idx="52">
                  <c:v>52</c:v>
                </c:pt>
                <c:pt idx="53">
                  <c:v>53</c:v>
                </c:pt>
                <c:pt idx="54">
                  <c:v>54</c:v>
                </c:pt>
                <c:pt idx="55">
                  <c:v>55</c:v>
                </c:pt>
                <c:pt idx="56">
                  <c:v>56</c:v>
                </c:pt>
                <c:pt idx="57">
                  <c:v>57</c:v>
                </c:pt>
                <c:pt idx="58">
                  <c:v>58</c:v>
                </c:pt>
                <c:pt idx="59">
                  <c:v>59</c:v>
                </c:pt>
                <c:pt idx="60">
                  <c:v>60</c:v>
                </c:pt>
                <c:pt idx="61">
                  <c:v>61</c:v>
                </c:pt>
                <c:pt idx="62">
                  <c:v>62</c:v>
                </c:pt>
                <c:pt idx="63">
                  <c:v>63</c:v>
                </c:pt>
                <c:pt idx="64">
                  <c:v>64</c:v>
                </c:pt>
                <c:pt idx="65">
                  <c:v>65</c:v>
                </c:pt>
                <c:pt idx="66">
                  <c:v>66</c:v>
                </c:pt>
                <c:pt idx="67">
                  <c:v>67</c:v>
                </c:pt>
                <c:pt idx="68">
                  <c:v>68</c:v>
                </c:pt>
                <c:pt idx="69">
                  <c:v>69</c:v>
                </c:pt>
                <c:pt idx="70">
                  <c:v>70</c:v>
                </c:pt>
                <c:pt idx="71">
                  <c:v>71</c:v>
                </c:pt>
                <c:pt idx="72">
                  <c:v>72</c:v>
                </c:pt>
                <c:pt idx="73">
                  <c:v>73</c:v>
                </c:pt>
                <c:pt idx="74">
                  <c:v>74</c:v>
                </c:pt>
                <c:pt idx="75">
                  <c:v>75</c:v>
                </c:pt>
                <c:pt idx="76">
                  <c:v>76</c:v>
                </c:pt>
                <c:pt idx="77">
                  <c:v>77</c:v>
                </c:pt>
                <c:pt idx="78">
                  <c:v>78</c:v>
                </c:pt>
                <c:pt idx="79">
                  <c:v>79</c:v>
                </c:pt>
                <c:pt idx="80">
                  <c:v>80</c:v>
                </c:pt>
                <c:pt idx="81">
                  <c:v>81</c:v>
                </c:pt>
                <c:pt idx="82">
                  <c:v>82</c:v>
                </c:pt>
                <c:pt idx="83">
                  <c:v>83</c:v>
                </c:pt>
                <c:pt idx="84">
                  <c:v>84</c:v>
                </c:pt>
                <c:pt idx="85">
                  <c:v>85</c:v>
                </c:pt>
                <c:pt idx="86">
                  <c:v>86</c:v>
                </c:pt>
                <c:pt idx="87">
                  <c:v>87</c:v>
                </c:pt>
                <c:pt idx="88">
                  <c:v>88</c:v>
                </c:pt>
                <c:pt idx="89">
                  <c:v>89</c:v>
                </c:pt>
                <c:pt idx="90">
                  <c:v>90</c:v>
                </c:pt>
                <c:pt idx="91">
                  <c:v>91</c:v>
                </c:pt>
                <c:pt idx="92">
                  <c:v>92</c:v>
                </c:pt>
                <c:pt idx="93">
                  <c:v>93</c:v>
                </c:pt>
                <c:pt idx="94">
                  <c:v>94</c:v>
                </c:pt>
                <c:pt idx="95">
                  <c:v>95</c:v>
                </c:pt>
                <c:pt idx="96">
                  <c:v>96</c:v>
                </c:pt>
                <c:pt idx="97">
                  <c:v>97</c:v>
                </c:pt>
                <c:pt idx="98">
                  <c:v>98</c:v>
                </c:pt>
                <c:pt idx="99">
                  <c:v>99</c:v>
                </c:pt>
                <c:pt idx="100">
                  <c:v>100</c:v>
                </c:pt>
                <c:pt idx="101">
                  <c:v>101</c:v>
                </c:pt>
                <c:pt idx="102">
                  <c:v>102</c:v>
                </c:pt>
                <c:pt idx="103">
                  <c:v>103</c:v>
                </c:pt>
                <c:pt idx="104">
                  <c:v>104</c:v>
                </c:pt>
                <c:pt idx="105">
                  <c:v>105</c:v>
                </c:pt>
                <c:pt idx="106">
                  <c:v>106</c:v>
                </c:pt>
                <c:pt idx="107">
                  <c:v>107</c:v>
                </c:pt>
                <c:pt idx="108">
                  <c:v>108</c:v>
                </c:pt>
                <c:pt idx="109">
                  <c:v>109</c:v>
                </c:pt>
                <c:pt idx="110">
                  <c:v>110</c:v>
                </c:pt>
                <c:pt idx="111">
                  <c:v>111</c:v>
                </c:pt>
                <c:pt idx="112">
                  <c:v>112</c:v>
                </c:pt>
                <c:pt idx="113">
                  <c:v>113</c:v>
                </c:pt>
                <c:pt idx="114">
                  <c:v>114</c:v>
                </c:pt>
                <c:pt idx="115">
                  <c:v>115</c:v>
                </c:pt>
                <c:pt idx="116">
                  <c:v>116</c:v>
                </c:pt>
                <c:pt idx="117">
                  <c:v>117</c:v>
                </c:pt>
                <c:pt idx="118">
                  <c:v>118</c:v>
                </c:pt>
                <c:pt idx="119">
                  <c:v>119</c:v>
                </c:pt>
                <c:pt idx="120">
                  <c:v>120</c:v>
                </c:pt>
                <c:pt idx="121">
                  <c:v>121</c:v>
                </c:pt>
                <c:pt idx="122">
                  <c:v>122</c:v>
                </c:pt>
                <c:pt idx="123">
                  <c:v>123</c:v>
                </c:pt>
              </c:numCache>
            </c:numRef>
          </c:xVal>
          <c:yVal>
            <c:numRef>
              <c:f>Sheet4!$I$2:$I$125</c:f>
              <c:numCache>
                <c:formatCode>0.00%</c:formatCode>
                <c:ptCount val="124"/>
                <c:pt idx="0">
                  <c:v>0.99452499999999999</c:v>
                </c:pt>
                <c:pt idx="1">
                  <c:v>0.98708694752499992</c:v>
                </c:pt>
                <c:pt idx="2">
                  <c:v>0.98799228572623443</c:v>
                </c:pt>
                <c:pt idx="3">
                  <c:v>0.99025091573023372</c:v>
                </c:pt>
                <c:pt idx="4">
                  <c:v>1.0099868994095704</c:v>
                </c:pt>
                <c:pt idx="5">
                  <c:v>0.96605309728407585</c:v>
                </c:pt>
                <c:pt idx="6">
                  <c:v>1.0005170415296853</c:v>
                </c:pt>
                <c:pt idx="7">
                  <c:v>0.9603962035351119</c:v>
                </c:pt>
                <c:pt idx="8">
                  <c:v>0.96112576165115449</c:v>
                </c:pt>
                <c:pt idx="9">
                  <c:v>0.96067595479470191</c:v>
                </c:pt>
                <c:pt idx="10">
                  <c:v>0.95161815293520902</c:v>
                </c:pt>
                <c:pt idx="11">
                  <c:v>0.93612417425734895</c:v>
                </c:pt>
                <c:pt idx="12">
                  <c:v>0.93612417425734895</c:v>
                </c:pt>
                <c:pt idx="13">
                  <c:v>0.95478242291528936</c:v>
                </c:pt>
                <c:pt idx="14">
                  <c:v>0.95478242291528936</c:v>
                </c:pt>
                <c:pt idx="15">
                  <c:v>0.95588571740416894</c:v>
                </c:pt>
                <c:pt idx="16">
                  <c:v>0.95588571740416894</c:v>
                </c:pt>
                <c:pt idx="17">
                  <c:v>0.97395298162637634</c:v>
                </c:pt>
                <c:pt idx="18">
                  <c:v>1.0197953547302872</c:v>
                </c:pt>
                <c:pt idx="19">
                  <c:v>1.0148140407665063</c:v>
                </c:pt>
                <c:pt idx="20">
                  <c:v>1.0183221522935177</c:v>
                </c:pt>
                <c:pt idx="21">
                  <c:v>1.0183221522935177</c:v>
                </c:pt>
                <c:pt idx="22">
                  <c:v>1.032260651459513</c:v>
                </c:pt>
                <c:pt idx="23">
                  <c:v>1.057310520688481</c:v>
                </c:pt>
                <c:pt idx="24">
                  <c:v>1.0609486300710318</c:v>
                </c:pt>
                <c:pt idx="25">
                  <c:v>1.0708438085940779</c:v>
                </c:pt>
                <c:pt idx="26">
                  <c:v>1.0583378263065855</c:v>
                </c:pt>
                <c:pt idx="27">
                  <c:v>1.0630413819889279</c:v>
                </c:pt>
                <c:pt idx="28">
                  <c:v>1.0630413819889279</c:v>
                </c:pt>
                <c:pt idx="29">
                  <c:v>1.0050488311128243</c:v>
                </c:pt>
                <c:pt idx="30">
                  <c:v>0.98133700864796114</c:v>
                </c:pt>
                <c:pt idx="31">
                  <c:v>1.0032959810744206</c:v>
                </c:pt>
                <c:pt idx="32">
                  <c:v>0.98483964588780082</c:v>
                </c:pt>
                <c:pt idx="33">
                  <c:v>1.0151101820775763</c:v>
                </c:pt>
                <c:pt idx="34">
                  <c:v>1.0081539866768503</c:v>
                </c:pt>
                <c:pt idx="35">
                  <c:v>1.0154662414424109</c:v>
                </c:pt>
                <c:pt idx="36">
                  <c:v>0.99881339934453228</c:v>
                </c:pt>
                <c:pt idx="37">
                  <c:v>1.0088001516561844</c:v>
                </c:pt>
                <c:pt idx="38">
                  <c:v>1.0819275207697507</c:v>
                </c:pt>
                <c:pt idx="39">
                  <c:v>1.0429125846122829</c:v>
                </c:pt>
                <c:pt idx="40">
                  <c:v>1.0432653239534424</c:v>
                </c:pt>
                <c:pt idx="41">
                  <c:v>1.0900790040096697</c:v>
                </c:pt>
                <c:pt idx="42">
                  <c:v>1.1940199128738269</c:v>
                </c:pt>
                <c:pt idx="43">
                  <c:v>1.1615689193104197</c:v>
                </c:pt>
                <c:pt idx="44">
                  <c:v>1.1812337816486687</c:v>
                </c:pt>
                <c:pt idx="45">
                  <c:v>1.2189711595737076</c:v>
                </c:pt>
                <c:pt idx="46">
                  <c:v>1.1848234525876429</c:v>
                </c:pt>
                <c:pt idx="47">
                  <c:v>1.1857806916767213</c:v>
                </c:pt>
                <c:pt idx="48">
                  <c:v>1.2372366611774999</c:v>
                </c:pt>
                <c:pt idx="49">
                  <c:v>1.2153114594453833</c:v>
                </c:pt>
                <c:pt idx="50">
                  <c:v>1.2039825289197159</c:v>
                </c:pt>
                <c:pt idx="51">
                  <c:v>1.1747020461492015</c:v>
                </c:pt>
                <c:pt idx="52">
                  <c:v>1.1816051862813892</c:v>
                </c:pt>
                <c:pt idx="53">
                  <c:v>1.1115985974487737</c:v>
                </c:pt>
                <c:pt idx="54">
                  <c:v>1.133190086194118</c:v>
                </c:pt>
                <c:pt idx="55">
                  <c:v>1.1430671227753404</c:v>
                </c:pt>
                <c:pt idx="56">
                  <c:v>1.1997141658671153</c:v>
                </c:pt>
                <c:pt idx="57">
                  <c:v>1.1551723989862281</c:v>
                </c:pt>
                <c:pt idx="58">
                  <c:v>1.1705866993038929</c:v>
                </c:pt>
                <c:pt idx="59">
                  <c:v>1.2709912745601284</c:v>
                </c:pt>
                <c:pt idx="60">
                  <c:v>1.2149807451789152</c:v>
                </c:pt>
                <c:pt idx="61">
                  <c:v>1.1529309931067866</c:v>
                </c:pt>
                <c:pt idx="62">
                  <c:v>1.120085404695975</c:v>
                </c:pt>
                <c:pt idx="63">
                  <c:v>1.1179686515047302</c:v>
                </c:pt>
                <c:pt idx="64">
                  <c:v>1.1681701650987706</c:v>
                </c:pt>
                <c:pt idx="65">
                  <c:v>1.170248825745442</c:v>
                </c:pt>
                <c:pt idx="66">
                  <c:v>1.1751201259059769</c:v>
                </c:pt>
                <c:pt idx="67">
                  <c:v>1.1656397365267424</c:v>
                </c:pt>
                <c:pt idx="68">
                  <c:v>1.1296850360217825</c:v>
                </c:pt>
                <c:pt idx="69">
                  <c:v>1.2045908462137078</c:v>
                </c:pt>
                <c:pt idx="70">
                  <c:v>1.1695055538253833</c:v>
                </c:pt>
                <c:pt idx="71">
                  <c:v>1.2017082554019309</c:v>
                </c:pt>
                <c:pt idx="72">
                  <c:v>1.1582172874185279</c:v>
                </c:pt>
                <c:pt idx="73">
                  <c:v>1.0979641594131277</c:v>
                </c:pt>
                <c:pt idx="74">
                  <c:v>1.0604182344267719</c:v>
                </c:pt>
                <c:pt idx="75">
                  <c:v>1.0529253436789225</c:v>
                </c:pt>
                <c:pt idx="76">
                  <c:v>1.0169579442468044</c:v>
                </c:pt>
                <c:pt idx="77">
                  <c:v>1.0552212995074004</c:v>
                </c:pt>
                <c:pt idx="78">
                  <c:v>1.0806229496126913</c:v>
                </c:pt>
                <c:pt idx="79">
                  <c:v>1.1271286056664898</c:v>
                </c:pt>
                <c:pt idx="80">
                  <c:v>1.1211046974540881</c:v>
                </c:pt>
                <c:pt idx="81">
                  <c:v>1.146079711676937</c:v>
                </c:pt>
                <c:pt idx="82">
                  <c:v>1.1699472613583652</c:v>
                </c:pt>
                <c:pt idx="83">
                  <c:v>1.1794502156199644</c:v>
                </c:pt>
                <c:pt idx="84">
                  <c:v>1.1473117965682684</c:v>
                </c:pt>
                <c:pt idx="85">
                  <c:v>1.0764762532617174</c:v>
                </c:pt>
                <c:pt idx="86">
                  <c:v>1.0906437987667739</c:v>
                </c:pt>
                <c:pt idx="87">
                  <c:v>1.1392713566596246</c:v>
                </c:pt>
                <c:pt idx="88">
                  <c:v>1.1315734222393783</c:v>
                </c:pt>
                <c:pt idx="89">
                  <c:v>1.2045610623849126</c:v>
                </c:pt>
                <c:pt idx="90">
                  <c:v>1.2045610623849126</c:v>
                </c:pt>
                <c:pt idx="91">
                  <c:v>1.2189719423736658</c:v>
                </c:pt>
                <c:pt idx="92">
                  <c:v>1.2617133606517128</c:v>
                </c:pt>
                <c:pt idx="93">
                  <c:v>1.270643063178158</c:v>
                </c:pt>
                <c:pt idx="94">
                  <c:v>1.1986141518252158</c:v>
                </c:pt>
                <c:pt idx="95">
                  <c:v>1.1859501749871026</c:v>
                </c:pt>
                <c:pt idx="96">
                  <c:v>1.1836432594306554</c:v>
                </c:pt>
                <c:pt idx="97">
                  <c:v>1.1788468807087711</c:v>
                </c:pt>
                <c:pt idx="98">
                  <c:v>1.2041389816197379</c:v>
                </c:pt>
                <c:pt idx="99">
                  <c:v>1.2257369312089053</c:v>
                </c:pt>
                <c:pt idx="100">
                  <c:v>1.1979467743731604</c:v>
                </c:pt>
                <c:pt idx="101">
                  <c:v>1.2650661945733748</c:v>
                </c:pt>
                <c:pt idx="102">
                  <c:v>1.2625243738119076</c:v>
                </c:pt>
                <c:pt idx="103">
                  <c:v>1.466493547311809</c:v>
                </c:pt>
                <c:pt idx="104">
                  <c:v>1.4981786433150253</c:v>
                </c:pt>
                <c:pt idx="105">
                  <c:v>1.5109538881107898</c:v>
                </c:pt>
                <c:pt idx="106">
                  <c:v>1.404396956803817</c:v>
                </c:pt>
                <c:pt idx="107">
                  <c:v>1.3886926026428728</c:v>
                </c:pt>
                <c:pt idx="108">
                  <c:v>1.4458334902724876</c:v>
                </c:pt>
                <c:pt idx="109">
                  <c:v>1.4371186080353449</c:v>
                </c:pt>
                <c:pt idx="110">
                  <c:v>1.4620529400708488</c:v>
                </c:pt>
                <c:pt idx="111">
                  <c:v>1.5086421065681999</c:v>
                </c:pt>
                <c:pt idx="112">
                  <c:v>1.6228571149084074</c:v>
                </c:pt>
                <c:pt idx="113">
                  <c:v>1.5922047140363815</c:v>
                </c:pt>
                <c:pt idx="114">
                  <c:v>1.6243454193669538</c:v>
                </c:pt>
                <c:pt idx="115">
                  <c:v>1.5443349316587975</c:v>
                </c:pt>
                <c:pt idx="116">
                  <c:v>1.5725791842201993</c:v>
                </c:pt>
                <c:pt idx="117">
                  <c:v>1.5342519433228212</c:v>
                </c:pt>
                <c:pt idx="118">
                  <c:v>1.5097337889956017</c:v>
                </c:pt>
                <c:pt idx="119">
                  <c:v>1.472046367024926</c:v>
                </c:pt>
                <c:pt idx="120">
                  <c:v>1.472046367024926</c:v>
                </c:pt>
                <c:pt idx="121">
                  <c:v>1.5551015536529627</c:v>
                </c:pt>
                <c:pt idx="122">
                  <c:v>1.5413158374864993</c:v>
                </c:pt>
                <c:pt idx="123">
                  <c:v>1.5634581622344659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1-3A50-44EE-9CA0-41DDD407DFE1}"/>
            </c:ext>
          </c:extLst>
        </c:ser>
        <c:ser>
          <c:idx val="1"/>
          <c:order val="1"/>
          <c:tx>
            <c:v>Hockey-Statistics</c:v>
          </c:tx>
          <c:spPr>
            <a:ln w="19050" cap="rnd">
              <a:solidFill>
                <a:schemeClr val="accent2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2"/>
              </a:solidFill>
              <a:ln w="9525">
                <a:solidFill>
                  <a:schemeClr val="accent2"/>
                </a:solidFill>
              </a:ln>
              <a:effectLst/>
            </c:spPr>
          </c:marker>
          <c:xVal>
            <c:numRef>
              <c:f>Sheet4!$A$2:$A$125</c:f>
              <c:numCache>
                <c:formatCode>General</c:formatCode>
                <c:ptCount val="124"/>
                <c:pt idx="0">
                  <c:v>0</c:v>
                </c:pt>
                <c:pt idx="1">
                  <c:v>1</c:v>
                </c:pt>
                <c:pt idx="2">
                  <c:v>2</c:v>
                </c:pt>
                <c:pt idx="3">
                  <c:v>3</c:v>
                </c:pt>
                <c:pt idx="4">
                  <c:v>4</c:v>
                </c:pt>
                <c:pt idx="5">
                  <c:v>5</c:v>
                </c:pt>
                <c:pt idx="6">
                  <c:v>6</c:v>
                </c:pt>
                <c:pt idx="7">
                  <c:v>7</c:v>
                </c:pt>
                <c:pt idx="8">
                  <c:v>8</c:v>
                </c:pt>
                <c:pt idx="9">
                  <c:v>9</c:v>
                </c:pt>
                <c:pt idx="10">
                  <c:v>10</c:v>
                </c:pt>
                <c:pt idx="11">
                  <c:v>11</c:v>
                </c:pt>
                <c:pt idx="12">
                  <c:v>12</c:v>
                </c:pt>
                <c:pt idx="13">
                  <c:v>13</c:v>
                </c:pt>
                <c:pt idx="14">
                  <c:v>14</c:v>
                </c:pt>
                <c:pt idx="15">
                  <c:v>15</c:v>
                </c:pt>
                <c:pt idx="16">
                  <c:v>16</c:v>
                </c:pt>
                <c:pt idx="17">
                  <c:v>17</c:v>
                </c:pt>
                <c:pt idx="18">
                  <c:v>18</c:v>
                </c:pt>
                <c:pt idx="19">
                  <c:v>19</c:v>
                </c:pt>
                <c:pt idx="20">
                  <c:v>20</c:v>
                </c:pt>
                <c:pt idx="21">
                  <c:v>21</c:v>
                </c:pt>
                <c:pt idx="22">
                  <c:v>22</c:v>
                </c:pt>
                <c:pt idx="23">
                  <c:v>23</c:v>
                </c:pt>
                <c:pt idx="24">
                  <c:v>24</c:v>
                </c:pt>
                <c:pt idx="25">
                  <c:v>25</c:v>
                </c:pt>
                <c:pt idx="26">
                  <c:v>26</c:v>
                </c:pt>
                <c:pt idx="27">
                  <c:v>27</c:v>
                </c:pt>
                <c:pt idx="28">
                  <c:v>28</c:v>
                </c:pt>
                <c:pt idx="29">
                  <c:v>29</c:v>
                </c:pt>
                <c:pt idx="30">
                  <c:v>30</c:v>
                </c:pt>
                <c:pt idx="31">
                  <c:v>31</c:v>
                </c:pt>
                <c:pt idx="32">
                  <c:v>32</c:v>
                </c:pt>
                <c:pt idx="33">
                  <c:v>33</c:v>
                </c:pt>
                <c:pt idx="34">
                  <c:v>34</c:v>
                </c:pt>
                <c:pt idx="35">
                  <c:v>35</c:v>
                </c:pt>
                <c:pt idx="36">
                  <c:v>36</c:v>
                </c:pt>
                <c:pt idx="37">
                  <c:v>37</c:v>
                </c:pt>
                <c:pt idx="38">
                  <c:v>38</c:v>
                </c:pt>
                <c:pt idx="39">
                  <c:v>39</c:v>
                </c:pt>
                <c:pt idx="40">
                  <c:v>40</c:v>
                </c:pt>
                <c:pt idx="41">
                  <c:v>41</c:v>
                </c:pt>
                <c:pt idx="42">
                  <c:v>42</c:v>
                </c:pt>
                <c:pt idx="43">
                  <c:v>43</c:v>
                </c:pt>
                <c:pt idx="44">
                  <c:v>44</c:v>
                </c:pt>
                <c:pt idx="45">
                  <c:v>45</c:v>
                </c:pt>
                <c:pt idx="46">
                  <c:v>46</c:v>
                </c:pt>
                <c:pt idx="47">
                  <c:v>47</c:v>
                </c:pt>
                <c:pt idx="48">
                  <c:v>48</c:v>
                </c:pt>
                <c:pt idx="49">
                  <c:v>49</c:v>
                </c:pt>
                <c:pt idx="50">
                  <c:v>50</c:v>
                </c:pt>
                <c:pt idx="51">
                  <c:v>51</c:v>
                </c:pt>
                <c:pt idx="52">
                  <c:v>52</c:v>
                </c:pt>
                <c:pt idx="53">
                  <c:v>53</c:v>
                </c:pt>
                <c:pt idx="54">
                  <c:v>54</c:v>
                </c:pt>
                <c:pt idx="55">
                  <c:v>55</c:v>
                </c:pt>
                <c:pt idx="56">
                  <c:v>56</c:v>
                </c:pt>
                <c:pt idx="57">
                  <c:v>57</c:v>
                </c:pt>
                <c:pt idx="58">
                  <c:v>58</c:v>
                </c:pt>
                <c:pt idx="59">
                  <c:v>59</c:v>
                </c:pt>
                <c:pt idx="60">
                  <c:v>60</c:v>
                </c:pt>
                <c:pt idx="61">
                  <c:v>61</c:v>
                </c:pt>
                <c:pt idx="62">
                  <c:v>62</c:v>
                </c:pt>
                <c:pt idx="63">
                  <c:v>63</c:v>
                </c:pt>
                <c:pt idx="64">
                  <c:v>64</c:v>
                </c:pt>
                <c:pt idx="65">
                  <c:v>65</c:v>
                </c:pt>
                <c:pt idx="66">
                  <c:v>66</c:v>
                </c:pt>
                <c:pt idx="67">
                  <c:v>67</c:v>
                </c:pt>
                <c:pt idx="68">
                  <c:v>68</c:v>
                </c:pt>
                <c:pt idx="69">
                  <c:v>69</c:v>
                </c:pt>
                <c:pt idx="70">
                  <c:v>70</c:v>
                </c:pt>
                <c:pt idx="71">
                  <c:v>71</c:v>
                </c:pt>
                <c:pt idx="72">
                  <c:v>72</c:v>
                </c:pt>
                <c:pt idx="73">
                  <c:v>73</c:v>
                </c:pt>
                <c:pt idx="74">
                  <c:v>74</c:v>
                </c:pt>
                <c:pt idx="75">
                  <c:v>75</c:v>
                </c:pt>
                <c:pt idx="76">
                  <c:v>76</c:v>
                </c:pt>
                <c:pt idx="77">
                  <c:v>77</c:v>
                </c:pt>
                <c:pt idx="78">
                  <c:v>78</c:v>
                </c:pt>
                <c:pt idx="79">
                  <c:v>79</c:v>
                </c:pt>
                <c:pt idx="80">
                  <c:v>80</c:v>
                </c:pt>
                <c:pt idx="81">
                  <c:v>81</c:v>
                </c:pt>
                <c:pt idx="82">
                  <c:v>82</c:v>
                </c:pt>
                <c:pt idx="83">
                  <c:v>83</c:v>
                </c:pt>
                <c:pt idx="84">
                  <c:v>84</c:v>
                </c:pt>
                <c:pt idx="85">
                  <c:v>85</c:v>
                </c:pt>
                <c:pt idx="86">
                  <c:v>86</c:v>
                </c:pt>
                <c:pt idx="87">
                  <c:v>87</c:v>
                </c:pt>
                <c:pt idx="88">
                  <c:v>88</c:v>
                </c:pt>
                <c:pt idx="89">
                  <c:v>89</c:v>
                </c:pt>
                <c:pt idx="90">
                  <c:v>90</c:v>
                </c:pt>
                <c:pt idx="91">
                  <c:v>91</c:v>
                </c:pt>
                <c:pt idx="92">
                  <c:v>92</c:v>
                </c:pt>
                <c:pt idx="93">
                  <c:v>93</c:v>
                </c:pt>
                <c:pt idx="94">
                  <c:v>94</c:v>
                </c:pt>
                <c:pt idx="95">
                  <c:v>95</c:v>
                </c:pt>
                <c:pt idx="96">
                  <c:v>96</c:v>
                </c:pt>
                <c:pt idx="97">
                  <c:v>97</c:v>
                </c:pt>
                <c:pt idx="98">
                  <c:v>98</c:v>
                </c:pt>
                <c:pt idx="99">
                  <c:v>99</c:v>
                </c:pt>
                <c:pt idx="100">
                  <c:v>100</c:v>
                </c:pt>
                <c:pt idx="101">
                  <c:v>101</c:v>
                </c:pt>
                <c:pt idx="102">
                  <c:v>102</c:v>
                </c:pt>
                <c:pt idx="103">
                  <c:v>103</c:v>
                </c:pt>
                <c:pt idx="104">
                  <c:v>104</c:v>
                </c:pt>
                <c:pt idx="105">
                  <c:v>105</c:v>
                </c:pt>
                <c:pt idx="106">
                  <c:v>106</c:v>
                </c:pt>
                <c:pt idx="107">
                  <c:v>107</c:v>
                </c:pt>
                <c:pt idx="108">
                  <c:v>108</c:v>
                </c:pt>
                <c:pt idx="109">
                  <c:v>109</c:v>
                </c:pt>
                <c:pt idx="110">
                  <c:v>110</c:v>
                </c:pt>
                <c:pt idx="111">
                  <c:v>111</c:v>
                </c:pt>
                <c:pt idx="112">
                  <c:v>112</c:v>
                </c:pt>
                <c:pt idx="113">
                  <c:v>113</c:v>
                </c:pt>
                <c:pt idx="114">
                  <c:v>114</c:v>
                </c:pt>
                <c:pt idx="115">
                  <c:v>115</c:v>
                </c:pt>
                <c:pt idx="116">
                  <c:v>116</c:v>
                </c:pt>
                <c:pt idx="117">
                  <c:v>117</c:v>
                </c:pt>
                <c:pt idx="118">
                  <c:v>118</c:v>
                </c:pt>
                <c:pt idx="119">
                  <c:v>119</c:v>
                </c:pt>
                <c:pt idx="120">
                  <c:v>120</c:v>
                </c:pt>
                <c:pt idx="121">
                  <c:v>121</c:v>
                </c:pt>
                <c:pt idx="122">
                  <c:v>122</c:v>
                </c:pt>
                <c:pt idx="123">
                  <c:v>123</c:v>
                </c:pt>
              </c:numCache>
            </c:numRef>
          </c:xVal>
          <c:yVal>
            <c:numRef>
              <c:f>Sheet4!$E$2:$E$125</c:f>
              <c:numCache>
                <c:formatCode>0.00%</c:formatCode>
                <c:ptCount val="124"/>
                <c:pt idx="0">
                  <c:v>0.99759380911730755</c:v>
                </c:pt>
                <c:pt idx="1">
                  <c:v>1.0253146962312116</c:v>
                </c:pt>
                <c:pt idx="2">
                  <c:v>0.98428802221953993</c:v>
                </c:pt>
                <c:pt idx="3">
                  <c:v>0.9566267622928144</c:v>
                </c:pt>
                <c:pt idx="4">
                  <c:v>0.96291995036581091</c:v>
                </c:pt>
                <c:pt idx="5">
                  <c:v>0.91381186522103452</c:v>
                </c:pt>
                <c:pt idx="6">
                  <c:v>0.95461395671459481</c:v>
                </c:pt>
                <c:pt idx="7">
                  <c:v>0.959975240426999</c:v>
                </c:pt>
                <c:pt idx="8">
                  <c:v>0.97878618266045347</c:v>
                </c:pt>
                <c:pt idx="9">
                  <c:v>1.0507287641455452</c:v>
                </c:pt>
                <c:pt idx="10">
                  <c:v>1.0052989938725023</c:v>
                </c:pt>
                <c:pt idx="11">
                  <c:v>0.99705975489254905</c:v>
                </c:pt>
                <c:pt idx="12">
                  <c:v>1.0223268786879474</c:v>
                </c:pt>
                <c:pt idx="13">
                  <c:v>1.1498410268770152</c:v>
                </c:pt>
                <c:pt idx="14">
                  <c:v>1.1740987924401325</c:v>
                </c:pt>
                <c:pt idx="15">
                  <c:v>1.246032603467911</c:v>
                </c:pt>
                <c:pt idx="16">
                  <c:v>1.2460194410076006</c:v>
                </c:pt>
                <c:pt idx="17">
                  <c:v>1.3437407713461871</c:v>
                </c:pt>
                <c:pt idx="18">
                  <c:v>1.526867966815459</c:v>
                </c:pt>
                <c:pt idx="19">
                  <c:v>1.384777874392596</c:v>
                </c:pt>
                <c:pt idx="20">
                  <c:v>1.4186677964014391</c:v>
                </c:pt>
                <c:pt idx="21">
                  <c:v>1.4009447208037957</c:v>
                </c:pt>
                <c:pt idx="22">
                  <c:v>1.4186527412670191</c:v>
                </c:pt>
                <c:pt idx="23">
                  <c:v>1.403138899556734</c:v>
                </c:pt>
                <c:pt idx="24">
                  <c:v>1.3193420700641292</c:v>
                </c:pt>
                <c:pt idx="25">
                  <c:v>1.2228513219334678</c:v>
                </c:pt>
                <c:pt idx="26">
                  <c:v>1.1863370343226667</c:v>
                </c:pt>
                <c:pt idx="27">
                  <c:v>1.199484293064659</c:v>
                </c:pt>
                <c:pt idx="28">
                  <c:v>1.218444001443433</c:v>
                </c:pt>
                <c:pt idx="29">
                  <c:v>1.3317372685437403</c:v>
                </c:pt>
                <c:pt idx="30">
                  <c:v>1.3486343262595188</c:v>
                </c:pt>
                <c:pt idx="31">
                  <c:v>1.1450662527464712</c:v>
                </c:pt>
                <c:pt idx="32">
                  <c:v>1.1521091775772072</c:v>
                </c:pt>
                <c:pt idx="33">
                  <c:v>1.1765654789372493</c:v>
                </c:pt>
                <c:pt idx="34">
                  <c:v>1.2257255781168179</c:v>
                </c:pt>
                <c:pt idx="35">
                  <c:v>1.2170295593436375</c:v>
                </c:pt>
                <c:pt idx="36">
                  <c:v>1.2391617007535414</c:v>
                </c:pt>
                <c:pt idx="37">
                  <c:v>1.2925586110393943</c:v>
                </c:pt>
                <c:pt idx="38">
                  <c:v>1.3564147327266893</c:v>
                </c:pt>
                <c:pt idx="39">
                  <c:v>1.3901816055792007</c:v>
                </c:pt>
                <c:pt idx="40">
                  <c:v>1.4468532708662711</c:v>
                </c:pt>
                <c:pt idx="41">
                  <c:v>1.4722760529666139</c:v>
                </c:pt>
                <c:pt idx="42">
                  <c:v>1.6232223889476534</c:v>
                </c:pt>
                <c:pt idx="43">
                  <c:v>1.5853026234238328</c:v>
                </c:pt>
                <c:pt idx="44">
                  <c:v>1.5853026234238328</c:v>
                </c:pt>
                <c:pt idx="45">
                  <c:v>1.6258917664534651</c:v>
                </c:pt>
                <c:pt idx="46">
                  <c:v>1.6104461155771845</c:v>
                </c:pt>
                <c:pt idx="47">
                  <c:v>1.5507400886663507</c:v>
                </c:pt>
                <c:pt idx="48">
                  <c:v>1.5714786257202429</c:v>
                </c:pt>
                <c:pt idx="49">
                  <c:v>1.5327799098242245</c:v>
                </c:pt>
                <c:pt idx="50">
                  <c:v>1.6182075740236497</c:v>
                </c:pt>
                <c:pt idx="51">
                  <c:v>1.6045529075901539</c:v>
                </c:pt>
                <c:pt idx="52">
                  <c:v>1.5254117597626264</c:v>
                </c:pt>
                <c:pt idx="53">
                  <c:v>1.4669670467788394</c:v>
                </c:pt>
                <c:pt idx="54">
                  <c:v>1.4917780936230307</c:v>
                </c:pt>
                <c:pt idx="55">
                  <c:v>1.5626341756905227</c:v>
                </c:pt>
                <c:pt idx="56">
                  <c:v>1.5778306081638693</c:v>
                </c:pt>
                <c:pt idx="57">
                  <c:v>1.5718748111504861</c:v>
                </c:pt>
                <c:pt idx="58">
                  <c:v>1.5243609456169138</c:v>
                </c:pt>
                <c:pt idx="59">
                  <c:v>1.6876006074498977</c:v>
                </c:pt>
                <c:pt idx="60">
                  <c:v>1.5561611690798236</c:v>
                </c:pt>
                <c:pt idx="61">
                  <c:v>1.4903228751816417</c:v>
                </c:pt>
                <c:pt idx="62">
                  <c:v>1.5133257057458565</c:v>
                </c:pt>
                <c:pt idx="63">
                  <c:v>1.5493418518083453</c:v>
                </c:pt>
                <c:pt idx="64">
                  <c:v>1.7621625714770375</c:v>
                </c:pt>
                <c:pt idx="65">
                  <c:v>1.7778484210375864</c:v>
                </c:pt>
                <c:pt idx="66">
                  <c:v>1.5826072924777366</c:v>
                </c:pt>
                <c:pt idx="67">
                  <c:v>1.6422317870148389</c:v>
                </c:pt>
                <c:pt idx="68">
                  <c:v>1.4388799132661023</c:v>
                </c:pt>
                <c:pt idx="69">
                  <c:v>1.5280670623678549</c:v>
                </c:pt>
                <c:pt idx="70">
                  <c:v>1.5577776384596242</c:v>
                </c:pt>
                <c:pt idx="71">
                  <c:v>1.3581430617924177</c:v>
                </c:pt>
                <c:pt idx="72">
                  <c:v>1.3144272668320738</c:v>
                </c:pt>
                <c:pt idx="73">
                  <c:v>1.4764596505160548</c:v>
                </c:pt>
                <c:pt idx="74">
                  <c:v>1.5463128729365234</c:v>
                </c:pt>
                <c:pt idx="75">
                  <c:v>1.6334984446820675</c:v>
                </c:pt>
                <c:pt idx="76">
                  <c:v>1.6023515263915704</c:v>
                </c:pt>
                <c:pt idx="77">
                  <c:v>1.4631587464891338</c:v>
                </c:pt>
                <c:pt idx="78">
                  <c:v>1.367111179349318</c:v>
                </c:pt>
                <c:pt idx="79">
                  <c:v>1.3390158706791204</c:v>
                </c:pt>
                <c:pt idx="80">
                  <c:v>1.2850408080365432</c:v>
                </c:pt>
                <c:pt idx="81">
                  <c:v>1.2590381567134707</c:v>
                </c:pt>
                <c:pt idx="82">
                  <c:v>1.3304808307332121</c:v>
                </c:pt>
                <c:pt idx="83">
                  <c:v>1.2815149688420386</c:v>
                </c:pt>
                <c:pt idx="84">
                  <c:v>1.3447031889282701</c:v>
                </c:pt>
                <c:pt idx="85">
                  <c:v>1.3374569579850784</c:v>
                </c:pt>
                <c:pt idx="86">
                  <c:v>1.3336758431782438</c:v>
                </c:pt>
                <c:pt idx="87">
                  <c:v>1.3261166673930394</c:v>
                </c:pt>
                <c:pt idx="88">
                  <c:v>1.2500273823286354</c:v>
                </c:pt>
                <c:pt idx="89">
                  <c:v>1.2062902074566753</c:v>
                </c:pt>
                <c:pt idx="90">
                  <c:v>1.1245315461055614</c:v>
                </c:pt>
                <c:pt idx="91">
                  <c:v>1.0579730598660446</c:v>
                </c:pt>
                <c:pt idx="92">
                  <c:v>1.0837232054184527</c:v>
                </c:pt>
                <c:pt idx="93">
                  <c:v>1.0808403307578738</c:v>
                </c:pt>
                <c:pt idx="94">
                  <c:v>1.0306826849226549</c:v>
                </c:pt>
                <c:pt idx="95">
                  <c:v>1.1470390602668723</c:v>
                </c:pt>
                <c:pt idx="96">
                  <c:v>1.1515745899524104</c:v>
                </c:pt>
                <c:pt idx="97">
                  <c:v>1.2319464942816496</c:v>
                </c:pt>
                <c:pt idx="98">
                  <c:v>1.2017257314934378</c:v>
                </c:pt>
                <c:pt idx="99">
                  <c:v>1.1839494426211454</c:v>
                </c:pt>
                <c:pt idx="100">
                  <c:v>1.2258364742509138</c:v>
                </c:pt>
                <c:pt idx="101">
                  <c:v>1.2268278283741358</c:v>
                </c:pt>
                <c:pt idx="102">
                  <c:v>1.2051267637376368</c:v>
                </c:pt>
                <c:pt idx="103">
                  <c:v>1.3003561572234834</c:v>
                </c:pt>
                <c:pt idx="104">
                  <c:v>1.2266947336068061</c:v>
                </c:pt>
                <c:pt idx="105">
                  <c:v>1.2084496920391803</c:v>
                </c:pt>
                <c:pt idx="106">
                  <c:v>1.0499331212916929</c:v>
                </c:pt>
                <c:pt idx="107">
                  <c:v>1.0301341408078211</c:v>
                </c:pt>
                <c:pt idx="108">
                  <c:v>0.88695610669237335</c:v>
                </c:pt>
                <c:pt idx="109">
                  <c:v>0.87034212480239403</c:v>
                </c:pt>
                <c:pt idx="110">
                  <c:v>0.94398963462221852</c:v>
                </c:pt>
                <c:pt idx="111">
                  <c:v>1.097893200189892</c:v>
                </c:pt>
                <c:pt idx="112">
                  <c:v>1.1963381706501142</c:v>
                </c:pt>
                <c:pt idx="113">
                  <c:v>1.0902487903551477</c:v>
                </c:pt>
                <c:pt idx="114">
                  <c:v>1.0824805421994717</c:v>
                </c:pt>
                <c:pt idx="115">
                  <c:v>1.0224271131473184</c:v>
                </c:pt>
                <c:pt idx="116">
                  <c:v>1.0219746393820537</c:v>
                </c:pt>
                <c:pt idx="117">
                  <c:v>0.99416329911304824</c:v>
                </c:pt>
                <c:pt idx="118">
                  <c:v>0.92013654589701777</c:v>
                </c:pt>
                <c:pt idx="119">
                  <c:v>0.92013654589701777</c:v>
                </c:pt>
                <c:pt idx="120">
                  <c:v>0.91297307735669142</c:v>
                </c:pt>
                <c:pt idx="121">
                  <c:v>0.91297307735669142</c:v>
                </c:pt>
                <c:pt idx="122">
                  <c:v>0.93119761718208149</c:v>
                </c:pt>
                <c:pt idx="123">
                  <c:v>0.90229794852887057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2-3A50-44EE-9CA0-41DDD407DFE1}"/>
            </c:ext>
          </c:extLst>
        </c:ser>
        <c:ser>
          <c:idx val="3"/>
          <c:order val="3"/>
          <c:tx>
            <c:v>BayesBet</c:v>
          </c:tx>
          <c:spPr>
            <a:ln w="19050" cap="rnd">
              <a:solidFill>
                <a:schemeClr val="accent4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4"/>
              </a:solidFill>
              <a:ln w="9525">
                <a:solidFill>
                  <a:schemeClr val="accent4"/>
                </a:solidFill>
              </a:ln>
              <a:effectLst/>
            </c:spPr>
          </c:marker>
          <c:xVal>
            <c:numRef>
              <c:f>Sheet4!$A$2:$A$125</c:f>
              <c:numCache>
                <c:formatCode>General</c:formatCode>
                <c:ptCount val="124"/>
                <c:pt idx="0">
                  <c:v>0</c:v>
                </c:pt>
                <c:pt idx="1">
                  <c:v>1</c:v>
                </c:pt>
                <c:pt idx="2">
                  <c:v>2</c:v>
                </c:pt>
                <c:pt idx="3">
                  <c:v>3</c:v>
                </c:pt>
                <c:pt idx="4">
                  <c:v>4</c:v>
                </c:pt>
                <c:pt idx="5">
                  <c:v>5</c:v>
                </c:pt>
                <c:pt idx="6">
                  <c:v>6</c:v>
                </c:pt>
                <c:pt idx="7">
                  <c:v>7</c:v>
                </c:pt>
                <c:pt idx="8">
                  <c:v>8</c:v>
                </c:pt>
                <c:pt idx="9">
                  <c:v>9</c:v>
                </c:pt>
                <c:pt idx="10">
                  <c:v>10</c:v>
                </c:pt>
                <c:pt idx="11">
                  <c:v>11</c:v>
                </c:pt>
                <c:pt idx="12">
                  <c:v>12</c:v>
                </c:pt>
                <c:pt idx="13">
                  <c:v>13</c:v>
                </c:pt>
                <c:pt idx="14">
                  <c:v>14</c:v>
                </c:pt>
                <c:pt idx="15">
                  <c:v>15</c:v>
                </c:pt>
                <c:pt idx="16">
                  <c:v>16</c:v>
                </c:pt>
                <c:pt idx="17">
                  <c:v>17</c:v>
                </c:pt>
                <c:pt idx="18">
                  <c:v>18</c:v>
                </c:pt>
                <c:pt idx="19">
                  <c:v>19</c:v>
                </c:pt>
                <c:pt idx="20">
                  <c:v>20</c:v>
                </c:pt>
                <c:pt idx="21">
                  <c:v>21</c:v>
                </c:pt>
                <c:pt idx="22">
                  <c:v>22</c:v>
                </c:pt>
                <c:pt idx="23">
                  <c:v>23</c:v>
                </c:pt>
                <c:pt idx="24">
                  <c:v>24</c:v>
                </c:pt>
                <c:pt idx="25">
                  <c:v>25</c:v>
                </c:pt>
                <c:pt idx="26">
                  <c:v>26</c:v>
                </c:pt>
                <c:pt idx="27">
                  <c:v>27</c:v>
                </c:pt>
                <c:pt idx="28">
                  <c:v>28</c:v>
                </c:pt>
                <c:pt idx="29">
                  <c:v>29</c:v>
                </c:pt>
                <c:pt idx="30">
                  <c:v>30</c:v>
                </c:pt>
                <c:pt idx="31">
                  <c:v>31</c:v>
                </c:pt>
                <c:pt idx="32">
                  <c:v>32</c:v>
                </c:pt>
                <c:pt idx="33">
                  <c:v>33</c:v>
                </c:pt>
                <c:pt idx="34">
                  <c:v>34</c:v>
                </c:pt>
                <c:pt idx="35">
                  <c:v>35</c:v>
                </c:pt>
                <c:pt idx="36">
                  <c:v>36</c:v>
                </c:pt>
                <c:pt idx="37">
                  <c:v>37</c:v>
                </c:pt>
                <c:pt idx="38">
                  <c:v>38</c:v>
                </c:pt>
                <c:pt idx="39">
                  <c:v>39</c:v>
                </c:pt>
                <c:pt idx="40">
                  <c:v>40</c:v>
                </c:pt>
                <c:pt idx="41">
                  <c:v>41</c:v>
                </c:pt>
                <c:pt idx="42">
                  <c:v>42</c:v>
                </c:pt>
                <c:pt idx="43">
                  <c:v>43</c:v>
                </c:pt>
                <c:pt idx="44">
                  <c:v>44</c:v>
                </c:pt>
                <c:pt idx="45">
                  <c:v>45</c:v>
                </c:pt>
                <c:pt idx="46">
                  <c:v>46</c:v>
                </c:pt>
                <c:pt idx="47">
                  <c:v>47</c:v>
                </c:pt>
                <c:pt idx="48">
                  <c:v>48</c:v>
                </c:pt>
                <c:pt idx="49">
                  <c:v>49</c:v>
                </c:pt>
                <c:pt idx="50">
                  <c:v>50</c:v>
                </c:pt>
                <c:pt idx="51">
                  <c:v>51</c:v>
                </c:pt>
                <c:pt idx="52">
                  <c:v>52</c:v>
                </c:pt>
                <c:pt idx="53">
                  <c:v>53</c:v>
                </c:pt>
                <c:pt idx="54">
                  <c:v>54</c:v>
                </c:pt>
                <c:pt idx="55">
                  <c:v>55</c:v>
                </c:pt>
                <c:pt idx="56">
                  <c:v>56</c:v>
                </c:pt>
                <c:pt idx="57">
                  <c:v>57</c:v>
                </c:pt>
                <c:pt idx="58">
                  <c:v>58</c:v>
                </c:pt>
                <c:pt idx="59">
                  <c:v>59</c:v>
                </c:pt>
                <c:pt idx="60">
                  <c:v>60</c:v>
                </c:pt>
                <c:pt idx="61">
                  <c:v>61</c:v>
                </c:pt>
                <c:pt idx="62">
                  <c:v>62</c:v>
                </c:pt>
                <c:pt idx="63">
                  <c:v>63</c:v>
                </c:pt>
                <c:pt idx="64">
                  <c:v>64</c:v>
                </c:pt>
                <c:pt idx="65">
                  <c:v>65</c:v>
                </c:pt>
                <c:pt idx="66">
                  <c:v>66</c:v>
                </c:pt>
                <c:pt idx="67">
                  <c:v>67</c:v>
                </c:pt>
                <c:pt idx="68">
                  <c:v>68</c:v>
                </c:pt>
                <c:pt idx="69">
                  <c:v>69</c:v>
                </c:pt>
                <c:pt idx="70">
                  <c:v>70</c:v>
                </c:pt>
                <c:pt idx="71">
                  <c:v>71</c:v>
                </c:pt>
                <c:pt idx="72">
                  <c:v>72</c:v>
                </c:pt>
                <c:pt idx="73">
                  <c:v>73</c:v>
                </c:pt>
                <c:pt idx="74">
                  <c:v>74</c:v>
                </c:pt>
                <c:pt idx="75">
                  <c:v>75</c:v>
                </c:pt>
                <c:pt idx="76">
                  <c:v>76</c:v>
                </c:pt>
                <c:pt idx="77">
                  <c:v>77</c:v>
                </c:pt>
                <c:pt idx="78">
                  <c:v>78</c:v>
                </c:pt>
                <c:pt idx="79">
                  <c:v>79</c:v>
                </c:pt>
                <c:pt idx="80">
                  <c:v>80</c:v>
                </c:pt>
                <c:pt idx="81">
                  <c:v>81</c:v>
                </c:pt>
                <c:pt idx="82">
                  <c:v>82</c:v>
                </c:pt>
                <c:pt idx="83">
                  <c:v>83</c:v>
                </c:pt>
                <c:pt idx="84">
                  <c:v>84</c:v>
                </c:pt>
                <c:pt idx="85">
                  <c:v>85</c:v>
                </c:pt>
                <c:pt idx="86">
                  <c:v>86</c:v>
                </c:pt>
                <c:pt idx="87">
                  <c:v>87</c:v>
                </c:pt>
                <c:pt idx="88">
                  <c:v>88</c:v>
                </c:pt>
                <c:pt idx="89">
                  <c:v>89</c:v>
                </c:pt>
                <c:pt idx="90">
                  <c:v>90</c:v>
                </c:pt>
                <c:pt idx="91">
                  <c:v>91</c:v>
                </c:pt>
                <c:pt idx="92">
                  <c:v>92</c:v>
                </c:pt>
                <c:pt idx="93">
                  <c:v>93</c:v>
                </c:pt>
                <c:pt idx="94">
                  <c:v>94</c:v>
                </c:pt>
                <c:pt idx="95">
                  <c:v>95</c:v>
                </c:pt>
                <c:pt idx="96">
                  <c:v>96</c:v>
                </c:pt>
                <c:pt idx="97">
                  <c:v>97</c:v>
                </c:pt>
                <c:pt idx="98">
                  <c:v>98</c:v>
                </c:pt>
                <c:pt idx="99">
                  <c:v>99</c:v>
                </c:pt>
                <c:pt idx="100">
                  <c:v>100</c:v>
                </c:pt>
                <c:pt idx="101">
                  <c:v>101</c:v>
                </c:pt>
                <c:pt idx="102">
                  <c:v>102</c:v>
                </c:pt>
                <c:pt idx="103">
                  <c:v>103</c:v>
                </c:pt>
                <c:pt idx="104">
                  <c:v>104</c:v>
                </c:pt>
                <c:pt idx="105">
                  <c:v>105</c:v>
                </c:pt>
                <c:pt idx="106">
                  <c:v>106</c:v>
                </c:pt>
                <c:pt idx="107">
                  <c:v>107</c:v>
                </c:pt>
                <c:pt idx="108">
                  <c:v>108</c:v>
                </c:pt>
                <c:pt idx="109">
                  <c:v>109</c:v>
                </c:pt>
                <c:pt idx="110">
                  <c:v>110</c:v>
                </c:pt>
                <c:pt idx="111">
                  <c:v>111</c:v>
                </c:pt>
                <c:pt idx="112">
                  <c:v>112</c:v>
                </c:pt>
                <c:pt idx="113">
                  <c:v>113</c:v>
                </c:pt>
                <c:pt idx="114">
                  <c:v>114</c:v>
                </c:pt>
                <c:pt idx="115">
                  <c:v>115</c:v>
                </c:pt>
                <c:pt idx="116">
                  <c:v>116</c:v>
                </c:pt>
                <c:pt idx="117">
                  <c:v>117</c:v>
                </c:pt>
                <c:pt idx="118">
                  <c:v>118</c:v>
                </c:pt>
                <c:pt idx="119">
                  <c:v>119</c:v>
                </c:pt>
                <c:pt idx="120">
                  <c:v>120</c:v>
                </c:pt>
                <c:pt idx="121">
                  <c:v>121</c:v>
                </c:pt>
                <c:pt idx="122">
                  <c:v>122</c:v>
                </c:pt>
                <c:pt idx="123">
                  <c:v>123</c:v>
                </c:pt>
              </c:numCache>
            </c:numRef>
          </c:xVal>
          <c:yVal>
            <c:numRef>
              <c:f>Sheet4!$M$2:$M$125</c:f>
              <c:numCache>
                <c:formatCode>0.00%</c:formatCode>
                <c:ptCount val="124"/>
                <c:pt idx="0">
                  <c:v>1.0258972209302326</c:v>
                </c:pt>
                <c:pt idx="1">
                  <c:v>1.1509093657074634</c:v>
                </c:pt>
                <c:pt idx="2">
                  <c:v>1.2031629527293137</c:v>
                </c:pt>
                <c:pt idx="3">
                  <c:v>0.99311325847199816</c:v>
                </c:pt>
                <c:pt idx="4">
                  <c:v>0.93806838317782804</c:v>
                </c:pt>
                <c:pt idx="5">
                  <c:v>0.81249008928088795</c:v>
                </c:pt>
                <c:pt idx="6">
                  <c:v>0.82389747474898223</c:v>
                </c:pt>
                <c:pt idx="7">
                  <c:v>0.83549836314218529</c:v>
                </c:pt>
                <c:pt idx="8">
                  <c:v>0.8578682589021539</c:v>
                </c:pt>
                <c:pt idx="9">
                  <c:v>1.0302318357753817</c:v>
                </c:pt>
                <c:pt idx="10">
                  <c:v>1.0379652314263281</c:v>
                </c:pt>
                <c:pt idx="11">
                  <c:v>0.91065479127847515</c:v>
                </c:pt>
                <c:pt idx="12">
                  <c:v>0.94391263277979809</c:v>
                </c:pt>
                <c:pt idx="13">
                  <c:v>1.0750356672885475</c:v>
                </c:pt>
                <c:pt idx="14">
                  <c:v>1.1040166452644478</c:v>
                </c:pt>
                <c:pt idx="15">
                  <c:v>1.3306151010671154</c:v>
                </c:pt>
                <c:pt idx="16">
                  <c:v>1.2946376880344443</c:v>
                </c:pt>
                <c:pt idx="17">
                  <c:v>1.3352042446309995</c:v>
                </c:pt>
                <c:pt idx="18">
                  <c:v>1.5112268906091935</c:v>
                </c:pt>
                <c:pt idx="19">
                  <c:v>1.4666821316427123</c:v>
                </c:pt>
                <c:pt idx="20">
                  <c:v>1.5307676856443619</c:v>
                </c:pt>
                <c:pt idx="21">
                  <c:v>1.5809236216400833</c:v>
                </c:pt>
                <c:pt idx="22">
                  <c:v>1.7331383171084744</c:v>
                </c:pt>
                <c:pt idx="23">
                  <c:v>1.7917059136308575</c:v>
                </c:pt>
                <c:pt idx="24">
                  <c:v>1.8493123629887538</c:v>
                </c:pt>
                <c:pt idx="25">
                  <c:v>1.5894665460395796</c:v>
                </c:pt>
                <c:pt idx="26">
                  <c:v>1.6483386384916849</c:v>
                </c:pt>
                <c:pt idx="27">
                  <c:v>1.6649276486213445</c:v>
                </c:pt>
                <c:pt idx="28">
                  <c:v>1.7054660889997535</c:v>
                </c:pt>
                <c:pt idx="29">
                  <c:v>1.7121394220559403</c:v>
                </c:pt>
                <c:pt idx="30">
                  <c:v>1.7388722106113168</c:v>
                </c:pt>
                <c:pt idx="31">
                  <c:v>1.8036554479040268</c:v>
                </c:pt>
                <c:pt idx="32">
                  <c:v>1.6583909244982611</c:v>
                </c:pt>
                <c:pt idx="33">
                  <c:v>1.8904543909369789</c:v>
                </c:pt>
                <c:pt idx="34">
                  <c:v>2.1767883663743715</c:v>
                </c:pt>
                <c:pt idx="35">
                  <c:v>2.281608715953896</c:v>
                </c:pt>
                <c:pt idx="36">
                  <c:v>2.2295174056485143</c:v>
                </c:pt>
                <c:pt idx="37">
                  <c:v>2.4139823317211002</c:v>
                </c:pt>
                <c:pt idx="38">
                  <c:v>2.233453553557009</c:v>
                </c:pt>
                <c:pt idx="39">
                  <c:v>2.1509566682654295</c:v>
                </c:pt>
                <c:pt idx="40">
                  <c:v>2.2565353021904095</c:v>
                </c:pt>
                <c:pt idx="41">
                  <c:v>2.4327892523515211</c:v>
                </c:pt>
                <c:pt idx="42">
                  <c:v>2.7109041731109556</c:v>
                </c:pt>
                <c:pt idx="43">
                  <c:v>2.2589243361046627</c:v>
                </c:pt>
                <c:pt idx="44">
                  <c:v>2.1711016657193687</c:v>
                </c:pt>
                <c:pt idx="45">
                  <c:v>2.046388151095389</c:v>
                </c:pt>
                <c:pt idx="46">
                  <c:v>2.0804739153691032</c:v>
                </c:pt>
                <c:pt idx="47">
                  <c:v>2.1643418750472136</c:v>
                </c:pt>
                <c:pt idx="48">
                  <c:v>2.297120807791698</c:v>
                </c:pt>
                <c:pt idx="49">
                  <c:v>2.3112256224082341</c:v>
                </c:pt>
                <c:pt idx="50">
                  <c:v>2.6069752796135153</c:v>
                </c:pt>
                <c:pt idx="51">
                  <c:v>2.4717206114830432</c:v>
                </c:pt>
                <c:pt idx="52">
                  <c:v>2.4014478029946522</c:v>
                </c:pt>
                <c:pt idx="53">
                  <c:v>2.1868184229530576</c:v>
                </c:pt>
                <c:pt idx="54">
                  <c:v>2.2466280190648176</c:v>
                </c:pt>
                <c:pt idx="55">
                  <c:v>2.3157741038822763</c:v>
                </c:pt>
                <c:pt idx="56">
                  <c:v>2.1800824286823062</c:v>
                </c:pt>
                <c:pt idx="57">
                  <c:v>1.8731497334105838</c:v>
                </c:pt>
                <c:pt idx="58">
                  <c:v>1.8679449252994891</c:v>
                </c:pt>
                <c:pt idx="59">
                  <c:v>1.8880819266875746</c:v>
                </c:pt>
                <c:pt idx="60">
                  <c:v>1.8136710470688278</c:v>
                </c:pt>
                <c:pt idx="61">
                  <c:v>1.6414833242149105</c:v>
                </c:pt>
                <c:pt idx="62">
                  <c:v>1.5178920750228151</c:v>
                </c:pt>
                <c:pt idx="63">
                  <c:v>1.720533898556289</c:v>
                </c:pt>
                <c:pt idx="64">
                  <c:v>1.6492553730069108</c:v>
                </c:pt>
                <c:pt idx="65">
                  <c:v>1.6328326991820297</c:v>
                </c:pt>
                <c:pt idx="66">
                  <c:v>1.5600009622705917</c:v>
                </c:pt>
                <c:pt idx="67">
                  <c:v>1.661819997043545</c:v>
                </c:pt>
                <c:pt idx="68">
                  <c:v>1.5865598078092324</c:v>
                </c:pt>
                <c:pt idx="69">
                  <c:v>1.7465532113890927</c:v>
                </c:pt>
                <c:pt idx="70">
                  <c:v>1.7138198063138366</c:v>
                </c:pt>
                <c:pt idx="71">
                  <c:v>1.707112596757955</c:v>
                </c:pt>
                <c:pt idx="72">
                  <c:v>1.7919557882055117</c:v>
                </c:pt>
                <c:pt idx="73">
                  <c:v>1.7121172282507429</c:v>
                </c:pt>
                <c:pt idx="74">
                  <c:v>1.572517116434319</c:v>
                </c:pt>
                <c:pt idx="75">
                  <c:v>1.6329479662838644</c:v>
                </c:pt>
                <c:pt idx="76">
                  <c:v>1.6511067911502606</c:v>
                </c:pt>
                <c:pt idx="77">
                  <c:v>1.540660337704719</c:v>
                </c:pt>
                <c:pt idx="78">
                  <c:v>1.4229200316982886</c:v>
                </c:pt>
                <c:pt idx="79">
                  <c:v>1.3546581802861657</c:v>
                </c:pt>
                <c:pt idx="80">
                  <c:v>1.3757920011052671</c:v>
                </c:pt>
                <c:pt idx="81">
                  <c:v>1.2741320969498582</c:v>
                </c:pt>
                <c:pt idx="82">
                  <c:v>1.2973827873288408</c:v>
                </c:pt>
                <c:pt idx="83">
                  <c:v>1.3030887187627718</c:v>
                </c:pt>
                <c:pt idx="84">
                  <c:v>1.2890925992671427</c:v>
                </c:pt>
                <c:pt idx="85">
                  <c:v>1.3214115149933081</c:v>
                </c:pt>
                <c:pt idx="86">
                  <c:v>1.2673645168908043</c:v>
                </c:pt>
                <c:pt idx="87">
                  <c:v>1.1637153785919623</c:v>
                </c:pt>
                <c:pt idx="88">
                  <c:v>1.1003305469252531</c:v>
                </c:pt>
                <c:pt idx="89">
                  <c:v>1.0162135637398777</c:v>
                </c:pt>
                <c:pt idx="90">
                  <c:v>0.97702300977590661</c:v>
                </c:pt>
                <c:pt idx="91">
                  <c:v>0.99364739850978656</c:v>
                </c:pt>
                <c:pt idx="92">
                  <c:v>0.9510962238762436</c:v>
                </c:pt>
                <c:pt idx="93">
                  <c:v>0.95685803048805806</c:v>
                </c:pt>
                <c:pt idx="94">
                  <c:v>0.97302758313022353</c:v>
                </c:pt>
                <c:pt idx="95">
                  <c:v>1.1008125176273207</c:v>
                </c:pt>
                <c:pt idx="96">
                  <c:v>1.1554520455236101</c:v>
                </c:pt>
                <c:pt idx="97">
                  <c:v>1.2832032518917216</c:v>
                </c:pt>
                <c:pt idx="98">
                  <c:v>1.2716293335618298</c:v>
                </c:pt>
                <c:pt idx="99">
                  <c:v>1.114276660358186</c:v>
                </c:pt>
                <c:pt idx="100">
                  <c:v>1.155095931301501</c:v>
                </c:pt>
                <c:pt idx="101">
                  <c:v>1.1440612829465162</c:v>
                </c:pt>
                <c:pt idx="102">
                  <c:v>1.1593181024764632</c:v>
                </c:pt>
                <c:pt idx="103">
                  <c:v>1.152170345555078</c:v>
                </c:pt>
                <c:pt idx="104">
                  <c:v>1.1497191406426344</c:v>
                </c:pt>
                <c:pt idx="105">
                  <c:v>1.1120203150088388</c:v>
                </c:pt>
                <c:pt idx="106">
                  <c:v>0.99796042276812136</c:v>
                </c:pt>
                <c:pt idx="107">
                  <c:v>0.99444613955249617</c:v>
                </c:pt>
                <c:pt idx="108">
                  <c:v>1.0288899445818507</c:v>
                </c:pt>
                <c:pt idx="109">
                  <c:v>1.0288899445818507</c:v>
                </c:pt>
                <c:pt idx="110">
                  <c:v>1.0042239703463618</c:v>
                </c:pt>
                <c:pt idx="111">
                  <c:v>1.0276969624961403</c:v>
                </c:pt>
                <c:pt idx="112">
                  <c:v>0.79982065186412343</c:v>
                </c:pt>
                <c:pt idx="113">
                  <c:v>0.87370701415762908</c:v>
                </c:pt>
                <c:pt idx="114">
                  <c:v>0.85119785755487098</c:v>
                </c:pt>
                <c:pt idx="115">
                  <c:v>0.79050204145661573</c:v>
                </c:pt>
                <c:pt idx="116">
                  <c:v>0.75254371327818237</c:v>
                </c:pt>
                <c:pt idx="117">
                  <c:v>0.79385118052910275</c:v>
                </c:pt>
                <c:pt idx="118">
                  <c:v>0.79880141048173559</c:v>
                </c:pt>
                <c:pt idx="119">
                  <c:v>0.82608836582205047</c:v>
                </c:pt>
                <c:pt idx="120">
                  <c:v>0.77362355218538181</c:v>
                </c:pt>
                <c:pt idx="121">
                  <c:v>0.76337276333490955</c:v>
                </c:pt>
                <c:pt idx="122">
                  <c:v>0.78283912630165275</c:v>
                </c:pt>
                <c:pt idx="123">
                  <c:v>0.78283912630165275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3-3A50-44EE-9CA0-41DDD407DFE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402914768"/>
        <c:axId val="726351528"/>
      </c:scatterChart>
      <c:catAx>
        <c:axId val="402914768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4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da-DK" sz="1400"/>
                  <a:t>Game day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4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da-DK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da-DK"/>
          </a:p>
        </c:txPr>
        <c:crossAx val="726351528"/>
        <c:crosses val="autoZero"/>
        <c:auto val="1"/>
        <c:lblAlgn val="ctr"/>
        <c:lblOffset val="100"/>
        <c:tickLblSkip val="10"/>
        <c:tickMarkSkip val="10"/>
        <c:noMultiLvlLbl val="0"/>
      </c:catAx>
      <c:valAx>
        <c:axId val="72635152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4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da-DK" sz="1400"/>
                  <a:t>Bankroll</a:t>
                </a:r>
                <a:r>
                  <a:rPr lang="da-DK" sz="1400" baseline="0"/>
                  <a:t> in percentage</a:t>
                </a:r>
                <a:endParaRPr lang="da-DK" sz="1400"/>
              </a:p>
            </c:rich>
          </c:tx>
          <c:layout>
            <c:manualLayout>
              <c:xMode val="edge"/>
              <c:yMode val="edge"/>
              <c:x val="5.4593177658236389E-3"/>
              <c:y val="0.37226923118664851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4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da-DK"/>
            </a:p>
          </c:txPr>
        </c:title>
        <c:numFmt formatCode="0.00%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da-DK"/>
          </a:p>
        </c:txPr>
        <c:crossAx val="402914768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r"/>
      <c:layout>
        <c:manualLayout>
          <c:xMode val="edge"/>
          <c:yMode val="edge"/>
          <c:x val="0.83340827357458069"/>
          <c:y val="0.44974829585424014"/>
          <c:w val="0.15383046368092135"/>
          <c:h val="0.17127458296239023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2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da-DK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da-DK"/>
    </a:p>
  </c:txPr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5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chart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chart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chart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chart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chartsheets/sheet1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6A77B615-A3F9-4AB9-81A6-7BD8C359ED66}">
  <sheetPr/>
  <sheetViews>
    <sheetView zoomScale="104" workbookViewId="0" zoomToFit="1"/>
  </sheetViews>
  <pageMargins left="0.7" right="0.7" top="0.75" bottom="0.75" header="0.3" footer="0.3"/>
  <drawing r:id="rId1"/>
</chartsheet>
</file>

<file path=xl/chartsheets/sheet2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BD794B69-361B-4DD2-8CE1-9BE0EAA16133}">
  <sheetPr/>
  <sheetViews>
    <sheetView zoomScale="104" workbookViewId="0" zoomToFit="1"/>
  </sheetViews>
  <pageMargins left="0.7" right="0.7" top="0.75" bottom="0.75" header="0.3" footer="0.3"/>
  <drawing r:id="rId1"/>
</chartsheet>
</file>

<file path=xl/chartsheets/sheet3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D725FA5B-7660-4501-9A34-A61497F5A16C}">
  <sheetPr/>
  <sheetViews>
    <sheetView zoomScale="104" workbookViewId="0" zoomToFit="1"/>
  </sheetViews>
  <pageMargins left="0.7" right="0.7" top="0.75" bottom="0.75" header="0.3" footer="0.3"/>
  <drawing r:id="rId1"/>
</chartsheet>
</file>

<file path=xl/chartsheets/sheet4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25FEE7A5-2C47-4B44-AC40-FF82E7B2C209}">
  <sheetPr/>
  <sheetViews>
    <sheetView zoomScale="104" workbookViewId="0" zoomToFit="1"/>
  </sheetViews>
  <pageMargins left="0.7" right="0.7" top="0.75" bottom="0.75" header="0.3" footer="0.3"/>
  <drawing r:id="rId1"/>
</chartsheet>
</file>

<file path=xl/chartsheets/sheet5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787553E0-9CCA-44CC-89E4-35F20594168F}">
  <sheetPr/>
  <sheetViews>
    <sheetView zoomScale="104" workbookViewId="0" zoomToFit="1"/>
  </sheetViews>
  <pageMargins left="0.7" right="0.7" top="0.75" bottom="0.75" header="0.3" footer="0.3"/>
  <drawing r:id="rId1"/>
</chartsheet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.xml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chart" Target="../charts/chart4.xml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chart" Target="../charts/chart5.xml"/></Relationships>
</file>

<file path=xl/drawings/drawing1.xml><?xml version="1.0" encoding="utf-8"?>
<xdr:wsDr xmlns:xdr="http://schemas.openxmlformats.org/drawingml/2006/spreadsheetDrawing" xmlns:a="http://schemas.openxmlformats.org/drawingml/2006/main">
  <xdr:absoluteAnchor>
    <xdr:pos x="0" y="0"/>
    <xdr:ext cx="9305192" cy="6081346"/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18EBCC81-4E8B-4B19-BFDA-1074718A27DD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2.xml><?xml version="1.0" encoding="utf-8"?>
<xdr:wsDr xmlns:xdr="http://schemas.openxmlformats.org/drawingml/2006/spreadsheetDrawing" xmlns:a="http://schemas.openxmlformats.org/drawingml/2006/main">
  <xdr:absoluteAnchor>
    <xdr:pos x="0" y="0"/>
    <xdr:ext cx="9305192" cy="6081346"/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6DB0AB49-84BF-4190-B8D7-49BFC7FFF0BF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3.xml><?xml version="1.0" encoding="utf-8"?>
<xdr:wsDr xmlns:xdr="http://schemas.openxmlformats.org/drawingml/2006/spreadsheetDrawing" xmlns:a="http://schemas.openxmlformats.org/drawingml/2006/main">
  <xdr:absoluteAnchor>
    <xdr:pos x="0" y="0"/>
    <xdr:ext cx="9305192" cy="6081346"/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769FD642-AE73-49C0-8593-4426C5B88D3A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4.xml><?xml version="1.0" encoding="utf-8"?>
<xdr:wsDr xmlns:xdr="http://schemas.openxmlformats.org/drawingml/2006/spreadsheetDrawing" xmlns:a="http://schemas.openxmlformats.org/drawingml/2006/main">
  <xdr:absoluteAnchor>
    <xdr:pos x="0" y="0"/>
    <xdr:ext cx="9305192" cy="6081346"/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EC2490D5-22AB-4734-B10A-9522FF5D340F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5.xml><?xml version="1.0" encoding="utf-8"?>
<xdr:wsDr xmlns:xdr="http://schemas.openxmlformats.org/drawingml/2006/spreadsheetDrawing" xmlns:a="http://schemas.openxmlformats.org/drawingml/2006/main">
  <xdr:absoluteAnchor>
    <xdr:pos x="0" y="0"/>
    <xdr:ext cx="9305192" cy="6081346"/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FAD039BA-E2F9-4A68-A17C-0C3CC88B7484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pivotCache/_rels/pivotCacheDefinition1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1.xm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r:id="rId1" refreshedBy="Lars Skytte" refreshedDate="44353.704092476852" createdVersion="7" refreshedVersion="7" minRefreshableVersion="3" recordCount="1736" xr:uid="{1A1A65A6-104A-4C41-B27F-31789D8F9BBA}">
  <cacheSource type="worksheet">
    <worksheetSource name="Table1"/>
  </cacheSource>
  <cacheFields count="26">
    <cacheField name="Game_ID" numFmtId="0">
      <sharedItems containsSemiMixedTypes="0" containsString="0" containsNumber="1" minValue="2020020001" maxValue="2020020879"/>
    </cacheField>
    <cacheField name="Game day" numFmtId="0">
      <sharedItems containsSemiMixedTypes="0" containsString="0" containsNumber="1" containsInteger="1" minValue="0" maxValue="123" count="124">
        <n v="0"/>
        <n v="1"/>
        <n v="2"/>
        <n v="3"/>
        <n v="4"/>
        <n v="5"/>
        <n v="6"/>
        <n v="7"/>
        <n v="8"/>
        <n v="9"/>
        <n v="10"/>
        <n v="11"/>
        <n v="12"/>
        <n v="13"/>
        <n v="14"/>
        <n v="15"/>
        <n v="16"/>
        <n v="17"/>
        <n v="18"/>
        <n v="19"/>
        <n v="20"/>
        <n v="21"/>
        <n v="22"/>
        <n v="23"/>
        <n v="24"/>
        <n v="25"/>
        <n v="26"/>
        <n v="27"/>
        <n v="28"/>
        <n v="29"/>
        <n v="30"/>
        <n v="31"/>
        <n v="32"/>
        <n v="33"/>
        <n v="34"/>
        <n v="35"/>
        <n v="36"/>
        <n v="37"/>
        <n v="38"/>
        <n v="39"/>
        <n v="40"/>
        <n v="41"/>
        <n v="42"/>
        <n v="43"/>
        <n v="44"/>
        <n v="45"/>
        <n v="46"/>
        <n v="47"/>
        <n v="48"/>
        <n v="49"/>
        <n v="50"/>
        <n v="51"/>
        <n v="52"/>
        <n v="53"/>
        <n v="54"/>
        <n v="55"/>
        <n v="56"/>
        <n v="57"/>
        <n v="58"/>
        <n v="59"/>
        <n v="60"/>
        <n v="61"/>
        <n v="62"/>
        <n v="63"/>
        <n v="64"/>
        <n v="65"/>
        <n v="66"/>
        <n v="67"/>
        <n v="68"/>
        <n v="69"/>
        <n v="70"/>
        <n v="71"/>
        <n v="72"/>
        <n v="73"/>
        <n v="74"/>
        <n v="75"/>
        <n v="76"/>
        <n v="77"/>
        <n v="78"/>
        <n v="79"/>
        <n v="80"/>
        <n v="81"/>
        <n v="82"/>
        <n v="83"/>
        <n v="84"/>
        <n v="85"/>
        <n v="86"/>
        <n v="87"/>
        <n v="88"/>
        <n v="89"/>
        <n v="90"/>
        <n v="91"/>
        <n v="92"/>
        <n v="93"/>
        <n v="94"/>
        <n v="95"/>
        <n v="96"/>
        <n v="97"/>
        <n v="98"/>
        <n v="99"/>
        <n v="100"/>
        <n v="101"/>
        <n v="102"/>
        <n v="103"/>
        <n v="104"/>
        <n v="105"/>
        <n v="106"/>
        <n v="107"/>
        <n v="108"/>
        <n v="109"/>
        <n v="110"/>
        <n v="111"/>
        <n v="112"/>
        <n v="113"/>
        <n v="114"/>
        <n v="115"/>
        <n v="116"/>
        <n v="117"/>
        <n v="118"/>
        <n v="119"/>
        <n v="120"/>
        <n v="121"/>
        <n v="122"/>
        <n v="123"/>
      </sharedItems>
    </cacheField>
    <cacheField name="Team" numFmtId="0">
      <sharedItems/>
    </cacheField>
    <cacheField name="Opponent" numFmtId="0">
      <sharedItems/>
    </cacheField>
    <cacheField name="Is_Home" numFmtId="0">
      <sharedItems containsSemiMixedTypes="0" containsString="0" containsNumber="1" containsInteger="1" minValue="0" maxValue="1"/>
    </cacheField>
    <cacheField name="Win" numFmtId="0">
      <sharedItems containsSemiMixedTypes="0" containsString="0" containsNumber="1" containsInteger="1" minValue="0" maxValue="1"/>
    </cacheField>
    <cacheField name="Odds" numFmtId="0">
      <sharedItems containsSemiMixedTypes="0" containsString="0" containsNumber="1" minValue="1.22" maxValue="4.5999999999999996"/>
    </cacheField>
    <cacheField name="H-S prob." numFmtId="0">
      <sharedItems containsSemiMixedTypes="0" containsString="0" containsNumber="1" minValue="0.17761407500396295" maxValue="0.82238592499603702"/>
    </cacheField>
    <cacheField name="H-S Kelly" numFmtId="0">
      <sharedItems containsSemiMixedTypes="0" containsString="0" containsNumber="1" minValue="-0.28313666969588563" maxValue="0.10998509278616857"/>
    </cacheField>
    <cacheField name="H-S Bet" numFmtId="0">
      <sharedItems containsString="0" containsBlank="1" containsNumber="1" minValue="1.0563495909877604E-5" maxValue="0.10998509278616857"/>
    </cacheField>
    <cacheField name="H-S Win/loss" numFmtId="0">
      <sharedItems containsSemiMixedTypes="0" containsString="0" containsNumber="1" minValue="-9.1826932366434202E-2" maxValue="0.18271441813035597"/>
    </cacheField>
    <cacheField name="H-S Win/loss2" numFmtId="0">
      <sharedItems containsSemiMixedTypes="0" containsString="0" containsNumber="1" minValue="-7.4887658451379846E-2" maxValue="0.17727514083936252"/>
    </cacheField>
    <cacheField name="H-S Bankroll" numFmtId="0">
      <sharedItems containsSemiMixedTypes="0" containsString="0" containsNumber="1" minValue="0.87034212480239403" maxValue="1.7778484210375864"/>
    </cacheField>
    <cacheField name="Dom prob." numFmtId="0">
      <sharedItems containsSemiMixedTypes="0" containsString="0" containsNumber="1" minValue="0.16200000000000003" maxValue="0.83799999999999997"/>
    </cacheField>
    <cacheField name="Dom Kelly" numFmtId="0">
      <sharedItems containsSemiMixedTypes="0" containsString="0" containsNumber="1" minValue="-0.14571724137931041" maxValue="6.5769767441860472E-2"/>
    </cacheField>
    <cacheField name="Dom Bet" numFmtId="0">
      <sharedItems containsString="0" containsBlank="1" containsNumber="1" minValue="2.2204460492503129E-17" maxValue="6.5769767441860472E-2"/>
    </cacheField>
    <cacheField name="Dom Win/loss" numFmtId="0">
      <sharedItems containsSemiMixedTypes="0" containsString="0" containsNumber="1" minValue="-6.17628960584947E-2" maxValue="0.11235414546121128"/>
    </cacheField>
    <cacheField name="Dom Win/loss2" numFmtId="0">
      <sharedItems containsSemiMixedTypes="0" containsString="0" containsNumber="1" minValue="-4.0975862068965523E-2" maxValue="8.9249999999999996E-2"/>
    </cacheField>
    <cacheField name="Dom Bankroll" numFmtId="0">
      <sharedItems containsSemiMixedTypes="0" containsString="0" containsNumber="1" minValue="0.93612417425734895" maxValue="1.620691022711475"/>
    </cacheField>
    <cacheField name="BB prob." numFmtId="0">
      <sharedItems containsSemiMixedTypes="0" containsString="0" containsNumber="1" minValue="9.6300000000000052E-2" maxValue="0.90369999999999995"/>
    </cacheField>
    <cacheField name="BB Kelly" numFmtId="0">
      <sharedItems containsSemiMixedTypes="0" containsString="0" containsNumber="1" minValue="-0.23579482758620685" maxValue="0.16410999999999987"/>
    </cacheField>
    <cacheField name="BB Bet" numFmtId="0">
      <sharedItems containsString="0" containsBlank="1" containsNumber="1" minValue="5.5714285714270069E-5" maxValue="0.16410999999999987"/>
    </cacheField>
    <cacheField name="BB Win/loss" numFmtId="0">
      <sharedItems containsSemiMixedTypes="0" containsString="0" containsNumber="1" minValue="-0.25783518826049584" maxValue="0.19505133394289512"/>
    </cacheField>
    <cacheField name="BB Win/loss2" numFmtId="0">
      <sharedItems containsSemiMixedTypes="0" containsString="0" containsNumber="1" minValue="-0.12549000000000002" maxValue="0.1516875"/>
    </cacheField>
    <cacheField name="BB Bankroll" numFmtId="0">
      <sharedItems containsSemiMixedTypes="0" containsString="0" containsNumber="1" minValue="0.65346164890806768" maxValue="2.6118221087408409"/>
    </cacheField>
    <cacheField name="Column1" numFmtId="0">
      <sharedItems containsNonDate="0" containsString="0" containsBlank="1"/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Records1.xml><?xml version="1.0" encoding="utf-8"?>
<pivotCacheRecords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count="1736">
  <r>
    <n v="2020020001"/>
    <x v="0"/>
    <s v="PHI"/>
    <s v="PIT"/>
    <n v="1"/>
    <n v="1"/>
    <n v="1.9"/>
    <n v="0.50144712672054259"/>
    <n v="-1.575015307698972E-2"/>
    <m/>
    <n v="0"/>
    <n v="0"/>
    <n v="1"/>
    <n v="0.48799999999999999"/>
    <n v="-2.4266666666666697E-2"/>
    <m/>
    <n v="0"/>
    <n v="0"/>
    <n v="1"/>
    <n v="0.53039999999999998"/>
    <n v="2.5866666666666633E-3"/>
    <n v="2.5866666666666633E-3"/>
    <n v="2.3279999999999967E-3"/>
    <n v="2.3279999999999967E-3"/>
    <n v="1"/>
    <m/>
  </r>
  <r>
    <n v="2020020001"/>
    <x v="0"/>
    <s v="PIT"/>
    <s v="PHI"/>
    <n v="0"/>
    <n v="0"/>
    <n v="2"/>
    <n v="0.49855287327945746"/>
    <n v="-8.6827603232550454E-4"/>
    <m/>
    <n v="0"/>
    <n v="0"/>
    <n v="1"/>
    <n v="0.51200000000000001"/>
    <n v="7.2000000000000059E-3"/>
    <n v="7.2000000000000059E-3"/>
    <n v="-7.2000000000000059E-3"/>
    <n v="-7.2000000000000059E-3"/>
    <n v="1"/>
    <n v="0.46960000000000002"/>
    <n v="-1.8239999999999989E-2"/>
    <m/>
    <n v="0"/>
    <n v="0"/>
    <n v="1"/>
    <m/>
  </r>
  <r>
    <n v="2020020002"/>
    <x v="0"/>
    <s v="CHI"/>
    <s v="T.B"/>
    <n v="0"/>
    <n v="0"/>
    <n v="3.15"/>
    <n v="0.31589745156426391"/>
    <n v="-6.8693407989331239E-4"/>
    <m/>
    <n v="0"/>
    <n v="0"/>
    <n v="1"/>
    <n v="0.31299999999999994"/>
    <n v="-1.960465116279102E-3"/>
    <m/>
    <n v="0"/>
    <n v="0"/>
    <n v="1"/>
    <n v="0.33289999999999997"/>
    <n v="6.7862790697674246E-3"/>
    <n v="6.7862790697674246E-3"/>
    <n v="-6.7862790697674246E-3"/>
    <n v="-6.7862790697674246E-3"/>
    <n v="1"/>
    <m/>
  </r>
  <r>
    <n v="2020020002"/>
    <x v="0"/>
    <s v="T.B"/>
    <s v="CHI"/>
    <n v="1"/>
    <n v="1"/>
    <n v="1.4"/>
    <n v="0.68410254843573615"/>
    <n v="-3.1692324142477087E-2"/>
    <m/>
    <n v="0"/>
    <n v="0"/>
    <n v="1"/>
    <n v="0.68700000000000006"/>
    <n v="-2.8650000000000016E-2"/>
    <m/>
    <n v="0"/>
    <n v="0"/>
    <n v="1"/>
    <n v="0.66710000000000003"/>
    <n v="-4.9545000000000013E-2"/>
    <m/>
    <n v="0"/>
    <n v="0"/>
    <n v="1"/>
    <m/>
  </r>
  <r>
    <n v="2020020003"/>
    <x v="0"/>
    <s v="MTL"/>
    <s v="TOR"/>
    <n v="0"/>
    <n v="0"/>
    <n v="2.25"/>
    <n v="0.41633194399138634"/>
    <n v="-1.5180750244651384E-2"/>
    <m/>
    <n v="0"/>
    <n v="0"/>
    <n v="1"/>
    <n v="0.43600000000000005"/>
    <n v="-4.5599999999999773E-3"/>
    <m/>
    <n v="0"/>
    <n v="0"/>
    <n v="1"/>
    <n v="0.46829999999999994"/>
    <n v="1.288199999999998E-2"/>
    <n v="1.288199999999998E-2"/>
    <n v="-1.288199999999998E-2"/>
    <n v="-1.288199999999998E-2"/>
    <n v="1"/>
    <m/>
  </r>
  <r>
    <n v="2020020003"/>
    <x v="0"/>
    <s v="TOR"/>
    <s v="MTL"/>
    <n v="1"/>
    <n v="1"/>
    <n v="1.71"/>
    <n v="0.58366805600861371"/>
    <n v="-8.1448910926926622E-4"/>
    <m/>
    <n v="0"/>
    <n v="0"/>
    <n v="1"/>
    <n v="0.56399999999999995"/>
    <n v="-1.5025352112676117E-2"/>
    <m/>
    <n v="0"/>
    <n v="0"/>
    <n v="1"/>
    <n v="0.53170000000000006"/>
    <n v="-3.8363239436619678E-2"/>
    <m/>
    <n v="0"/>
    <n v="0"/>
    <n v="1"/>
    <m/>
  </r>
  <r>
    <n v="2020020004"/>
    <x v="0"/>
    <s v="EDM"/>
    <s v="VAN"/>
    <n v="1"/>
    <n v="0"/>
    <n v="1.71"/>
    <n v="0.58812552734251788"/>
    <n v="2.406190882692462E-3"/>
    <n v="2.406190882692462E-3"/>
    <n v="-2.406190882692462E-3"/>
    <n v="-2.406190882692462E-3"/>
    <n v="1"/>
    <n v="0.56599999999999995"/>
    <n v="-1.3580281690140916E-2"/>
    <m/>
    <n v="0"/>
    <n v="0"/>
    <n v="1"/>
    <n v="0.49149999999999999"/>
    <n v="-6.7409154929577483E-2"/>
    <m/>
    <n v="0"/>
    <n v="0"/>
    <n v="1"/>
    <m/>
  </r>
  <r>
    <n v="2020020004"/>
    <x v="0"/>
    <s v="VAN"/>
    <s v="EDM"/>
    <n v="0"/>
    <n v="1"/>
    <n v="2.25"/>
    <n v="0.41187447265748217"/>
    <n v="-1.7587784764959619E-2"/>
    <m/>
    <n v="0"/>
    <n v="0"/>
    <n v="1"/>
    <n v="0.43400000000000005"/>
    <n v="-5.6399999999999645E-3"/>
    <m/>
    <n v="0"/>
    <n v="0"/>
    <n v="1"/>
    <n v="0.50849999999999995"/>
    <n v="3.4589999999999961E-2"/>
    <n v="3.4589999999999961E-2"/>
    <n v="4.323749999999995E-2"/>
    <n v="4.323749999999995E-2"/>
    <n v="1"/>
    <m/>
  </r>
  <r>
    <n v="2020020005"/>
    <x v="0"/>
    <s v="COL"/>
    <s v="STL"/>
    <n v="1"/>
    <n v="0"/>
    <n v="1.68"/>
    <n v="0.55670061746847366"/>
    <n v="-2.8563071758660727E-2"/>
    <m/>
    <n v="0"/>
    <n v="0"/>
    <n v="1"/>
    <n v="0.55300000000000005"/>
    <n v="-3.130588235294119E-2"/>
    <m/>
    <n v="0"/>
    <n v="0"/>
    <n v="1"/>
    <n v="0.56740000000000002"/>
    <n v="-2.06329411764706E-2"/>
    <m/>
    <n v="0"/>
    <n v="0"/>
    <n v="1"/>
    <m/>
  </r>
  <r>
    <n v="2020020005"/>
    <x v="0"/>
    <s v="STL"/>
    <s v="COL"/>
    <n v="0"/>
    <n v="1"/>
    <n v="2.25"/>
    <n v="0.44329938253152634"/>
    <n v="-6.1833343297578835E-4"/>
    <m/>
    <n v="0"/>
    <n v="0"/>
    <n v="1"/>
    <n v="0.44699999999999995"/>
    <n v="1.3799999999999813E-3"/>
    <n v="1.3799999999999813E-3"/>
    <n v="1.7249999999999768E-3"/>
    <n v="1.7249999999999768E-3"/>
    <n v="1"/>
    <n v="0.43259999999999998"/>
    <n v="-6.3960000000000154E-3"/>
    <m/>
    <n v="0"/>
    <n v="0"/>
    <n v="1"/>
    <m/>
  </r>
  <r>
    <n v="2020020006"/>
    <x v="1"/>
    <s v="BUF"/>
    <s v="WSH"/>
    <n v="1"/>
    <n v="0"/>
    <n v="2.1"/>
    <n v="0.4381226235620167"/>
    <n v="-2.1802497414481325E-2"/>
    <m/>
    <n v="0"/>
    <n v="0"/>
    <n v="0.99759380911730755"/>
    <n v="0.45200000000000001"/>
    <n v="-1.3854545454545427E-2"/>
    <m/>
    <n v="0"/>
    <n v="0"/>
    <n v="0.99452499999999999"/>
    <n v="0.35880000000000001"/>
    <n v="-6.7232727272727263E-2"/>
    <m/>
    <n v="0"/>
    <n v="0"/>
    <n v="1.0258972209302326"/>
    <m/>
  </r>
  <r>
    <n v="2020020006"/>
    <x v="1"/>
    <s v="WSH"/>
    <s v="BUF"/>
    <n v="0"/>
    <n v="1"/>
    <n v="1.8"/>
    <n v="0.5618773764379833"/>
    <n v="4.2672290956387443E-3"/>
    <n v="4.2672290956387443E-3"/>
    <n v="3.405569062315567E-3"/>
    <n v="3.4137832765109956E-3"/>
    <n v="0.99759380911730755"/>
    <n v="0.54800000000000004"/>
    <n v="-5.0999999999999379E-3"/>
    <m/>
    <n v="0"/>
    <n v="0"/>
    <n v="0.99452499999999999"/>
    <n v="0.64119999999999999"/>
    <n v="5.7809999999999986E-2"/>
    <n v="5.7809999999999986E-2"/>
    <n v="4.7445694673581396E-2"/>
    <n v="4.6247999999999997E-2"/>
    <n v="1.0258972209302326"/>
    <m/>
  </r>
  <r>
    <n v="2020020007"/>
    <x v="1"/>
    <s v="BOS"/>
    <s v="N.J"/>
    <n v="0"/>
    <n v="1"/>
    <n v="1.55"/>
    <n v="0.63495650468138021"/>
    <n v="-8.6276824057421962E-3"/>
    <m/>
    <n v="0"/>
    <n v="0"/>
    <n v="0.99759380911730755"/>
    <n v="0.67100000000000004"/>
    <n v="2.1845454545454623E-2"/>
    <n v="2.1845454545454623E-2"/>
    <n v="1.1949217875000043E-2"/>
    <n v="1.2015000000000043E-2"/>
    <n v="0.99452499999999999"/>
    <n v="0.68330000000000002"/>
    <n v="3.2244545454545463E-2"/>
    <n v="3.2244545454545463E-2"/>
    <n v="1.8193774264587216E-2"/>
    <n v="1.7734500000000007E-2"/>
    <n v="1.0258972209302326"/>
    <m/>
  </r>
  <r>
    <n v="2020020007"/>
    <x v="1"/>
    <s v="N.J"/>
    <s v="BOS"/>
    <n v="1"/>
    <n v="0"/>
    <n v="2.5499999999999998"/>
    <n v="0.36504349531861985"/>
    <n v="-1.3381758762100531E-2"/>
    <m/>
    <n v="0"/>
    <n v="0"/>
    <n v="0.99759380911730755"/>
    <n v="0.32900000000000001"/>
    <n v="-3.1170967741935479E-2"/>
    <m/>
    <n v="0"/>
    <n v="0"/>
    <n v="0.99452499999999999"/>
    <n v="0.31669999999999998"/>
    <n v="-3.7241612903225828E-2"/>
    <m/>
    <n v="0"/>
    <n v="0"/>
    <n v="1.0258972209302326"/>
    <m/>
  </r>
  <r>
    <n v="2020020008"/>
    <x v="1"/>
    <s v="NYI"/>
    <s v="NYR"/>
    <n v="0"/>
    <n v="1"/>
    <n v="1.9"/>
    <n v="0.47865397398088044"/>
    <n v="-3.0185816478775735E-2"/>
    <m/>
    <n v="0"/>
    <n v="0"/>
    <n v="0.99759380911730755"/>
    <n v="0.47299999999999998"/>
    <n v="-3.3766666666666688E-2"/>
    <m/>
    <n v="0"/>
    <n v="0"/>
    <n v="0.99452499999999999"/>
    <n v="0.59089999999999998"/>
    <n v="4.0903333333333299E-2"/>
    <n v="4.0903333333333299E-2"/>
    <n v="3.7766354394104619E-2"/>
    <n v="3.6812999999999964E-2"/>
    <n v="1.0258972209302326"/>
    <m/>
  </r>
  <r>
    <n v="2020020008"/>
    <x v="1"/>
    <s v="NYR"/>
    <s v="NYI"/>
    <n v="1"/>
    <n v="0"/>
    <n v="2"/>
    <n v="0.5213460260191195"/>
    <n v="1.2807615611471701E-2"/>
    <n v="1.2807615611471701E-2"/>
    <n v="-1.2776798043558349E-2"/>
    <n v="-1.2807615611471701E-2"/>
    <n v="0.99759380911730755"/>
    <n v="0.52700000000000002"/>
    <n v="1.6200000000000013E-2"/>
    <n v="1.6200000000000013E-2"/>
    <n v="-1.6111305000000013E-2"/>
    <n v="-1.6200000000000013E-2"/>
    <n v="0.99452499999999999"/>
    <n v="0.40910000000000002"/>
    <n v="-5.4539999999999984E-2"/>
    <m/>
    <n v="0"/>
    <n v="0"/>
    <n v="1.0258972209302326"/>
    <m/>
  </r>
  <r>
    <n v="2020020010"/>
    <x v="1"/>
    <s v="CAR"/>
    <s v="DET"/>
    <n v="0"/>
    <n v="1"/>
    <n v="1.45"/>
    <n v="0.69481873122253135"/>
    <n v="4.9914401817803267E-3"/>
    <n v="4.9914401817803267E-3"/>
    <n v="2.2407434207655395E-3"/>
    <n v="2.2461480818011465E-3"/>
    <n v="0.99759380911730755"/>
    <n v="0.65700000000000003"/>
    <n v="-3.1566666666666673E-2"/>
    <m/>
    <n v="0"/>
    <n v="0"/>
    <n v="0.99452499999999999"/>
    <n v="0.78570000000000007"/>
    <n v="9.2843333333333403E-2"/>
    <n v="9.2843333333333403E-2"/>
    <n v="4.2861472941854696E-2"/>
    <n v="4.1779500000000039E-2"/>
    <n v="1.0258972209302326"/>
    <m/>
  </r>
  <r>
    <n v="2020020010"/>
    <x v="1"/>
    <s v="DET"/>
    <s v="CAR"/>
    <n v="1"/>
    <n v="0"/>
    <n v="2.85"/>
    <n v="0.30518126877746871"/>
    <n v="-2.1118927132575269E-2"/>
    <m/>
    <n v="0"/>
    <n v="0"/>
    <n v="0.99759380911730755"/>
    <n v="0.34300000000000003"/>
    <n v="-3.6405405405405267E-3"/>
    <m/>
    <n v="0"/>
    <n v="0"/>
    <n v="0.99452499999999999"/>
    <n v="0.21429999999999999"/>
    <n v="-6.3120810810810807E-2"/>
    <m/>
    <n v="0"/>
    <n v="0"/>
    <n v="1.0258972209302326"/>
    <m/>
  </r>
  <r>
    <n v="2020020011"/>
    <x v="1"/>
    <s v="CBJ"/>
    <s v="NSH"/>
    <n v="0"/>
    <n v="0"/>
    <n v="2.0499999999999998"/>
    <n v="0.46385424998820818"/>
    <n v="-1.402822500690664E-2"/>
    <m/>
    <n v="0"/>
    <n v="0"/>
    <n v="0.99759380911730755"/>
    <n v="0.46099999999999997"/>
    <n v="-1.5700000000000051E-2"/>
    <m/>
    <n v="0"/>
    <n v="0"/>
    <n v="0.99452499999999999"/>
    <n v="0.52490000000000003"/>
    <n v="2.1727142857142872E-2"/>
    <n v="2.1727142857142872E-2"/>
    <n v="-2.2289815475897028E-2"/>
    <n v="-2.1727142857142872E-2"/>
    <n v="1.0258972209302326"/>
    <m/>
  </r>
  <r>
    <n v="2020020011"/>
    <x v="1"/>
    <s v="NSH"/>
    <s v="CBJ"/>
    <n v="1"/>
    <n v="1"/>
    <n v="1.83"/>
    <n v="0.53614575001179177"/>
    <n v="-6.8144376428027802E-3"/>
    <m/>
    <n v="0"/>
    <n v="0"/>
    <n v="0.99759380911730755"/>
    <n v="0.53900000000000003"/>
    <n v="-4.9265060240963566E-3"/>
    <m/>
    <n v="0"/>
    <n v="0"/>
    <n v="0.99452499999999999"/>
    <n v="0.47509999999999997"/>
    <n v="-4.7192891566265049E-2"/>
    <m/>
    <n v="0"/>
    <n v="0"/>
    <n v="1.0258972209302326"/>
    <m/>
  </r>
  <r>
    <n v="2020020012"/>
    <x v="1"/>
    <s v="CGY"/>
    <s v="WPG"/>
    <n v="0"/>
    <n v="0"/>
    <n v="1.8"/>
    <n v="0.4958640638499911"/>
    <n v="-4.0291756901255985E-2"/>
    <m/>
    <n v="0"/>
    <n v="0"/>
    <n v="0.99759380911730755"/>
    <n v="0.55600000000000005"/>
    <n v="3.0000000000005023E-4"/>
    <n v="3.0000000000005023E-4"/>
    <n v="-2.9835750000004995E-4"/>
    <n v="-3.0000000000005023E-4"/>
    <n v="0.99452499999999999"/>
    <n v="0.48719999999999997"/>
    <n v="-4.6140000000000014E-2"/>
    <m/>
    <n v="0"/>
    <n v="0"/>
    <n v="1.0258972209302326"/>
    <m/>
  </r>
  <r>
    <n v="2020020012"/>
    <x v="1"/>
    <s v="WPG"/>
    <s v="CGY"/>
    <n v="1"/>
    <n v="1"/>
    <n v="2.1"/>
    <n v="0.50413593615000885"/>
    <n v="1.6005127067732362E-2"/>
    <n v="1.6005127067732362E-2"/>
    <n v="1.7563277244596213E-2"/>
    <n v="1.7605639774505598E-2"/>
    <n v="0.99759380911730755"/>
    <n v="0.44400000000000001"/>
    <n v="-1.8436363636363619E-2"/>
    <m/>
    <n v="0"/>
    <n v="0"/>
    <n v="0.99452499999999999"/>
    <n v="0.51280000000000003"/>
    <n v="2.0967272727272772E-2"/>
    <n v="2.0967272727272772E-2"/>
    <n v="2.3661293503534936E-2"/>
    <n v="2.306400000000005E-2"/>
    <n v="1.0258972209302326"/>
    <m/>
  </r>
  <r>
    <n v="2020020013"/>
    <x v="1"/>
    <s v="EDM"/>
    <s v="VAN"/>
    <n v="1"/>
    <n v="1"/>
    <n v="1.8"/>
    <n v="0.57764674854294173"/>
    <n v="1.4911555266485688E-2"/>
    <n v="1.4911555266485688E-2"/>
    <n v="1.1900540174525366E-2"/>
    <n v="1.1929244213188552E-2"/>
    <n v="0.99759380911730755"/>
    <n v="0.54400000000000004"/>
    <n v="-7.7999999999999736E-3"/>
    <m/>
    <n v="0"/>
    <n v="0"/>
    <n v="0.99452499999999999"/>
    <n v="0.48529999999999995"/>
    <n v="-4.7422500000000048E-2"/>
    <m/>
    <n v="0"/>
    <n v="0"/>
    <n v="1.0258972209302326"/>
    <m/>
  </r>
  <r>
    <n v="2020020013"/>
    <x v="1"/>
    <s v="VAN"/>
    <s v="EDM"/>
    <n v="0"/>
    <n v="0"/>
    <n v="2.1"/>
    <n v="0.42235325145705827"/>
    <n v="-3.0834046892775684E-2"/>
    <m/>
    <n v="0"/>
    <n v="0"/>
    <n v="0.99759380911730755"/>
    <n v="0.45599999999999996"/>
    <n v="-1.1563636363636361E-2"/>
    <m/>
    <n v="0"/>
    <n v="0"/>
    <n v="0.99452499999999999"/>
    <n v="0.51470000000000005"/>
    <n v="2.2055454545454573E-2"/>
    <n v="2.2055454545454573E-2"/>
    <n v="-2.2626629524534914E-2"/>
    <n v="-2.2055454545454573E-2"/>
    <n v="1.0258972209302326"/>
    <m/>
  </r>
  <r>
    <n v="2020020014"/>
    <x v="1"/>
    <s v="ARI"/>
    <s v="S.J"/>
    <n v="1"/>
    <n v="0"/>
    <n v="1.76"/>
    <n v="0.50839843708386767"/>
    <n v="-4.1533717394365635E-2"/>
    <m/>
    <n v="0"/>
    <n v="0"/>
    <n v="0.99759380911730755"/>
    <n v="0.55300000000000005"/>
    <n v="-1.0547368421052618E-2"/>
    <m/>
    <n v="0"/>
    <n v="0"/>
    <n v="0.99452499999999999"/>
    <n v="0.53689999999999993"/>
    <n v="-2.173263157894741E-2"/>
    <m/>
    <n v="0"/>
    <n v="0"/>
    <n v="1.0258972209302326"/>
    <m/>
  </r>
  <r>
    <n v="2020020014"/>
    <x v="1"/>
    <s v="S.J"/>
    <s v="ARI"/>
    <n v="0"/>
    <n v="1"/>
    <n v="2.15"/>
    <n v="0.49160156291613227"/>
    <n v="1.4854789635569826E-2"/>
    <n v="1.4854789635569826E-2"/>
    <n v="1.7041903102612065E-2"/>
    <n v="1.70830080809053E-2"/>
    <n v="0.99759380911730755"/>
    <n v="0.44699999999999995"/>
    <n v="-1.016086956521743E-2"/>
    <m/>
    <n v="0"/>
    <n v="0"/>
    <n v="0.99452499999999999"/>
    <n v="0.46310000000000007"/>
    <n v="-1.1308695652173565E-3"/>
    <m/>
    <n v="0"/>
    <n v="0"/>
    <n v="1.0258972209302326"/>
    <m/>
  </r>
  <r>
    <n v="2020020015"/>
    <x v="1"/>
    <s v="ANA"/>
    <s v="VGK"/>
    <n v="0"/>
    <n v="0"/>
    <n v="3"/>
    <n v="0.35929435126989168"/>
    <n v="1.1682458071451254E-2"/>
    <n v="1.1682458071451254E-2"/>
    <n v="-1.1654347847352291E-2"/>
    <n v="-1.1682458071451254E-2"/>
    <n v="0.99759380911730755"/>
    <n v="0.371"/>
    <n v="1.6949999999999996E-2"/>
    <n v="1.6949999999999996E-2"/>
    <n v="-1.6857198749999996E-2"/>
    <n v="-1.6949999999999996E-2"/>
    <n v="0.99452499999999999"/>
    <n v="0.32999999999999996"/>
    <n v="-1.500000000000018E-3"/>
    <m/>
    <n v="0"/>
    <n v="0"/>
    <n v="1.0258972209302326"/>
    <m/>
  </r>
  <r>
    <n v="2020020015"/>
    <x v="1"/>
    <s v="VGK"/>
    <s v="ANA"/>
    <n v="1"/>
    <n v="1"/>
    <n v="1.42"/>
    <n v="0.64070564873010838"/>
    <n v="-6.442712771660436E-2"/>
    <m/>
    <n v="0"/>
    <n v="0"/>
    <n v="0.99759380911730755"/>
    <n v="0.629"/>
    <n v="-7.6300000000000021E-2"/>
    <m/>
    <n v="0"/>
    <n v="0"/>
    <n v="0.99452499999999999"/>
    <n v="0.67"/>
    <n v="-3.4714285714285698E-2"/>
    <m/>
    <n v="0"/>
    <n v="0"/>
    <n v="1.0258972209302326"/>
    <m/>
  </r>
  <r>
    <n v="2020020016"/>
    <x v="1"/>
    <s v="L.A"/>
    <s v="MIN"/>
    <n v="1"/>
    <n v="0"/>
    <n v="2.2000000000000002"/>
    <n v="0.43876068987886924"/>
    <n v="-8.6816205666219014E-3"/>
    <m/>
    <n v="0"/>
    <n v="0"/>
    <n v="0.99759380911730755"/>
    <n v="0.38800000000000001"/>
    <n v="-3.6599999999999987E-2"/>
    <m/>
    <n v="0"/>
    <n v="0"/>
    <n v="0.99452499999999999"/>
    <n v="0.43540000000000001"/>
    <n v="-1.0529999999999982E-2"/>
    <m/>
    <n v="0"/>
    <n v="0"/>
    <n v="1.0258972209302326"/>
    <m/>
  </r>
  <r>
    <n v="2020020016"/>
    <x v="1"/>
    <s v="MIN"/>
    <s v="L.A"/>
    <n v="0"/>
    <n v="1"/>
    <n v="1.71"/>
    <n v="0.56123931012113071"/>
    <n v="-1.7020047757549214E-2"/>
    <m/>
    <n v="0"/>
    <n v="0"/>
    <n v="0.99759380911730755"/>
    <n v="0.61199999999999999"/>
    <n v="1.9656338028169015E-2"/>
    <n v="1.9656338028169015E-2"/>
    <n v="1.3879590899999999E-2"/>
    <n v="1.3956E-2"/>
    <n v="0.99452499999999999"/>
    <n v="0.56459999999999999"/>
    <n v="-1.4591830985915519E-2"/>
    <m/>
    <n v="0"/>
    <n v="0"/>
    <n v="1.0258972209302326"/>
    <m/>
  </r>
  <r>
    <n v="2020020017"/>
    <x v="2"/>
    <s v="BUF"/>
    <s v="WSH"/>
    <n v="1"/>
    <n v="0"/>
    <n v="2.25"/>
    <n v="0.44516660755565235"/>
    <n v="3.8996808005225869E-4"/>
    <n v="3.8996808005225869E-4"/>
    <n v="-3.9984000353865043E-4"/>
    <n v="-3.8996808005225869E-4"/>
    <n v="1.0253146962312116"/>
    <n v="0.46400000000000002"/>
    <n v="1.0560000000000022E-2"/>
    <n v="1.0560000000000022E-2"/>
    <n v="-1.0423638165864021E-2"/>
    <n v="-1.0560000000000022E-2"/>
    <n v="0.98708694752499992"/>
    <n v="0.34750000000000003"/>
    <n v="-5.234999999999998E-2"/>
    <m/>
    <n v="0"/>
    <n v="0"/>
    <n v="1.1509093657074634"/>
    <m/>
  </r>
  <r>
    <n v="2020020017"/>
    <x v="2"/>
    <s v="WSH"/>
    <s v="BUF"/>
    <n v="0"/>
    <n v="1"/>
    <n v="1.68"/>
    <n v="0.55483339244434771"/>
    <n v="-2.9947015011836435E-2"/>
    <m/>
    <n v="0"/>
    <n v="0"/>
    <n v="1.0253146962312116"/>
    <n v="0.53600000000000003"/>
    <n v="-4.3905882352941204E-2"/>
    <m/>
    <n v="0"/>
    <n v="0"/>
    <n v="0.98708694752499992"/>
    <n v="0.65249999999999997"/>
    <n v="4.2441176470588218E-2"/>
    <n v="4.2441176470588218E-2"/>
    <n v="3.3215244294317374E-2"/>
    <n v="2.8859999999999983E-2"/>
    <n v="1.1509093657074634"/>
    <m/>
  </r>
  <r>
    <n v="2020020018"/>
    <x v="2"/>
    <s v="PHI"/>
    <s v="PIT"/>
    <n v="1"/>
    <n v="1"/>
    <n v="1.95"/>
    <n v="0.50478895041779837"/>
    <n v="-4.9457515848294609E-3"/>
    <m/>
    <n v="0"/>
    <n v="0"/>
    <n v="1.0253146962312116"/>
    <n v="0.55900000000000005"/>
    <n v="2.843684210526318E-2"/>
    <n v="2.843684210526318E-2"/>
    <n v="2.6666153887387894E-2"/>
    <n v="2.7015000000000022E-2"/>
    <n v="0.98708694752499992"/>
    <n v="0.55920000000000003"/>
    <n v="2.8560000000000026E-2"/>
    <n v="2.8560000000000026E-2"/>
    <n v="3.1226472910374919E-2"/>
    <n v="2.7132000000000021E-2"/>
    <n v="1.1509093657074634"/>
    <m/>
  </r>
  <r>
    <n v="2020020018"/>
    <x v="2"/>
    <s v="PIT"/>
    <s v="PHI"/>
    <n v="0"/>
    <n v="0"/>
    <n v="1.9"/>
    <n v="0.49521104958220163"/>
    <n v="-1.9699668597938962E-2"/>
    <m/>
    <n v="0"/>
    <n v="0"/>
    <n v="1.0253146962312116"/>
    <n v="0.44099999999999995"/>
    <n v="-5.4033333333333385E-2"/>
    <m/>
    <n v="0"/>
    <n v="0"/>
    <n v="0.98708694752499992"/>
    <n v="0.44079999999999997"/>
    <n v="-5.4160000000000028E-2"/>
    <m/>
    <n v="0"/>
    <n v="0"/>
    <n v="1.1509093657074634"/>
    <m/>
  </r>
  <r>
    <n v="2020020019"/>
    <x v="2"/>
    <s v="CHI"/>
    <s v="T.B"/>
    <n v="0"/>
    <n v="0"/>
    <n v="3.2"/>
    <n v="0.31904096204980625"/>
    <n v="2.8542379853700047E-3"/>
    <n v="2.8542379853700047E-3"/>
    <n v="-2.9264921529412319E-3"/>
    <n v="-2.8542379853700047E-3"/>
    <n v="1.0253146962312116"/>
    <n v="0.378"/>
    <n v="2.8581818181818194E-2"/>
    <n v="2.8581818181818194E-2"/>
    <n v="-2.8212739663805466E-2"/>
    <n v="-2.8581818181818194E-2"/>
    <n v="0.98708694752499992"/>
    <n v="0.30519999999999992"/>
    <n v="-3.185454545454582E-3"/>
    <m/>
    <n v="0"/>
    <n v="0"/>
    <n v="1.1509093657074634"/>
    <m/>
  </r>
  <r>
    <n v="2020020019"/>
    <x v="2"/>
    <s v="T.B"/>
    <s v="CHI"/>
    <n v="1"/>
    <n v="1"/>
    <n v="1.37"/>
    <n v="0.68095903795019375"/>
    <n v="-5.4394149736406328E-2"/>
    <m/>
    <n v="0"/>
    <n v="0"/>
    <n v="1.0253146962312116"/>
    <n v="0.622"/>
    <n v="-0.11988648648648643"/>
    <m/>
    <n v="0"/>
    <n v="0"/>
    <n v="0.98708694752499992"/>
    <n v="0.69480000000000008"/>
    <n v="-3.901945945945931E-2"/>
    <m/>
    <n v="0"/>
    <n v="0"/>
    <n v="1.1509093657074634"/>
    <m/>
  </r>
  <r>
    <n v="2020020021"/>
    <x v="2"/>
    <s v="OTT"/>
    <s v="TOR"/>
    <n v="1"/>
    <n v="1"/>
    <n v="2.7"/>
    <n v="0.29607041517184995"/>
    <n v="-3.5401743359294996E-2"/>
    <m/>
    <n v="0"/>
    <n v="0"/>
    <n v="1.0253146962312116"/>
    <n v="0.38600000000000001"/>
    <n v="7.4470588235294333E-3"/>
    <n v="7.4470588235294333E-3"/>
    <n v="1.2496520755666537E-2"/>
    <n v="1.2660000000000038E-2"/>
    <n v="0.98708694752499992"/>
    <n v="0.32250000000000001"/>
    <n v="-2.2808823529411736E-2"/>
    <m/>
    <n v="0"/>
    <n v="0"/>
    <n v="1.1509093657074634"/>
    <m/>
  </r>
  <r>
    <n v="2020020021"/>
    <x v="2"/>
    <s v="TOR"/>
    <s v="OTT"/>
    <n v="0"/>
    <n v="0"/>
    <n v="1.5"/>
    <n v="0.70392958482815005"/>
    <n v="3.3536626345335004E-2"/>
    <n v="3.3536626345335004E-2"/>
    <n v="-3.4385595853886806E-2"/>
    <n v="-3.3536626345335004E-2"/>
    <n v="1.0253146962312116"/>
    <n v="0.61399999999999999"/>
    <n v="-4.7400000000000039E-2"/>
    <m/>
    <n v="0"/>
    <n v="0"/>
    <n v="0.98708694752499992"/>
    <n v="0.67749999999999999"/>
    <n v="9.7499999999999913E-3"/>
    <n v="9.7499999999999913E-3"/>
    <n v="-1.1221366315647758E-2"/>
    <n v="-9.7499999999999913E-3"/>
    <n v="1.1509093657074634"/>
    <m/>
  </r>
  <r>
    <n v="2020020022"/>
    <x v="2"/>
    <s v="COL"/>
    <s v="STL"/>
    <n v="1"/>
    <n v="1"/>
    <n v="1.68"/>
    <n v="0.54956869265044128"/>
    <n v="-3.3849086623790603E-2"/>
    <m/>
    <n v="0"/>
    <n v="0"/>
    <n v="1.0253146962312116"/>
    <n v="0.59599999999999997"/>
    <n v="5.6470588235286924E-4"/>
    <n v="5.6470588235286924E-4"/>
    <n v="3.7904138784955162E-4"/>
    <n v="3.83999999999951E-4"/>
    <n v="0.98708694752499992"/>
    <n v="0.55400000000000005"/>
    <n v="-3.0564705882352945E-2"/>
    <m/>
    <n v="0"/>
    <n v="0"/>
    <n v="1.1509093657074634"/>
    <m/>
  </r>
  <r>
    <n v="2020020022"/>
    <x v="2"/>
    <s v="STL"/>
    <s v="COL"/>
    <n v="0"/>
    <n v="0"/>
    <n v="2.25"/>
    <n v="0.45043130734955883"/>
    <n v="3.2329059687617608E-3"/>
    <n v="3.2329059687617608E-3"/>
    <n v="-3.3147460013050359E-3"/>
    <n v="-3.2329059687617608E-3"/>
    <n v="1.0253146962312116"/>
    <n v="0.40400000000000003"/>
    <n v="-2.1839999999999991E-2"/>
    <m/>
    <n v="0"/>
    <n v="0"/>
    <n v="0.98708694752499992"/>
    <n v="0.44599999999999995"/>
    <n v="8.3999999999996079E-4"/>
    <n v="8.3999999999996079E-4"/>
    <n v="-9.6676386719422413E-4"/>
    <n v="-8.3999999999996079E-4"/>
    <n v="1.1509093657074634"/>
    <m/>
  </r>
  <r>
    <n v="2020020023"/>
    <x v="3"/>
    <s v="BOS"/>
    <s v="N.J"/>
    <n v="0"/>
    <n v="0"/>
    <n v="1.48"/>
    <n v="0.61873145802637097"/>
    <n v="-5.2673401325606869E-2"/>
    <m/>
    <n v="0"/>
    <n v="0"/>
    <n v="0.98428802221953993"/>
    <n v="0.66599999999999993"/>
    <n v="-8.950000000000069E-3"/>
    <m/>
    <n v="0"/>
    <n v="0"/>
    <n v="0.98799228572623443"/>
    <n v="0.66310000000000002"/>
    <n v="-1.1632499999999976E-2"/>
    <m/>
    <n v="0"/>
    <n v="0"/>
    <n v="1.2031629527293137"/>
    <m/>
  </r>
  <r>
    <n v="2020020023"/>
    <x v="3"/>
    <s v="N.J"/>
    <s v="BOS"/>
    <n v="1"/>
    <n v="1"/>
    <n v="2.75"/>
    <n v="0.38126854197362903"/>
    <n v="8.3123126447108269E-3"/>
    <n v="8.3123126447108269E-3"/>
    <n v="1.4317992102982563E-2"/>
    <n v="1.4546547128243948E-2"/>
    <n v="0.98428802221953993"/>
    <n v="0.33400000000000002"/>
    <n v="-1.3971428571428563E-2"/>
    <m/>
    <n v="0"/>
    <n v="0"/>
    <n v="0.98799228572623443"/>
    <n v="0.33690000000000003"/>
    <n v="-1.2604285714285696E-2"/>
    <m/>
    <n v="0"/>
    <n v="0"/>
    <n v="1.2031629527293137"/>
    <m/>
  </r>
  <r>
    <n v="2020020024"/>
    <x v="3"/>
    <s v="NYI"/>
    <s v="NYR"/>
    <n v="0"/>
    <n v="0"/>
    <n v="1.86"/>
    <n v="0.51476359016875362"/>
    <n v="-1.4839438006785432E-2"/>
    <m/>
    <n v="0"/>
    <n v="0"/>
    <n v="0.98428802221953993"/>
    <n v="0.501"/>
    <n v="-2.3769767441860455E-2"/>
    <m/>
    <n v="0"/>
    <n v="0"/>
    <n v="0.98799228572623443"/>
    <n v="0.59189999999999998"/>
    <n v="3.5209534883720951E-2"/>
    <n v="3.5209534883720951E-2"/>
    <n v="-4.2362807954923476E-2"/>
    <n v="-3.5209534883720951E-2"/>
    <n v="1.2031629527293137"/>
    <m/>
  </r>
  <r>
    <n v="2020020024"/>
    <x v="3"/>
    <s v="NYR"/>
    <s v="NYI"/>
    <n v="1"/>
    <n v="1"/>
    <n v="2"/>
    <n v="0.48523640983124644"/>
    <n v="-8.8581541012521196E-3"/>
    <m/>
    <n v="0"/>
    <n v="0"/>
    <n v="0.98428802221953993"/>
    <n v="0.499"/>
    <n v="-6.0000000000000049E-4"/>
    <m/>
    <n v="0"/>
    <n v="0"/>
    <n v="0.98799228572623443"/>
    <n v="0.40810000000000002"/>
    <n v="-5.5139999999999988E-2"/>
    <m/>
    <n v="0"/>
    <n v="0"/>
    <n v="1.2031629527293137"/>
    <m/>
  </r>
  <r>
    <n v="2020020025"/>
    <x v="3"/>
    <s v="CAR"/>
    <s v="DET"/>
    <n v="0"/>
    <n v="0"/>
    <n v="1.4"/>
    <n v="0.69952172422403192"/>
    <n v="-1.5502189564766542E-2"/>
    <m/>
    <n v="0"/>
    <n v="0"/>
    <n v="0.98428802221953993"/>
    <n v="0.67300000000000004"/>
    <n v="-4.3350000000000062E-2"/>
    <m/>
    <n v="0"/>
    <n v="0"/>
    <n v="0.98799228572623443"/>
    <n v="0.77810000000000001"/>
    <n v="6.7004999999999995E-2"/>
    <n v="6.7004999999999995E-2"/>
    <n v="-8.0617933647627663E-2"/>
    <n v="-6.7004999999999995E-2"/>
    <n v="1.2031629527293137"/>
    <m/>
  </r>
  <r>
    <n v="2020020025"/>
    <x v="3"/>
    <s v="DET"/>
    <s v="CAR"/>
    <n v="1"/>
    <n v="1"/>
    <n v="3.1"/>
    <n v="0.30047827577596808"/>
    <n v="-9.7881921563569875E-3"/>
    <m/>
    <n v="0"/>
    <n v="0"/>
    <n v="0.98428802221953993"/>
    <n v="0.32700000000000001"/>
    <n v="1.9571428571428713E-3"/>
    <n v="1.9571428571428713E-3"/>
    <n v="4.0606482943348534E-3"/>
    <n v="4.1100000000000303E-3"/>
    <n v="0.98799228572623443"/>
    <n v="0.22189999999999999"/>
    <n v="-4.4587142857142853E-2"/>
    <m/>
    <n v="0"/>
    <n v="0"/>
    <n v="1.2031629527293137"/>
    <m/>
  </r>
  <r>
    <n v="2020020026"/>
    <x v="3"/>
    <s v="CBJ"/>
    <s v="NSH"/>
    <n v="0"/>
    <n v="0"/>
    <n v="2.1"/>
    <n v="0.45453950588689052"/>
    <n v="-1.2400101173871761E-2"/>
    <m/>
    <n v="0"/>
    <n v="0"/>
    <n v="0.98428802221953993"/>
    <n v="0.48099999999999998"/>
    <n v="2.754545454545454E-3"/>
    <n v="2.754545454545454E-3"/>
    <n v="-2.7214696597731725E-3"/>
    <n v="-2.754545454545454E-3"/>
    <n v="0.98799228572623443"/>
    <n v="0.48849999999999993"/>
    <n v="7.0499999999999799E-3"/>
    <n v="7.0499999999999799E-3"/>
    <n v="-8.4822988167416371E-3"/>
    <n v="-7.0499999999999799E-3"/>
    <n v="1.2031629527293137"/>
    <m/>
  </r>
  <r>
    <n v="2020020026"/>
    <x v="3"/>
    <s v="NSH"/>
    <s v="CBJ"/>
    <n v="1"/>
    <n v="1"/>
    <n v="1.8"/>
    <n v="0.54546049411310948"/>
    <n v="-6.8141664736511148E-3"/>
    <m/>
    <n v="0"/>
    <n v="0"/>
    <n v="0.98428802221953993"/>
    <n v="0.51900000000000002"/>
    <n v="-2.4674999999999989E-2"/>
    <m/>
    <n v="0"/>
    <n v="0"/>
    <n v="0.98799228572623443"/>
    <n v="0.51150000000000007"/>
    <n v="-2.9737499999999972E-2"/>
    <m/>
    <n v="0"/>
    <n v="0"/>
    <n v="1.2031629527293137"/>
    <m/>
  </r>
  <r>
    <n v="2020020027"/>
    <x v="3"/>
    <s v="OTT"/>
    <s v="TOR"/>
    <n v="1"/>
    <n v="0"/>
    <n v="2.9"/>
    <n v="0.30867798086671611"/>
    <n v="-1.6552714024187887E-2"/>
    <m/>
    <n v="0"/>
    <n v="0"/>
    <n v="0.98428802221953993"/>
    <n v="0.32200000000000001"/>
    <n v="-1.0452631578947366E-2"/>
    <m/>
    <n v="0"/>
    <n v="0"/>
    <n v="0.98799228572623443"/>
    <n v="0.36419999999999997"/>
    <n v="8.8705263157894572E-3"/>
    <n v="8.8705263157894572E-3"/>
    <n v="-1.0672688634368325E-2"/>
    <n v="-8.8705263157894572E-3"/>
    <n v="1.2031629527293137"/>
    <m/>
  </r>
  <r>
    <n v="2020020027"/>
    <x v="3"/>
    <s v="TOR"/>
    <s v="OTT"/>
    <n v="0"/>
    <n v="1"/>
    <n v="1.5"/>
    <n v="0.69132201913328395"/>
    <n v="2.218981721995552E-2"/>
    <n v="2.218981721995552E-2"/>
    <n v="1.0920585652421551E-2"/>
    <n v="1.1094908609977756E-2"/>
    <n v="0.98428802221953993"/>
    <n v="0.67799999999999994"/>
    <n v="1.0199999999999942E-2"/>
    <n v="1.0199999999999942E-2"/>
    <n v="5.0387606572037669E-3"/>
    <n v="5.0999999999999709E-3"/>
    <n v="0.98799228572623443"/>
    <n v="0.63580000000000003"/>
    <n v="-2.7779999999999937E-2"/>
    <m/>
    <n v="0"/>
    <n v="0"/>
    <n v="1.2031629527293137"/>
    <m/>
  </r>
  <r>
    <n v="2020020028"/>
    <x v="3"/>
    <s v="CGY"/>
    <s v="VAN"/>
    <n v="1"/>
    <n v="1"/>
    <n v="1.64"/>
    <n v="0.58275573756842314"/>
    <n v="-2.0756526744274733E-2"/>
    <m/>
    <n v="0"/>
    <n v="0"/>
    <n v="0.98428802221953993"/>
    <n v="0.57199999999999995"/>
    <n v="-2.9025000000000044E-2"/>
    <m/>
    <n v="0"/>
    <n v="0"/>
    <n v="0.98799228572623443"/>
    <n v="0.53580000000000005"/>
    <n v="-5.6853749999999981E-2"/>
    <m/>
    <n v="0"/>
    <n v="0"/>
    <n v="1.2031629527293137"/>
    <m/>
  </r>
  <r>
    <n v="2020020028"/>
    <x v="3"/>
    <s v="VAN"/>
    <s v="CGY"/>
    <n v="0"/>
    <n v="0"/>
    <n v="2.35"/>
    <n v="0.41724426243157675"/>
    <n v="-4.3279962857321295E-3"/>
    <m/>
    <n v="0"/>
    <n v="0"/>
    <n v="0.98428802221953993"/>
    <n v="0.42800000000000005"/>
    <n v="1.2888888888889195E-3"/>
    <n v="1.2888888888889195E-3"/>
    <n v="-1.2734122793805101E-3"/>
    <n v="-1.2888888888889195E-3"/>
    <n v="0.98799228572623443"/>
    <n v="0.46419999999999995"/>
    <n v="2.019333333333331E-2"/>
    <n v="2.019333333333331E-2"/>
    <n v="-2.4295870558780581E-2"/>
    <n v="-2.019333333333331E-2"/>
    <n v="1.2031629527293137"/>
    <m/>
  </r>
  <r>
    <n v="2020020029"/>
    <x v="3"/>
    <s v="EDM"/>
    <s v="MTL"/>
    <n v="1"/>
    <n v="0"/>
    <n v="2.0499999999999998"/>
    <n v="0.54709832790664426"/>
    <n v="3.4729020631034481E-2"/>
    <n v="3.4729020631034481E-2"/>
    <n v="-3.418335903054253E-2"/>
    <n v="-3.4729020631034481E-2"/>
    <n v="0.98428802221953993"/>
    <n v="0.52100000000000002"/>
    <n v="1.9442857142857126E-2"/>
    <n v="1.9442857142857126E-2"/>
    <n v="-1.9209392869620055E-2"/>
    <n v="-1.9442857142857126E-2"/>
    <n v="0.98799228572623443"/>
    <n v="0.54969999999999997"/>
    <n v="3.6252857142857094E-2"/>
    <n v="3.6252857142857094E-2"/>
    <n v="-4.3618094644873935E-2"/>
    <n v="-3.6252857142857094E-2"/>
    <n v="1.2031629527293137"/>
    <m/>
  </r>
  <r>
    <n v="2020020029"/>
    <x v="3"/>
    <s v="MTL"/>
    <s v="EDM"/>
    <n v="0"/>
    <n v="1"/>
    <n v="1.83"/>
    <n v="0.45290167209335574"/>
    <n v="-6.1875881952708024E-2"/>
    <m/>
    <n v="0"/>
    <n v="0"/>
    <n v="0.98428802221953993"/>
    <n v="0.47899999999999998"/>
    <n v="-4.4613253012048208E-2"/>
    <m/>
    <n v="0"/>
    <n v="0"/>
    <n v="0.98799228572623443"/>
    <n v="0.45030000000000003"/>
    <n v="-6.3596746987951744E-2"/>
    <m/>
    <n v="0"/>
    <n v="0"/>
    <n v="1.2031629527293137"/>
    <m/>
  </r>
  <r>
    <n v="2020020030"/>
    <x v="3"/>
    <s v="ARI"/>
    <s v="S.J"/>
    <n v="1"/>
    <n v="1"/>
    <n v="1.76"/>
    <n v="0.52375215097257721"/>
    <n v="-3.0866926692735813E-2"/>
    <m/>
    <n v="0"/>
    <n v="0"/>
    <n v="0.98428802221953993"/>
    <n v="0.55700000000000005"/>
    <n v="-7.7684210526315469E-3"/>
    <m/>
    <n v="0"/>
    <n v="0"/>
    <n v="0.98799228572623443"/>
    <n v="0.55400000000000005"/>
    <n v="-9.8526315789473178E-3"/>
    <m/>
    <n v="0"/>
    <n v="0"/>
    <n v="1.2031629527293137"/>
    <m/>
  </r>
  <r>
    <n v="2020020030"/>
    <x v="3"/>
    <s v="S.J"/>
    <s v="ARI"/>
    <n v="0"/>
    <n v="0"/>
    <n v="2.15"/>
    <n v="0.47624784902742284"/>
    <n v="6.2433588023371595E-3"/>
    <n v="6.2433588023371595E-3"/>
    <n v="-6.1452632875593979E-3"/>
    <n v="-6.2433588023371595E-3"/>
    <n v="0.98428802221953993"/>
    <n v="0.44299999999999995"/>
    <n v="-1.2404347826087011E-2"/>
    <m/>
    <n v="0"/>
    <n v="0"/>
    <n v="0.98799228572623443"/>
    <n v="0.44599999999999995"/>
    <n v="-1.0721739130434818E-2"/>
    <m/>
    <n v="0"/>
    <n v="0"/>
    <n v="1.2031629527293137"/>
    <m/>
  </r>
  <r>
    <n v="2020020031"/>
    <x v="3"/>
    <s v="ANA"/>
    <s v="VGK"/>
    <n v="0"/>
    <n v="0"/>
    <n v="3.15"/>
    <n v="0.34651804971621092"/>
    <n v="1.2771886968288047E-2"/>
    <n v="1.2771886968288047E-2"/>
    <n v="-1.2571215364027758E-2"/>
    <n v="-1.2771886968288047E-2"/>
    <n v="0.98428802221953993"/>
    <n v="0.32999999999999996"/>
    <n v="5.5116279069767262E-3"/>
    <n v="5.5116279069767262E-3"/>
    <n v="-5.4454458538864374E-3"/>
    <n v="-5.5116279069767262E-3"/>
    <n v="0.98799228572623443"/>
    <n v="0.2954"/>
    <n v="-9.6962790697674491E-3"/>
    <m/>
    <n v="0"/>
    <n v="0"/>
    <n v="1.2031629527293137"/>
    <m/>
  </r>
  <r>
    <n v="2020020031"/>
    <x v="3"/>
    <s v="VGK"/>
    <s v="ANA"/>
    <n v="1"/>
    <n v="1"/>
    <n v="1.38"/>
    <n v="0.65348195028378919"/>
    <n v="-7.7522296269766588E-2"/>
    <m/>
    <n v="0"/>
    <n v="0"/>
    <n v="0.98428802221953993"/>
    <n v="0.67"/>
    <n v="-5.9526315789473712E-2"/>
    <m/>
    <n v="0"/>
    <n v="0"/>
    <n v="0.98799228572623443"/>
    <n v="0.7046"/>
    <n v="-2.1830526315789574E-2"/>
    <m/>
    <n v="0"/>
    <n v="0"/>
    <n v="1.2031629527293137"/>
    <m/>
  </r>
  <r>
    <n v="2020020032"/>
    <x v="3"/>
    <s v="L.A"/>
    <s v="MIN"/>
    <n v="1"/>
    <n v="0"/>
    <n v="2.15"/>
    <n v="0.43993497812725224"/>
    <n v="-1.4123425311236792E-2"/>
    <m/>
    <n v="0"/>
    <n v="0"/>
    <n v="0.98428802221953993"/>
    <n v="0.38300000000000001"/>
    <n v="-4.6056521739130434E-2"/>
    <m/>
    <n v="0"/>
    <n v="0"/>
    <n v="0.98799228572623443"/>
    <n v="0.45339999999999997"/>
    <n v="-6.5713043478261143E-3"/>
    <m/>
    <n v="0"/>
    <n v="0"/>
    <n v="1.2031629527293137"/>
    <m/>
  </r>
  <r>
    <n v="2020020032"/>
    <x v="3"/>
    <s v="MIN"/>
    <s v="L.A"/>
    <n v="0"/>
    <n v="1"/>
    <n v="1.74"/>
    <n v="0.56006502187274787"/>
    <n v="-1.0332511597872442E-2"/>
    <m/>
    <n v="0"/>
    <n v="0"/>
    <n v="0.98428802221953993"/>
    <n v="0.61699999999999999"/>
    <n v="2.982972972972972E-2"/>
    <n v="2.982972972972972E-2"/>
    <n v="2.1808941715120888E-2"/>
    <n v="2.2073999999999989E-2"/>
    <n v="0.98799228572623443"/>
    <n v="0.54659999999999997"/>
    <n v="-1.9830810810810839E-2"/>
    <m/>
    <n v="0"/>
    <n v="0"/>
    <n v="1.2031629527293137"/>
    <m/>
  </r>
  <r>
    <n v="2020020034"/>
    <x v="4"/>
    <s v="CHI"/>
    <s v="FLA"/>
    <n v="0"/>
    <n v="0"/>
    <n v="2.4"/>
    <n v="0.39607400247794655"/>
    <n v="-1.0590513011341791E-2"/>
    <m/>
    <n v="0"/>
    <n v="0"/>
    <n v="0.9566267622928144"/>
    <n v="0.41800000000000004"/>
    <n v="6.8571428571430543E-4"/>
    <n v="6.8571428571430543E-4"/>
    <n v="-6.7902919935789406E-4"/>
    <n v="-6.8571428571430543E-4"/>
    <n v="0.99025091573023372"/>
    <n v="0.4768"/>
    <n v="3.0925714285714286E-2"/>
    <n v="3.0925714285714286E-2"/>
    <n v="-3.0712736884859738E-2"/>
    <n v="-3.0925714285714286E-2"/>
    <n v="0.99311325847199816"/>
    <m/>
  </r>
  <r>
    <n v="2020020034"/>
    <x v="4"/>
    <s v="FLA"/>
    <s v="CHI"/>
    <n v="1"/>
    <n v="1"/>
    <n v="1.64"/>
    <n v="0.60392599752205345"/>
    <n v="-4.4818894049214117E-3"/>
    <m/>
    <n v="0"/>
    <n v="0"/>
    <n v="0.9566267622928144"/>
    <n v="0.58199999999999996"/>
    <n v="-2.1337500000000054E-2"/>
    <m/>
    <n v="0"/>
    <n v="0"/>
    <n v="0.99025091573023372"/>
    <n v="0.5232"/>
    <n v="-6.6540000000000044E-2"/>
    <m/>
    <n v="0"/>
    <n v="0"/>
    <n v="0.99311325847199816"/>
    <m/>
  </r>
  <r>
    <n v="2020020035"/>
    <x v="4"/>
    <s v="PIT"/>
    <s v="WSH"/>
    <n v="1"/>
    <n v="1"/>
    <n v="1.83"/>
    <n v="0.55843081926221705"/>
    <n v="7.9259274397074329E-3"/>
    <n v="7.9259274397074329E-3"/>
    <n v="6.2931880729965306E-3"/>
    <n v="6.5785197749571693E-3"/>
    <n v="0.9566267622928144"/>
    <n v="0.58399999999999996"/>
    <n v="2.4838554216867467E-2"/>
    <n v="2.4838554216867467E-2"/>
    <n v="2.0415012878694502E-2"/>
    <n v="2.0616000000000002E-2"/>
    <n v="0.99025091573023372"/>
    <n v="0.49120000000000003"/>
    <n v="-3.6543614457831289E-2"/>
    <m/>
    <n v="0"/>
    <n v="0"/>
    <n v="0.99311325847199816"/>
    <m/>
  </r>
  <r>
    <n v="2020020035"/>
    <x v="4"/>
    <s v="WSH"/>
    <s v="PIT"/>
    <n v="0"/>
    <n v="0"/>
    <n v="2.15"/>
    <n v="0.44156918073778301"/>
    <n v="-1.3206850803591269E-2"/>
    <m/>
    <n v="0"/>
    <n v="0"/>
    <n v="0.9566267622928144"/>
    <n v="0.41600000000000004"/>
    <n v="-2.754782608695653E-2"/>
    <m/>
    <n v="0"/>
    <n v="0"/>
    <n v="0.99025091573023372"/>
    <n v="0.50879999999999992"/>
    <n v="2.4500869565217336E-2"/>
    <n v="2.4500869565217336E-2"/>
    <n v="-2.4332138409310398E-2"/>
    <n v="-2.4500869565217336E-2"/>
    <n v="0.99311325847199816"/>
    <m/>
  </r>
  <r>
    <n v="2020020036"/>
    <x v="5"/>
    <s v="BOS"/>
    <s v="NYI"/>
    <n v="0"/>
    <n v="0"/>
    <n v="1.68"/>
    <n v="0.53391706735878752"/>
    <n v="-4.5449703016428054E-2"/>
    <m/>
    <n v="0"/>
    <n v="0"/>
    <n v="0.96291995036581091"/>
    <n v="0.57099999999999995"/>
    <n v="-1.7964705882352983E-2"/>
    <m/>
    <n v="0"/>
    <n v="0"/>
    <n v="1.0099868994095704"/>
    <n v="0.51449999999999996"/>
    <n v="-5.9841176470588273E-2"/>
    <m/>
    <n v="0"/>
    <n v="0"/>
    <n v="0.93806838317782804"/>
    <m/>
  </r>
  <r>
    <n v="2020020036"/>
    <x v="5"/>
    <s v="NYI"/>
    <s v="BOS"/>
    <n v="1"/>
    <n v="1"/>
    <n v="2.2000000000000002"/>
    <n v="0.46608293264121248"/>
    <n v="6.3456129526668894E-3"/>
    <n v="6.3456129526668894E-3"/>
    <n v="7.3323807713071782E-3"/>
    <n v="7.6147355432002678E-3"/>
    <n v="0.96291995036581091"/>
    <n v="0.42899999999999999"/>
    <n v="-1.4049999999999991E-2"/>
    <m/>
    <n v="0"/>
    <n v="0"/>
    <n v="1.0099868994095704"/>
    <n v="0.48549999999999999"/>
    <n v="1.7025000000000023E-2"/>
    <n v="1.7025000000000023E-2"/>
    <n v="1.9164737068323053E-2"/>
    <n v="2.0430000000000028E-2"/>
    <n v="0.93806838317782804"/>
    <m/>
  </r>
  <r>
    <n v="2020020037"/>
    <x v="5"/>
    <s v="BUF"/>
    <s v="PHI"/>
    <n v="0"/>
    <n v="1"/>
    <n v="2.4"/>
    <n v="0.38885586052934074"/>
    <n v="-1.4302700299196194E-2"/>
    <m/>
    <n v="0"/>
    <n v="0"/>
    <n v="0.96291995036581091"/>
    <n v="0.41700000000000004"/>
    <n v="1.7142857142857636E-4"/>
    <n v="1.7142857142857636E-4"/>
    <n v="2.4239685585830385E-4"/>
    <n v="2.4000000000000689E-4"/>
    <n v="1.0099868994095704"/>
    <n v="0.27700000000000002"/>
    <n v="-7.1828571428571422E-2"/>
    <m/>
    <n v="0"/>
    <n v="0"/>
    <n v="0.93806838317782804"/>
    <m/>
  </r>
  <r>
    <n v="2020020037"/>
    <x v="5"/>
    <s v="PHI"/>
    <s v="BUF"/>
    <n v="1"/>
    <n v="0"/>
    <n v="1.68"/>
    <n v="0.61114413947065926"/>
    <n v="1.1789185725312163E-2"/>
    <n v="1.1789185725312163E-2"/>
    <n v="-1.1352042133470915E-2"/>
    <n v="-1.1789185725312163E-2"/>
    <n v="0.96291995036581091"/>
    <n v="0.58299999999999996"/>
    <n v="-9.0705882352941775E-3"/>
    <m/>
    <n v="0"/>
    <n v="0"/>
    <n v="1.0099868994095704"/>
    <n v="0.72299999999999998"/>
    <n v="9.4694117647058804E-2"/>
    <n v="9.4694117647058804E-2"/>
    <n v="-8.8829557837627485E-2"/>
    <n v="-9.4694117647058804E-2"/>
    <n v="0.93806838317782804"/>
    <m/>
  </r>
  <r>
    <n v="2020020038"/>
    <x v="5"/>
    <s v="CBJ"/>
    <s v="DET"/>
    <n v="0"/>
    <n v="1"/>
    <n v="1.55"/>
    <n v="0.62466384802717012"/>
    <n v="-1.7329655758847068E-2"/>
    <m/>
    <n v="0"/>
    <n v="0"/>
    <n v="0.96291995036581091"/>
    <n v="0.58099999999999996"/>
    <n v="-5.4245454545454562E-2"/>
    <m/>
    <n v="0"/>
    <n v="0"/>
    <n v="1.0099868994095704"/>
    <n v="0.70789999999999997"/>
    <n v="5.3042727272727283E-2"/>
    <n v="5.3042727272727283E-2"/>
    <n v="2.7366737976638369E-2"/>
    <n v="2.9173500000000005E-2"/>
    <n v="0.93806838317782804"/>
    <m/>
  </r>
  <r>
    <n v="2020020038"/>
    <x v="5"/>
    <s v="DET"/>
    <s v="CBJ"/>
    <n v="1"/>
    <n v="0"/>
    <n v="2.5499999999999998"/>
    <n v="0.37533615197282988"/>
    <n v="-8.3018346714743025E-3"/>
    <m/>
    <n v="0"/>
    <n v="0"/>
    <n v="0.96291995036581091"/>
    <n v="0.41899999999999998"/>
    <n v="1.3248387096774165E-2"/>
    <n v="1.3248387096774165E-2"/>
    <n v="-1.33806974060487E-2"/>
    <n v="-1.3248387096774165E-2"/>
    <n v="1.0099868994095704"/>
    <n v="0.29210000000000003"/>
    <n v="-4.9382903225806449E-2"/>
    <m/>
    <n v="0"/>
    <n v="0"/>
    <n v="0.93806838317782804"/>
    <m/>
  </r>
  <r>
    <n v="2020020039"/>
    <x v="5"/>
    <s v="S.J"/>
    <s v="STL"/>
    <n v="0"/>
    <n v="0"/>
    <n v="2.65"/>
    <n v="0.35897607396216535"/>
    <n v="-8.8569825455021463E-3"/>
    <m/>
    <n v="0"/>
    <n v="0"/>
    <n v="0.96291995036581091"/>
    <n v="0.31999999999999995"/>
    <n v="-2.7636363636363664E-2"/>
    <m/>
    <n v="0"/>
    <n v="0"/>
    <n v="1.0099868994095704"/>
    <n v="0.35420000000000007"/>
    <n v="-1.1158181818181786E-2"/>
    <m/>
    <n v="0"/>
    <n v="0"/>
    <n v="0.93806838317782804"/>
    <m/>
  </r>
  <r>
    <n v="2020020039"/>
    <x v="5"/>
    <s v="STL"/>
    <s v="S.J"/>
    <n v="1"/>
    <n v="1"/>
    <n v="1.54"/>
    <n v="0.64102392603783465"/>
    <n v="-7.123974389852559E-3"/>
    <m/>
    <n v="0"/>
    <n v="0"/>
    <n v="0.96291995036581091"/>
    <n v="0.68"/>
    <n v="2.622222222222223E-2"/>
    <n v="2.622222222222223E-2"/>
    <n v="1.4301414495639523E-2"/>
    <n v="1.4160000000000006E-2"/>
    <n v="1.0099868994095704"/>
    <n v="0.64579999999999993"/>
    <n v="-3.0377777777777933E-3"/>
    <m/>
    <n v="0"/>
    <n v="0"/>
    <n v="0.93806838317782804"/>
    <m/>
  </r>
  <r>
    <n v="2020020040"/>
    <x v="5"/>
    <s v="CAR"/>
    <s v="NSH"/>
    <n v="0"/>
    <n v="1"/>
    <n v="1.76"/>
    <n v="0.49920169227953559"/>
    <n v="-4.792303483737527E-2"/>
    <m/>
    <n v="0"/>
    <n v="0"/>
    <n v="0.96291995036581091"/>
    <n v="0.52"/>
    <n v="-3.3473684210526308E-2"/>
    <m/>
    <n v="0"/>
    <n v="0"/>
    <n v="1.0099868994095704"/>
    <n v="0.48370000000000002"/>
    <n v="-5.8692631578947344E-2"/>
    <m/>
    <n v="0"/>
    <n v="0"/>
    <n v="0.93806838317782804"/>
    <m/>
  </r>
  <r>
    <n v="2020020040"/>
    <x v="5"/>
    <s v="NSH"/>
    <s v="CAR"/>
    <n v="1"/>
    <n v="0"/>
    <n v="2.1"/>
    <n v="0.5007983077204643"/>
    <n v="1.4093576239902289E-2"/>
    <n v="1.4093576239902289E-2"/>
    <n v="-1.3570985733403484E-2"/>
    <n v="-1.4093576239902289E-2"/>
    <n v="0.96291995036581091"/>
    <n v="0.48"/>
    <n v="2.1818181818181836E-3"/>
    <n v="2.1818181818181836E-3"/>
    <n v="-2.2036077805299738E-3"/>
    <n v="-2.1818181818181836E-3"/>
    <n v="1.0099868994095704"/>
    <n v="0.51629999999999998"/>
    <n v="2.2971818181818187E-2"/>
    <n v="2.2971818181818187E-2"/>
    <n v="-2.1549136340473219E-2"/>
    <n v="-2.2971818181818187E-2"/>
    <n v="0.93806838317782804"/>
    <m/>
  </r>
  <r>
    <n v="2020020041"/>
    <x v="5"/>
    <s v="TOR"/>
    <s v="WPG"/>
    <n v="1"/>
    <n v="1"/>
    <n v="1.57"/>
    <n v="0.58427801464193418"/>
    <n v="-4.3517640532717554E-2"/>
    <m/>
    <n v="0"/>
    <n v="0"/>
    <n v="0.96291995036581091"/>
    <n v="0.60699999999999998"/>
    <n v="-2.4742105263157888E-2"/>
    <m/>
    <n v="0"/>
    <n v="0"/>
    <n v="1.0099868994095704"/>
    <n v="0.52110000000000001"/>
    <n v="-9.5722631578947337E-2"/>
    <m/>
    <n v="0"/>
    <n v="0"/>
    <n v="0.93806838317782804"/>
    <m/>
  </r>
  <r>
    <n v="2020020041"/>
    <x v="5"/>
    <s v="WPG"/>
    <s v="TOR"/>
    <n v="0"/>
    <n v="0"/>
    <n v="2.4500000000000002"/>
    <n v="0.41572198535806576"/>
    <n v="3.8314891297781726E-3"/>
    <n v="3.8314891297781726E-3"/>
    <n v="-3.6894173226731421E-3"/>
    <n v="-3.8314891297781726E-3"/>
    <n v="0.96291995036581091"/>
    <n v="0.39300000000000002"/>
    <n v="-7.6862068965517037E-3"/>
    <m/>
    <n v="0"/>
    <n v="0"/>
    <n v="1.0099868994095704"/>
    <n v="0.47889999999999999"/>
    <n v="3.585620689655173E-2"/>
    <n v="3.585620689655173E-2"/>
    <n v="-3.363557403033797E-2"/>
    <n v="-3.585620689655173E-2"/>
    <n v="0.93806838317782804"/>
    <m/>
  </r>
  <r>
    <n v="2020020042"/>
    <x v="5"/>
    <s v="CGY"/>
    <s v="VAN"/>
    <n v="1"/>
    <n v="1"/>
    <n v="1.66"/>
    <n v="0.5656005334721772"/>
    <n v="-2.7774142925539039E-2"/>
    <m/>
    <n v="0"/>
    <n v="0"/>
    <n v="0.96291995036581091"/>
    <n v="0.55700000000000005"/>
    <n v="-3.4263636363636316E-2"/>
    <m/>
    <n v="0"/>
    <n v="0"/>
    <n v="1.0099868994095704"/>
    <n v="0.57530000000000003"/>
    <n v="-2.0455454545454541E-2"/>
    <m/>
    <n v="0"/>
    <n v="0"/>
    <n v="0.93806838317782804"/>
    <m/>
  </r>
  <r>
    <n v="2020020042"/>
    <x v="5"/>
    <s v="VAN"/>
    <s v="CGY"/>
    <n v="0"/>
    <n v="0"/>
    <n v="2.4"/>
    <n v="0.43439946652782285"/>
    <n v="9.1197256428803084E-3"/>
    <n v="9.1197256428803084E-3"/>
    <n v="-8.7815657633921202E-3"/>
    <n v="-9.1197256428803084E-3"/>
    <n v="0.96291995036581091"/>
    <n v="0.44299999999999995"/>
    <n v="1.3542857142857103E-2"/>
    <n v="1.3542857142857103E-2"/>
    <n v="-1.3678108294861E-2"/>
    <n v="-1.3542857142857103E-2"/>
    <n v="1.0099868994095704"/>
    <n v="0.42469999999999997"/>
    <n v="4.1314285714285403E-3"/>
    <n v="4.1314285714285403E-3"/>
    <n v="-3.8755625202146547E-3"/>
    <n v="-4.1314285714285403E-3"/>
    <n v="0.93806838317782804"/>
    <m/>
  </r>
  <r>
    <n v="2020020043"/>
    <x v="5"/>
    <s v="EDM"/>
    <s v="MTL"/>
    <n v="1"/>
    <n v="0"/>
    <n v="2"/>
    <n v="0.52872913074770422"/>
    <n v="1.7237478448622532E-2"/>
    <n v="1.7237478448622532E-2"/>
    <n v="-1.6598311892179345E-2"/>
    <n v="-1.7237478448622532E-2"/>
    <n v="0.96291995036581091"/>
    <n v="0.51"/>
    <n v="6.0000000000000053E-3"/>
    <n v="6.0000000000000053E-3"/>
    <n v="-6.0599213964574279E-3"/>
    <n v="-6.0000000000000053E-3"/>
    <n v="1.0099868994095704"/>
    <n v="0.54"/>
    <n v="2.4000000000000021E-2"/>
    <n v="2.4000000000000021E-2"/>
    <n v="-2.2513641196267892E-2"/>
    <n v="-2.4000000000000021E-2"/>
    <n v="0.93806838317782804"/>
    <m/>
  </r>
  <r>
    <n v="2020020043"/>
    <x v="5"/>
    <s v="MTL"/>
    <s v="EDM"/>
    <n v="0"/>
    <n v="1"/>
    <n v="1.9"/>
    <n v="0.47127086925229567"/>
    <n v="-3.4861782806879425E-2"/>
    <m/>
    <n v="0"/>
    <n v="0"/>
    <n v="0.96291995036581091"/>
    <n v="0.49"/>
    <n v="-2.3000000000000024E-2"/>
    <m/>
    <n v="0"/>
    <n v="0"/>
    <n v="1.0099868994095704"/>
    <n v="0.45999999999999996"/>
    <n v="-4.2000000000000037E-2"/>
    <m/>
    <n v="0"/>
    <n v="0"/>
    <n v="0.93806838317782804"/>
    <m/>
  </r>
  <r>
    <n v="2020020044"/>
    <x v="5"/>
    <s v="ARI"/>
    <s v="VGK"/>
    <n v="0"/>
    <n v="0"/>
    <n v="2.9"/>
    <n v="0.35037998892568051"/>
    <n v="2.5424159817589629E-3"/>
    <n v="2.5424159817589629E-3"/>
    <n v="-2.4481430709645847E-3"/>
    <n v="-2.5424159817589629E-3"/>
    <n v="0.96291995036581091"/>
    <n v="0.38"/>
    <n v="1.6105263157894734E-2"/>
    <n v="1.6105263157894734E-2"/>
    <n v="-1.6266104801017287E-2"/>
    <n v="-1.6105263157894734E-2"/>
    <n v="1.0099868994095704"/>
    <n v="0.3488"/>
    <n v="1.8189473684210487E-3"/>
    <n v="1.8189473684210487E-3"/>
    <n v="-1.7062970169802983E-3"/>
    <n v="-1.8189473684210487E-3"/>
    <n v="0.93806838317782804"/>
    <m/>
  </r>
  <r>
    <n v="2020020044"/>
    <x v="5"/>
    <s v="VGK"/>
    <s v="ARI"/>
    <n v="1"/>
    <n v="1"/>
    <n v="1.43"/>
    <n v="0.64962001107431955"/>
    <n v="-4.9565151742132343E-2"/>
    <m/>
    <n v="0"/>
    <n v="0"/>
    <n v="0.96291995036581091"/>
    <n v="0.62"/>
    <n v="-7.9116279069767495E-2"/>
    <m/>
    <n v="0"/>
    <n v="0"/>
    <n v="1.0099868994095704"/>
    <n v="0.6512"/>
    <n v="-4.7988837209302297E-2"/>
    <m/>
    <n v="0"/>
    <n v="0"/>
    <n v="0.93806838317782804"/>
    <m/>
  </r>
  <r>
    <n v="2020020045"/>
    <x v="5"/>
    <s v="ANA"/>
    <s v="MIN"/>
    <n v="1"/>
    <n v="1"/>
    <n v="2.25"/>
    <n v="0.43934207492456784"/>
    <n v="-2.7552795407333572E-3"/>
    <m/>
    <n v="0"/>
    <n v="0"/>
    <n v="0.96291995036581091"/>
    <n v="0.42199999999999999"/>
    <n v="-1.2120000000000009E-2"/>
    <m/>
    <n v="0"/>
    <n v="0"/>
    <n v="1.0099868994095704"/>
    <n v="0.43940000000000001"/>
    <n v="-2.7239999999999929E-3"/>
    <m/>
    <n v="0"/>
    <n v="0"/>
    <n v="0.93806838317782804"/>
    <m/>
  </r>
  <r>
    <n v="2020020045"/>
    <x v="5"/>
    <s v="MIN"/>
    <s v="ANA"/>
    <n v="0"/>
    <n v="0"/>
    <n v="1.76"/>
    <n v="0.56065792507543222"/>
    <n v="-5.2271257370681713E-3"/>
    <m/>
    <n v="0"/>
    <n v="0"/>
    <n v="0.96291995036581091"/>
    <n v="0.57800000000000007"/>
    <n v="6.8210526315790193E-3"/>
    <n v="6.8210526315790193E-3"/>
    <n v="-6.8891737980779849E-3"/>
    <n v="-6.8210526315790193E-3"/>
    <n v="1.0099868994095704"/>
    <n v="0.56059999999999999"/>
    <n v="-5.2673684210526395E-3"/>
    <m/>
    <n v="0"/>
    <n v="0"/>
    <n v="0.93806838317782804"/>
    <m/>
  </r>
  <r>
    <n v="2020020046"/>
    <x v="6"/>
    <s v="N.J"/>
    <s v="NYR"/>
    <n v="0"/>
    <n v="1"/>
    <n v="2.2999999999999998"/>
    <n v="0.41606154910019155"/>
    <n v="-9.9365624006675732E-3"/>
    <m/>
    <n v="0"/>
    <n v="0"/>
    <n v="0.91381186522103452"/>
    <n v="0.39900000000000002"/>
    <n v="-1.8992307692307701E-2"/>
    <m/>
    <n v="0"/>
    <n v="0"/>
    <n v="0.96605309728407585"/>
    <n v="0.41830000000000001"/>
    <n v="-8.7484615384615643E-3"/>
    <m/>
    <n v="0"/>
    <n v="0"/>
    <n v="0.81249008928088795"/>
    <m/>
  </r>
  <r>
    <n v="2020020046"/>
    <x v="6"/>
    <s v="NYR"/>
    <s v="N.J"/>
    <n v="1"/>
    <n v="0"/>
    <n v="1.64"/>
    <n v="0.58393845089980856"/>
    <n v="-1.9847315870772205E-2"/>
    <m/>
    <n v="0"/>
    <n v="0"/>
    <n v="0.91381186522103452"/>
    <n v="0.60099999999999998"/>
    <n v="-6.7312500000000714E-3"/>
    <m/>
    <n v="0"/>
    <n v="0"/>
    <n v="0.96605309728407585"/>
    <n v="0.58169999999999999"/>
    <n v="-2.1568125000000025E-2"/>
    <m/>
    <n v="0"/>
    <n v="0"/>
    <n v="0.81249008928088795"/>
    <m/>
  </r>
  <r>
    <n v="2020020047"/>
    <x v="6"/>
    <s v="BUF"/>
    <s v="PHI"/>
    <n v="0"/>
    <n v="0"/>
    <n v="2.25"/>
    <n v="0.41254420454493479"/>
    <n v="-1.7226129545735214E-2"/>
    <m/>
    <n v="0"/>
    <n v="0"/>
    <n v="0.91381186522103452"/>
    <n v="0.44499999999999995"/>
    <n v="2.9999999999996696E-4"/>
    <n v="2.9999999999996696E-4"/>
    <n v="-2.8981592918519083E-4"/>
    <n v="-2.9999999999996696E-4"/>
    <n v="0.96605309728407585"/>
    <n v="0.31740000000000002"/>
    <n v="-6.8603999999999984E-2"/>
    <m/>
    <n v="0"/>
    <n v="0"/>
    <n v="0.81249008928088795"/>
    <m/>
  </r>
  <r>
    <n v="2020020047"/>
    <x v="6"/>
    <s v="PHI"/>
    <s v="BUF"/>
    <n v="1"/>
    <n v="1"/>
    <n v="1.68"/>
    <n v="0.58745579545506521"/>
    <n v="-5.7680574862457954E-3"/>
    <m/>
    <n v="0"/>
    <n v="0"/>
    <n v="0.91381186522103452"/>
    <n v="0.55500000000000005"/>
    <n v="-2.9823529411764704E-2"/>
    <m/>
    <n v="0"/>
    <n v="0"/>
    <n v="0.96605309728407585"/>
    <n v="0.68259999999999998"/>
    <n v="6.4750588235294074E-2"/>
    <n v="6.4750588235294074E-2"/>
    <n v="3.5774263627073186E-2"/>
    <n v="4.403039999999997E-2"/>
    <n v="0.81249008928088795"/>
    <m/>
  </r>
  <r>
    <n v="2020020049"/>
    <x v="6"/>
    <s v="CHI"/>
    <s v="FLA"/>
    <n v="0"/>
    <n v="0"/>
    <n v="2.5"/>
    <n v="0.39169687254665864"/>
    <n v="-4.1515637266706703E-3"/>
    <m/>
    <n v="0"/>
    <n v="0"/>
    <n v="0.91381186522103452"/>
    <n v="0.43799999999999994"/>
    <n v="1.8999999999999972E-2"/>
    <n v="1.8999999999999972E-2"/>
    <n v="-1.8355008848397414E-2"/>
    <n v="-1.8999999999999972E-2"/>
    <n v="0.96605309728407585"/>
    <n v="0.45489999999999997"/>
    <n v="2.7449999999999995E-2"/>
    <n v="2.7449999999999995E-2"/>
    <n v="-2.2302852950760371E-2"/>
    <n v="-2.7449999999999995E-2"/>
    <n v="0.81249008928088795"/>
    <m/>
  </r>
  <r>
    <n v="2020020049"/>
    <x v="6"/>
    <s v="FLA"/>
    <s v="CHI"/>
    <n v="1"/>
    <n v="1"/>
    <n v="1.57"/>
    <n v="0.60830312745334125"/>
    <n v="-2.3665310472765353E-2"/>
    <m/>
    <n v="0"/>
    <n v="0"/>
    <n v="0.91381186522103452"/>
    <n v="0.56200000000000006"/>
    <n v="-6.1926315789473607E-2"/>
    <m/>
    <n v="0"/>
    <n v="0"/>
    <n v="0.96605309728407585"/>
    <n v="0.54510000000000003"/>
    <n v="-7.5891052631578887E-2"/>
    <m/>
    <n v="0"/>
    <n v="0"/>
    <n v="0.81249008928088795"/>
    <m/>
  </r>
  <r>
    <n v="2020020050"/>
    <x v="6"/>
    <s v="PIT"/>
    <s v="WSH"/>
    <n v="1"/>
    <n v="1"/>
    <n v="1.71"/>
    <n v="0.56071669119252021"/>
    <n v="-1.7397658335545262E-2"/>
    <m/>
    <n v="0"/>
    <n v="0"/>
    <n v="0.91381186522103452"/>
    <n v="0.61499999999999999"/>
    <n v="2.182394366197182E-2"/>
    <n v="2.182394366197182E-2"/>
    <n v="1.4968992742416747E-2"/>
    <n v="1.5494999999999991E-2"/>
    <n v="0.96605309728407585"/>
    <n v="0.49760000000000004"/>
    <n v="-6.3001690140845029E-2"/>
    <m/>
    <n v="0"/>
    <n v="0"/>
    <n v="0.81249008928088795"/>
    <m/>
  </r>
  <r>
    <n v="2020020050"/>
    <x v="6"/>
    <s v="WSH"/>
    <s v="PIT"/>
    <n v="0"/>
    <n v="0"/>
    <n v="2.2000000000000002"/>
    <n v="0.45923989090435163"/>
    <n v="2.5819399973934089E-3"/>
    <n v="2.5819399973934089E-3"/>
    <n v="-2.3594074049068641E-3"/>
    <n v="-2.5819399973934089E-3"/>
    <n v="0.91381186522103452"/>
    <n v="0.38500000000000001"/>
    <n v="-3.8249999999999972E-2"/>
    <m/>
    <n v="0"/>
    <n v="0"/>
    <n v="0.96605309728407585"/>
    <n v="0.50239999999999996"/>
    <n v="2.6320000000000007E-2"/>
    <n v="2.6320000000000007E-2"/>
    <n v="-2.1384739149872975E-2"/>
    <n v="-2.6320000000000007E-2"/>
    <n v="0.81249008928088795"/>
    <m/>
  </r>
  <r>
    <n v="2020020051"/>
    <x v="6"/>
    <s v="CBJ"/>
    <s v="DET"/>
    <n v="0"/>
    <n v="0"/>
    <n v="1.57"/>
    <n v="0.64505232274742141"/>
    <n v="6.7011298491850974E-3"/>
    <n v="6.7011298491850974E-3"/>
    <n v="-6.1235719665721838E-3"/>
    <n v="-6.7011298491850974E-3"/>
    <n v="0.91381186522103452"/>
    <n v="0.61699999999999999"/>
    <n v="-1.6478947368421024E-2"/>
    <m/>
    <n v="0"/>
    <n v="0"/>
    <n v="0.96605309728407585"/>
    <n v="0.71389999999999998"/>
    <n v="6.3591052631578951E-2"/>
    <n v="6.3591052631578951E-2"/>
    <n v="-5.1667100030097224E-2"/>
    <n v="-6.3591052631578951E-2"/>
    <n v="0.81249008928088795"/>
    <m/>
  </r>
  <r>
    <n v="2020020051"/>
    <x v="6"/>
    <s v="DET"/>
    <s v="CBJ"/>
    <n v="1"/>
    <n v="1"/>
    <n v="2.5"/>
    <n v="0.35494767725257864"/>
    <n v="-2.2526161373710673E-2"/>
    <m/>
    <n v="0"/>
    <n v="0"/>
    <n v="0.91381186522103452"/>
    <n v="0.38300000000000001"/>
    <n v="-8.4999999999999954E-3"/>
    <m/>
    <n v="0"/>
    <n v="0"/>
    <n v="0.96605309728407585"/>
    <n v="0.28610000000000002"/>
    <n v="-5.6949999999999987E-2"/>
    <m/>
    <n v="0"/>
    <n v="0"/>
    <n v="0.81249008928088795"/>
    <m/>
  </r>
  <r>
    <n v="2020020053"/>
    <x v="6"/>
    <s v="OTT"/>
    <s v="WPG"/>
    <n v="1"/>
    <n v="0"/>
    <n v="1.83"/>
    <n v="0.39368920281550601"/>
    <n v="-0.10104172006540625"/>
    <m/>
    <n v="0"/>
    <n v="0"/>
    <n v="0.91381186522103452"/>
    <n v="0.44800000000000001"/>
    <n v="-6.5118072289156587E-2"/>
    <m/>
    <n v="0"/>
    <n v="0"/>
    <n v="0.96605309728407585"/>
    <n v="0.36879999999999996"/>
    <n v="-0.11750457831325303"/>
    <m/>
    <n v="0"/>
    <n v="0"/>
    <n v="0.81249008928088795"/>
    <m/>
  </r>
  <r>
    <n v="2020020053"/>
    <x v="6"/>
    <s v="WPG"/>
    <s v="OTT"/>
    <n v="0"/>
    <n v="1"/>
    <n v="2.0499999999999998"/>
    <n v="0.6063107971844941"/>
    <n v="6.9410609779489388E-2"/>
    <n v="6.9410609779489388E-2"/>
    <n v="6.6599650728160778E-2"/>
    <n v="7.2881140268463832E-2"/>
    <n v="0.91381186522103452"/>
    <n v="0.55200000000000005"/>
    <n v="3.7600000000000022E-2"/>
    <n v="3.7600000000000022E-2"/>
    <n v="3.8139776280775327E-2"/>
    <n v="3.9480000000000015E-2"/>
    <n v="0.96605309728407585"/>
    <n v="0.63119999999999998"/>
    <n v="8.3988571428571399E-2"/>
    <n v="8.3988571428571399E-2"/>
    <n v="7.1651875993502909E-2"/>
    <n v="8.8187999999999947E-2"/>
    <n v="0.81249008928088795"/>
    <m/>
  </r>
  <r>
    <n v="2020020054"/>
    <x v="6"/>
    <s v="COL"/>
    <s v="L.A"/>
    <n v="0"/>
    <n v="1"/>
    <n v="1.4"/>
    <n v="0.62968014686454832"/>
    <n v="-8.883584579222438E-2"/>
    <m/>
    <n v="0"/>
    <n v="0"/>
    <n v="0.91381186522103452"/>
    <n v="0.70599999999999996"/>
    <n v="-8.7000000000000428E-3"/>
    <m/>
    <n v="0"/>
    <n v="0"/>
    <n v="0.96605309728407585"/>
    <n v="0.67030000000000001"/>
    <n v="-4.6185000000000066E-2"/>
    <m/>
    <n v="0"/>
    <n v="0"/>
    <n v="0.81249008928088795"/>
    <m/>
  </r>
  <r>
    <n v="2020020054"/>
    <x v="6"/>
    <s v="L.A"/>
    <s v="COL"/>
    <n v="1"/>
    <n v="0"/>
    <n v="3.05"/>
    <n v="0.37031985313545174"/>
    <n v="1.8947641765335765E-2"/>
    <n v="1.8947641765335765E-2"/>
    <n v="-1.7314579863121449E-2"/>
    <n v="-1.8947641765335765E-2"/>
    <n v="0.91381186522103452"/>
    <n v="0.29399999999999998"/>
    <n v="-1.5117073170731724E-2"/>
    <m/>
    <n v="0"/>
    <n v="0"/>
    <n v="0.96605309728407585"/>
    <n v="0.32969999999999999"/>
    <n v="8.173170731707246E-4"/>
    <n v="8.173170731707246E-4"/>
    <n v="-6.6406202175127611E-4"/>
    <n v="-8.173170731707246E-4"/>
    <n v="0.81249008928088795"/>
    <m/>
  </r>
  <r>
    <n v="2020020055"/>
    <x v="7"/>
    <s v="S.J"/>
    <s v="STL"/>
    <n v="0"/>
    <n v="1"/>
    <n v="2.5499999999999998"/>
    <n v="0.34921113607740878"/>
    <n v="-2.1195794129536975E-2"/>
    <m/>
    <n v="0"/>
    <n v="0"/>
    <n v="0.95461395671459481"/>
    <n v="0.31100000000000005"/>
    <n v="-4.0054838709677396E-2"/>
    <m/>
    <n v="0"/>
    <n v="0"/>
    <n v="1.0005170415296853"/>
    <n v="0.35650000000000004"/>
    <n v="-1.7598387096774179E-2"/>
    <m/>
    <n v="0"/>
    <n v="0"/>
    <n v="0.82389747474898223"/>
    <m/>
  </r>
  <r>
    <n v="2020020055"/>
    <x v="7"/>
    <s v="STL"/>
    <s v="S.J"/>
    <n v="1"/>
    <n v="0"/>
    <n v="1.54"/>
    <n v="0.65078886392259128"/>
    <n v="1.2304724671058365E-3"/>
    <n v="1.2304724671058365E-3"/>
    <n v="-1.1746261904522716E-3"/>
    <n v="-1.2304724671058365E-3"/>
    <n v="0.95461395671459481"/>
    <n v="0.68899999999999995"/>
    <n v="3.3922222222222222E-2"/>
    <n v="3.3922222222222222E-2"/>
    <n v="-3.3939761419890323E-2"/>
    <n v="-3.3922222222222222E-2"/>
    <n v="1.0005170415296853"/>
    <n v="0.64349999999999996"/>
    <n v="-5.0055555555555348E-3"/>
    <m/>
    <n v="0"/>
    <n v="0"/>
    <n v="0.82389747474898223"/>
    <m/>
  </r>
  <r>
    <n v="2020020056"/>
    <x v="7"/>
    <s v="EDM"/>
    <s v="TOR"/>
    <n v="0"/>
    <n v="1"/>
    <n v="2.2999999999999998"/>
    <n v="0.41746602893111268"/>
    <n v="-9.1911077211786658E-3"/>
    <m/>
    <n v="0"/>
    <n v="0"/>
    <n v="0.95461395671459481"/>
    <n v="0.42300000000000004"/>
    <n v="-6.2538461538461576E-3"/>
    <m/>
    <n v="0"/>
    <n v="0"/>
    <n v="1.0005170415296853"/>
    <n v="0.42330000000000001"/>
    <n v="-6.0946153846153954E-3"/>
    <m/>
    <n v="0"/>
    <n v="0"/>
    <n v="0.82389747474898223"/>
    <m/>
  </r>
  <r>
    <n v="2020020056"/>
    <x v="7"/>
    <s v="TOR"/>
    <s v="EDM"/>
    <n v="1"/>
    <n v="0"/>
    <n v="1.66"/>
    <n v="0.58253397106888727"/>
    <n v="-1.4997094557112371E-2"/>
    <m/>
    <n v="0"/>
    <n v="0"/>
    <n v="0.95461395671459481"/>
    <n v="0.57699999999999996"/>
    <n v="-1.9172727272727324E-2"/>
    <m/>
    <n v="0"/>
    <n v="0"/>
    <n v="1.0005170415296853"/>
    <n v="0.57669999999999999"/>
    <n v="-1.9399090909090911E-2"/>
    <m/>
    <n v="0"/>
    <n v="0"/>
    <n v="0.82389747474898223"/>
    <m/>
  </r>
  <r>
    <n v="2020020057"/>
    <x v="7"/>
    <s v="MTL"/>
    <s v="VAN"/>
    <n v="0"/>
    <n v="0"/>
    <n v="1.83"/>
    <n v="0.51504442967464414"/>
    <n v="-2.0771816998337779E-2"/>
    <m/>
    <n v="0"/>
    <n v="0"/>
    <n v="0.95461395671459481"/>
    <n v="0.54"/>
    <n v="-4.2650602409638264E-3"/>
    <m/>
    <n v="0"/>
    <n v="0"/>
    <n v="1.0005170415296853"/>
    <n v="0.48929999999999996"/>
    <n v="-3.7800361445783144E-2"/>
    <m/>
    <n v="0"/>
    <n v="0"/>
    <n v="0.82389747474898223"/>
    <m/>
  </r>
  <r>
    <n v="2020020057"/>
    <x v="7"/>
    <s v="VAN"/>
    <s v="MTL"/>
    <n v="1"/>
    <n v="1"/>
    <n v="2.0499999999999998"/>
    <n v="0.48495557032535574"/>
    <n v="-1.6688802380059483E-3"/>
    <m/>
    <n v="0"/>
    <n v="0"/>
    <n v="0.95461395671459481"/>
    <n v="0.46"/>
    <n v="-1.6285714285714317E-2"/>
    <m/>
    <n v="0"/>
    <n v="0"/>
    <n v="1.0005170415296853"/>
    <n v="0.51070000000000004"/>
    <n v="1.3409999999999988E-2"/>
    <n v="1.3409999999999988E-2"/>
    <n v="1.1600888393203033E-2"/>
    <n v="1.4080499999999985E-2"/>
    <n v="0.82389747474898223"/>
    <m/>
  </r>
  <r>
    <n v="2020020058"/>
    <x v="7"/>
    <s v="ARI"/>
    <s v="VGK"/>
    <n v="0"/>
    <n v="0"/>
    <n v="2.7"/>
    <n v="0.3181185503035977"/>
    <n v="-2.4896455443579896E-2"/>
    <m/>
    <n v="0"/>
    <n v="0"/>
    <n v="0.95461395671459481"/>
    <n v="0.39200000000000002"/>
    <n v="1.0305882352941196E-2"/>
    <n v="1.0305882352941196E-2"/>
    <n v="-1.0311210922117718E-2"/>
    <n v="-1.0305882352941196E-2"/>
    <n v="1.0005170415296853"/>
    <n v="0.34620000000000006"/>
    <n v="-1.151647058823525E-2"/>
    <m/>
    <n v="0"/>
    <n v="0"/>
    <n v="0.82389747474898223"/>
    <m/>
  </r>
  <r>
    <n v="2020020058"/>
    <x v="7"/>
    <s v="VGK"/>
    <s v="ARI"/>
    <n v="1"/>
    <n v="1"/>
    <n v="1.5"/>
    <n v="0.6818814496964023"/>
    <n v="1.3693304726762067E-2"/>
    <n v="1.3693304726762067E-2"/>
    <n v="6.5359099028564982E-3"/>
    <n v="6.8466523633810318E-3"/>
    <n v="0.95461395671459481"/>
    <n v="0.60799999999999998"/>
    <n v="-5.2799999999999979E-2"/>
    <m/>
    <n v="0"/>
    <n v="0"/>
    <n v="1.0005170415296853"/>
    <n v="0.65379999999999994"/>
    <n v="-1.1580000000000057E-2"/>
    <m/>
    <n v="0"/>
    <n v="0"/>
    <n v="0.82389747474898223"/>
    <m/>
  </r>
  <r>
    <n v="2020020059"/>
    <x v="7"/>
    <s v="ANA"/>
    <s v="MIN"/>
    <n v="1"/>
    <n v="0"/>
    <n v="2.15"/>
    <n v="0.44218976339213778"/>
    <n v="-1.2858784880061879E-2"/>
    <m/>
    <n v="0"/>
    <n v="0"/>
    <n v="0.95461395671459481"/>
    <n v="0.42399999999999999"/>
    <n v="-2.3060869565217416E-2"/>
    <m/>
    <n v="0"/>
    <n v="0"/>
    <n v="1.0005170415296853"/>
    <n v="0.4466"/>
    <n v="-1.038521739130435E-2"/>
    <m/>
    <n v="0"/>
    <n v="0"/>
    <n v="0.82389747474898223"/>
    <m/>
  </r>
  <r>
    <n v="2020020059"/>
    <x v="7"/>
    <s v="MIN"/>
    <s v="ANA"/>
    <n v="0"/>
    <n v="1"/>
    <n v="1.76"/>
    <n v="0.55781023660786222"/>
    <n v="-7.2055198303273022E-3"/>
    <m/>
    <n v="0"/>
    <n v="0"/>
    <n v="0.95461395671459481"/>
    <n v="0.57600000000000007"/>
    <n v="5.4315789473684617E-3"/>
    <n v="5.4315789473684617E-3"/>
    <n v="4.130134347434573E-3"/>
    <n v="4.1280000000000318E-3"/>
    <n v="1.0005170415296853"/>
    <n v="0.5534"/>
    <n v="-1.0269473684210498E-2"/>
    <m/>
    <n v="0"/>
    <n v="0"/>
    <n v="0.82389747474898223"/>
    <m/>
  </r>
  <r>
    <n v="2020020060"/>
    <x v="8"/>
    <s v="BOS"/>
    <s v="PHI"/>
    <n v="1"/>
    <n v="1"/>
    <n v="1.68"/>
    <n v="0.54133643136876619"/>
    <n v="-3.9950644985502728E-2"/>
    <m/>
    <n v="0"/>
    <n v="0"/>
    <n v="0.959975240426999"/>
    <n v="0.57099999999999995"/>
    <n v="-1.7964705882352983E-2"/>
    <m/>
    <n v="0"/>
    <n v="0"/>
    <n v="0.9603962035351119"/>
    <n v="0.56320000000000003"/>
    <n v="-2.3745882352941169E-2"/>
    <m/>
    <n v="0"/>
    <n v="0"/>
    <n v="0.83549836314218529"/>
    <m/>
  </r>
  <r>
    <n v="2020020060"/>
    <x v="8"/>
    <s v="PHI"/>
    <s v="BOS"/>
    <n v="0"/>
    <n v="0"/>
    <n v="2.4"/>
    <n v="0.45866356863123392"/>
    <n v="2.1598406724634572E-2"/>
    <n v="2.1598406724634572E-2"/>
    <n v="-2.0733935688321183E-2"/>
    <n v="-2.1598406724634572E-2"/>
    <n v="0.959975240426999"/>
    <n v="0.42900000000000005"/>
    <n v="6.3428571428571588E-3"/>
    <n v="6.3428571428571588E-3"/>
    <n v="-6.0916559195655822E-3"/>
    <n v="-6.3428571428571588E-3"/>
    <n v="0.9603962035351119"/>
    <n v="0.43679999999999997"/>
    <n v="1.0354285714285696E-2"/>
    <n v="1.0354285714285696E-2"/>
    <n v="-8.6509887657922127E-3"/>
    <n v="-1.0354285714285696E-2"/>
    <n v="0.83549836314218529"/>
    <m/>
  </r>
  <r>
    <n v="2020020061"/>
    <x v="8"/>
    <s v="N.J"/>
    <s v="NYI"/>
    <n v="0"/>
    <n v="0"/>
    <n v="2.6"/>
    <n v="0.41994089964892672"/>
    <n v="1.7221188578851795E-2"/>
    <n v="1.7221188578851795E-2"/>
    <n v="-1.6531914646421942E-2"/>
    <n v="-1.7221188578851795E-2"/>
    <n v="0.959975240426999"/>
    <n v="0.39300000000000002"/>
    <n v="4.0875000000000078E-3"/>
    <n v="4.0875000000000078E-3"/>
    <n v="-3.9256194819497778E-3"/>
    <n v="-4.0875000000000078E-3"/>
    <n v="0.9603962035351119"/>
    <n v="0.35750000000000004"/>
    <n v="-1.3218749999999981E-2"/>
    <m/>
    <n v="0"/>
    <n v="0"/>
    <n v="0.83549836314218529"/>
    <m/>
  </r>
  <r>
    <n v="2020020061"/>
    <x v="8"/>
    <s v="NYI"/>
    <s v="N.J"/>
    <n v="1"/>
    <n v="1"/>
    <n v="1.64"/>
    <n v="0.58005910035107333"/>
    <n v="-2.2829566605112404E-2"/>
    <m/>
    <n v="0"/>
    <n v="0"/>
    <n v="0.959975240426999"/>
    <n v="0.60699999999999998"/>
    <n v="-2.1187500000000373E-3"/>
    <m/>
    <n v="0"/>
    <n v="0"/>
    <n v="0.9603962035351119"/>
    <n v="0.64249999999999996"/>
    <n v="2.5171874999999937E-2"/>
    <n v="2.5171874999999937E-2"/>
    <n v="1.3459878630220566E-2"/>
    <n v="1.6109999999999954E-2"/>
    <n v="0.83549836314218529"/>
    <m/>
  </r>
  <r>
    <n v="2020020063"/>
    <x v="8"/>
    <s v="CBJ"/>
    <s v="T.B"/>
    <n v="1"/>
    <n v="0"/>
    <n v="2.5"/>
    <n v="0.41797725847346512"/>
    <n v="8.9886292367325586E-3"/>
    <n v="8.9886292367325586E-3"/>
    <n v="-8.6288615126414898E-3"/>
    <n v="-8.9886292367325586E-3"/>
    <n v="0.959975240426999"/>
    <n v="0.38700000000000001"/>
    <n v="-6.4999999999999945E-3"/>
    <m/>
    <n v="0"/>
    <n v="0"/>
    <n v="0.9603962035351119"/>
    <n v="0.35190000000000005"/>
    <n v="-2.4049999999999981E-2"/>
    <m/>
    <n v="0"/>
    <n v="0"/>
    <n v="0.83549836314218529"/>
    <m/>
  </r>
  <r>
    <n v="2020020063"/>
    <x v="8"/>
    <s v="T.B"/>
    <s v="CBJ"/>
    <n v="0"/>
    <n v="1"/>
    <n v="1.62"/>
    <n v="0.58202274152653477"/>
    <n v="-2.7640238093716293E-2"/>
    <m/>
    <n v="0"/>
    <n v="0"/>
    <n v="0.959975240426999"/>
    <n v="0.61299999999999999"/>
    <n v="-3.3580645161290054E-3"/>
    <m/>
    <n v="0"/>
    <n v="0"/>
    <n v="0.9603962035351119"/>
    <n v="0.6480999999999999"/>
    <n v="2.4155806451612857E-2"/>
    <n v="2.4155806451612857E-2"/>
    <n v="1.2512924785435232E-2"/>
    <n v="1.4976599999999975E-2"/>
    <n v="0.83549836314218529"/>
    <m/>
  </r>
  <r>
    <n v="2020020064"/>
    <x v="8"/>
    <s v="OTT"/>
    <s v="WPG"/>
    <n v="1"/>
    <n v="0"/>
    <n v="2.1"/>
    <n v="0.37134303358651549"/>
    <n v="-6.0048989854995655E-2"/>
    <m/>
    <n v="0"/>
    <n v="0"/>
    <n v="0.959975240426999"/>
    <n v="0.42399999999999999"/>
    <n v="-2.9890909090909079E-2"/>
    <m/>
    <n v="0"/>
    <n v="0"/>
    <n v="0.9603962035351119"/>
    <n v="0.3649"/>
    <n v="-6.3739090909090898E-2"/>
    <m/>
    <n v="0"/>
    <n v="0"/>
    <n v="0.83549836314218529"/>
    <m/>
  </r>
  <r>
    <n v="2020020064"/>
    <x v="8"/>
    <s v="WPG"/>
    <s v="OTT"/>
    <n v="0"/>
    <n v="1"/>
    <n v="1.8"/>
    <n v="0.62865696641348445"/>
    <n v="4.9343452329102006E-2"/>
    <n v="4.9343452329102006E-2"/>
    <n v="3.7894794010502296E-2"/>
    <n v="3.947476186328161E-2"/>
    <n v="0.959975240426999"/>
    <n v="0.57600000000000007"/>
    <n v="1.3800000000000062E-2"/>
    <n v="1.3800000000000062E-2"/>
    <n v="1.0602774087027683E-2"/>
    <n v="1.104000000000005E-2"/>
    <n v="0.9603962035351119"/>
    <n v="0.6351"/>
    <n v="5.369249999999999E-2"/>
    <n v="5.369249999999999E-2"/>
    <n v="3.5887996690409422E-2"/>
    <n v="4.2953999999999992E-2"/>
    <n v="0.83549836314218529"/>
    <m/>
  </r>
  <r>
    <n v="2020020065"/>
    <x v="8"/>
    <s v="MTL"/>
    <s v="VAN"/>
    <n v="0"/>
    <n v="1"/>
    <n v="1.74"/>
    <n v="0.51287140440176826"/>
    <n v="-4.3623144462536442E-2"/>
    <m/>
    <n v="0"/>
    <n v="0"/>
    <n v="0.959975240426999"/>
    <n v="0.57499999999999996"/>
    <n v="2.0270270270268036E-4"/>
    <n v="2.0270270270268036E-4"/>
    <n v="1.4405943053025092E-4"/>
    <n v="1.4999999999998348E-4"/>
    <n v="0.9603962035351119"/>
    <n v="0.48719999999999997"/>
    <n v="-6.1731891891891919E-2"/>
    <m/>
    <n v="0"/>
    <n v="0"/>
    <n v="0.83549836314218529"/>
    <m/>
  </r>
  <r>
    <n v="2020020065"/>
    <x v="8"/>
    <s v="VAN"/>
    <s v="MTL"/>
    <n v="1"/>
    <n v="0"/>
    <n v="2.25"/>
    <n v="0.48712859559823168"/>
    <n v="2.3049441623045105E-2"/>
    <n v="2.3049441623045105E-2"/>
    <n v="-2.2126893263790803E-2"/>
    <n v="-2.3049441623045105E-2"/>
    <n v="0.959975240426999"/>
    <n v="0.42499999999999999"/>
    <n v="-1.0500000000000002E-2"/>
    <m/>
    <n v="0"/>
    <n v="0"/>
    <n v="0.9603962035351119"/>
    <n v="0.51280000000000003"/>
    <n v="3.6912000000000007E-2"/>
    <n v="3.6912000000000007E-2"/>
    <n v="-3.0839915580304349E-2"/>
    <n v="-3.6912000000000007E-2"/>
    <n v="0.83549836314218529"/>
    <m/>
  </r>
  <r>
    <n v="2020020066"/>
    <x v="8"/>
    <s v="COL"/>
    <s v="L.A"/>
    <n v="0"/>
    <n v="0"/>
    <n v="1.39"/>
    <n v="0.61002428757970417"/>
    <n v="-0.11697403097247019"/>
    <m/>
    <n v="0"/>
    <n v="0"/>
    <n v="0.959975240426999"/>
    <n v="0.71300000000000008"/>
    <n v="-6.8692307692306805E-3"/>
    <m/>
    <n v="0"/>
    <n v="0"/>
    <n v="0.9603962035351119"/>
    <n v="0.67720000000000002"/>
    <n v="-4.5147692307692291E-2"/>
    <m/>
    <n v="0"/>
    <n v="0"/>
    <n v="0.83549836314218529"/>
    <m/>
  </r>
  <r>
    <n v="2020020066"/>
    <x v="8"/>
    <s v="L.A"/>
    <s v="COL"/>
    <n v="1"/>
    <n v="1"/>
    <n v="3"/>
    <n v="0.38997571242029583"/>
    <n v="2.5489070589133123E-2"/>
    <n v="2.5489070589133123E-2"/>
    <n v="4.8937753334127643E-2"/>
    <n v="5.0978141178266254E-2"/>
    <n v="0.959975240426999"/>
    <n v="0.28699999999999998"/>
    <n v="-2.0850000000000011E-2"/>
    <m/>
    <n v="0"/>
    <n v="0"/>
    <n v="0.9603962035351119"/>
    <n v="0.32280000000000003"/>
    <n v="-4.7399999999999855E-3"/>
    <m/>
    <n v="0"/>
    <n v="0"/>
    <n v="0.83549836314218529"/>
    <m/>
  </r>
  <r>
    <n v="2020020067"/>
    <x v="9"/>
    <s v="BUF"/>
    <s v="WSH"/>
    <n v="0"/>
    <n v="0"/>
    <n v="1.86"/>
    <n v="0.39881806979159284"/>
    <n v="-9.0069205879408337E-2"/>
    <m/>
    <n v="0"/>
    <n v="0"/>
    <n v="0.97878618266045347"/>
    <n v="0.50600000000000001"/>
    <n v="-2.0525581395348835E-2"/>
    <m/>
    <n v="0"/>
    <n v="0"/>
    <n v="0.96112576165115449"/>
    <n v="0.34009999999999996"/>
    <n v="-0.12816767441860463"/>
    <m/>
    <n v="0"/>
    <n v="0"/>
    <n v="0.8578682589021539"/>
    <m/>
  </r>
  <r>
    <n v="2020020067"/>
    <x v="9"/>
    <s v="WSH"/>
    <s v="BUF"/>
    <n v="1"/>
    <n v="1"/>
    <n v="2"/>
    <n v="0.60118193020840716"/>
    <n v="6.0709158125044294E-2"/>
    <n v="6.0709158125044294E-2"/>
    <n v="5.9421285133741959E-2"/>
    <n v="6.0709158125044294E-2"/>
    <n v="0.97878618266045347"/>
    <n v="0.49399999999999999"/>
    <n v="-3.6000000000000029E-3"/>
    <m/>
    <n v="0"/>
    <n v="0"/>
    <n v="0.96112576165115449"/>
    <n v="0.65990000000000004"/>
    <n v="9.5940000000000025E-2"/>
    <n v="9.5940000000000025E-2"/>
    <n v="8.2303880759072662E-2"/>
    <n v="9.5940000000000025E-2"/>
    <n v="0.8578682589021539"/>
    <m/>
  </r>
  <r>
    <n v="2020020068"/>
    <x v="9"/>
    <s v="NYR"/>
    <s v="PIT"/>
    <n v="0"/>
    <n v="0"/>
    <n v="2.25"/>
    <n v="0.40559960880387602"/>
    <n v="-2.0976211245906935E-2"/>
    <m/>
    <n v="0"/>
    <n v="0"/>
    <n v="0.97878618266045347"/>
    <n v="0.45599999999999996"/>
    <n v="6.2399999999999791E-3"/>
    <n v="6.2399999999999791E-3"/>
    <n v="-5.997424752703184E-3"/>
    <n v="-6.2399999999999791E-3"/>
    <n v="0.96112576165115449"/>
    <n v="0.44200000000000006"/>
    <n v="-1.3199999999999612E-3"/>
    <m/>
    <n v="0"/>
    <n v="0"/>
    <n v="0.8578682589021539"/>
    <m/>
  </r>
  <r>
    <n v="2020020068"/>
    <x v="9"/>
    <s v="PIT"/>
    <s v="NYR"/>
    <n v="1"/>
    <n v="1"/>
    <n v="1.68"/>
    <n v="0.59440039119612409"/>
    <n v="-6.2088652522569645E-4"/>
    <m/>
    <n v="0"/>
    <n v="0"/>
    <n v="0.97878618266045347"/>
    <n v="0.54400000000000004"/>
    <n v="-3.7976470588235264E-2"/>
    <m/>
    <n v="0"/>
    <n v="0"/>
    <n v="0.96112576165115449"/>
    <n v="0.55799999999999994"/>
    <n v="-2.7600000000000027E-2"/>
    <m/>
    <n v="0"/>
    <n v="0"/>
    <n v="0.8578682589021539"/>
    <m/>
  </r>
  <r>
    <n v="2020020069"/>
    <x v="9"/>
    <s v="CHI"/>
    <s v="DET"/>
    <n v="1"/>
    <n v="1"/>
    <n v="1.74"/>
    <n v="0.6276572026708277"/>
    <n v="3.7347378100232496E-2"/>
    <n v="3.7347378100232496E-2"/>
    <n v="2.7050772255896353E-2"/>
    <n v="2.7637059794172046E-2"/>
    <n v="0.97878618266045347"/>
    <n v="0.54"/>
    <n v="-2.4486486486486488E-2"/>
    <m/>
    <n v="0"/>
    <n v="0"/>
    <n v="0.96112576165115449"/>
    <n v="0.73309999999999997"/>
    <n v="0.11172729729729726"/>
    <n v="0.11172729729729726"/>
    <n v="7.0927003483164025E-2"/>
    <n v="8.2678199999999966E-2"/>
    <n v="0.8578682589021539"/>
    <m/>
  </r>
  <r>
    <n v="2020020069"/>
    <x v="9"/>
    <s v="DET"/>
    <s v="CHI"/>
    <n v="0"/>
    <n v="0"/>
    <n v="2.15"/>
    <n v="0.37234279732917219"/>
    <n v="-5.2033822367551268E-2"/>
    <m/>
    <n v="0"/>
    <n v="0"/>
    <n v="0.97878618266045347"/>
    <n v="0.45999999999999996"/>
    <n v="-2.869565217391336E-3"/>
    <m/>
    <n v="0"/>
    <n v="0"/>
    <n v="0.96112576165115449"/>
    <n v="0.26690000000000003"/>
    <n v="-0.11117347826086957"/>
    <m/>
    <n v="0"/>
    <n v="0"/>
    <n v="0.8578682589021539"/>
    <m/>
  </r>
  <r>
    <n v="2020020070"/>
    <x v="9"/>
    <s v="EDM"/>
    <s v="TOR"/>
    <n v="0"/>
    <n v="0"/>
    <n v="2.25"/>
    <n v="0.45506516420890109"/>
    <n v="5.7351886728065791E-3"/>
    <n v="5.7351886728065791E-3"/>
    <n v="-5.6135234278938241E-3"/>
    <n v="-5.7351886728065791E-3"/>
    <n v="0.97878618266045347"/>
    <n v="0.47099999999999997"/>
    <n v="1.4339999999999992E-2"/>
    <n v="1.4339999999999992E-2"/>
    <n v="-1.3782543422077548E-2"/>
    <n v="-1.4339999999999992E-2"/>
    <n v="0.96112576165115449"/>
    <n v="0.44700000000000006"/>
    <n v="1.3800000000000346E-3"/>
    <n v="1.3800000000000346E-3"/>
    <n v="-1.183858197285002E-3"/>
    <n v="-1.3800000000000346E-3"/>
    <n v="0.8578682589021539"/>
    <m/>
  </r>
  <r>
    <n v="2020020070"/>
    <x v="9"/>
    <s v="TOR"/>
    <s v="EDM"/>
    <n v="1"/>
    <n v="1"/>
    <n v="1.71"/>
    <n v="0.54493483579109891"/>
    <n v="-2.8800604562205977E-2"/>
    <m/>
    <n v="0"/>
    <n v="0"/>
    <n v="0.97878618266045347"/>
    <n v="0.52900000000000003"/>
    <n v="-4.0314084507042255E-2"/>
    <m/>
    <n v="0"/>
    <n v="0"/>
    <n v="0.96112576165115449"/>
    <n v="0.55299999999999994"/>
    <n v="-2.2973239436619778E-2"/>
    <m/>
    <n v="0"/>
    <n v="0"/>
    <n v="0.8578682589021539"/>
    <m/>
  </r>
  <r>
    <n v="2020020071"/>
    <x v="9"/>
    <s v="MIN"/>
    <s v="S.J"/>
    <n v="1"/>
    <n v="1"/>
    <n v="1.62"/>
    <n v="0.62593961825030209"/>
    <n v="6.7849265639465363E-3"/>
    <n v="6.7849265639465363E-3"/>
    <n v="4.117415270117177E-3"/>
    <n v="4.2066544696468524E-3"/>
    <n v="0.97878618266045347"/>
    <n v="0.65200000000000002"/>
    <n v="2.7212903225806533E-2"/>
    <n v="2.7212903225806533E-2"/>
    <n v="1.6216113850578327E-2"/>
    <n v="1.687200000000005E-2"/>
    <n v="0.96112576165115449"/>
    <n v="0.59519999999999995"/>
    <n v="-1.7310967741935496E-2"/>
    <m/>
    <n v="0"/>
    <n v="0"/>
    <n v="0.8578682589021539"/>
    <m/>
  </r>
  <r>
    <n v="2020020071"/>
    <x v="9"/>
    <s v="S.J"/>
    <s v="MIN"/>
    <n v="0"/>
    <n v="0"/>
    <n v="2.4"/>
    <n v="0.37406038174969786"/>
    <n v="-2.191180367158397E-2"/>
    <m/>
    <n v="0"/>
    <n v="0"/>
    <n v="0.97878618266045347"/>
    <n v="0.34799999999999998"/>
    <n v="-3.5314285714285749E-2"/>
    <m/>
    <n v="0"/>
    <n v="0"/>
    <n v="0.96112576165115449"/>
    <n v="0.40480000000000005"/>
    <n v="-6.1028571428571321E-3"/>
    <m/>
    <n v="0"/>
    <n v="0"/>
    <n v="0.8578682589021539"/>
    <m/>
  </r>
  <r>
    <n v="2020020072"/>
    <x v="9"/>
    <s v="DAL"/>
    <s v="NSH"/>
    <n v="1"/>
    <n v="1"/>
    <n v="1.9"/>
    <n v="0.5045105971846584"/>
    <n v="-1.3809955116383018E-2"/>
    <m/>
    <n v="0"/>
    <n v="0"/>
    <n v="0.97878618266045347"/>
    <n v="0.51400000000000001"/>
    <n v="-7.8000000000000291E-3"/>
    <m/>
    <n v="0"/>
    <n v="0"/>
    <n v="0.96112576165115449"/>
    <n v="0.54049999999999998"/>
    <n v="8.9833333333333067E-3"/>
    <n v="8.9833333333333067E-3"/>
    <n v="6.9358648732238933E-3"/>
    <n v="8.0849999999999759E-3"/>
    <n v="0.8578682589021539"/>
    <m/>
  </r>
  <r>
    <n v="2020020072"/>
    <x v="9"/>
    <s v="NSH"/>
    <s v="DAL"/>
    <n v="0"/>
    <n v="0"/>
    <n v="1.95"/>
    <n v="0.49548940281534148"/>
    <n v="-1.0672315108447643E-2"/>
    <m/>
    <n v="0"/>
    <n v="0"/>
    <n v="0.97878618266045347"/>
    <n v="0.48599999999999999"/>
    <n v="-1.6515789473684216E-2"/>
    <m/>
    <n v="0"/>
    <n v="0"/>
    <n v="0.96112576165115449"/>
    <n v="0.45950000000000002"/>
    <n v="-3.2834210526315764E-2"/>
    <m/>
    <n v="0"/>
    <n v="0"/>
    <n v="0.8578682589021539"/>
    <m/>
  </r>
  <r>
    <n v="2020020073"/>
    <x v="9"/>
    <s v="ARI"/>
    <s v="VGK"/>
    <n v="1"/>
    <n v="1"/>
    <n v="2.4500000000000002"/>
    <n v="0.38501737270595904"/>
    <n v="-1.1732573145600051E-2"/>
    <m/>
    <n v="0"/>
    <n v="0"/>
    <n v="0.97878618266045347"/>
    <n v="0.378"/>
    <n v="-1.5289655172413784E-2"/>
    <m/>
    <n v="0"/>
    <n v="0"/>
    <n v="0.96112576165115449"/>
    <n v="0.3836"/>
    <n v="-1.2451034482758609E-2"/>
    <m/>
    <n v="0"/>
    <n v="0"/>
    <n v="0.8578682589021539"/>
    <m/>
  </r>
  <r>
    <n v="2020020073"/>
    <x v="9"/>
    <s v="VGK"/>
    <s v="ARI"/>
    <n v="0"/>
    <n v="0"/>
    <n v="1.6"/>
    <n v="0.61498262729404085"/>
    <n v="-8.0138981647672729E-3"/>
    <m/>
    <n v="0"/>
    <n v="0"/>
    <n v="0.97878618266045347"/>
    <n v="0.622"/>
    <n v="-2.4000000000000128E-3"/>
    <m/>
    <n v="0"/>
    <n v="0"/>
    <n v="0.96112576165115449"/>
    <n v="0.61640000000000006"/>
    <n v="-6.8799999999998853E-3"/>
    <m/>
    <n v="0"/>
    <n v="0"/>
    <n v="0.8578682589021539"/>
    <m/>
  </r>
  <r>
    <n v="2020020074"/>
    <x v="9"/>
    <s v="ANA"/>
    <s v="COL"/>
    <n v="1"/>
    <n v="0"/>
    <n v="2.6"/>
    <n v="0.41192994401592536"/>
    <n v="1.3315847707763628E-2"/>
    <n v="1.3315847707763628E-2"/>
    <n v="-1.303336774676991E-2"/>
    <n v="-1.3315847707763628E-2"/>
    <n v="0.97878618266045347"/>
    <n v="0.33500000000000002"/>
    <n v="-2.4187499999999987E-2"/>
    <m/>
    <n v="0"/>
    <n v="0"/>
    <n v="0.96112576165115449"/>
    <n v="0.30790000000000001"/>
    <n v="-3.7398750000000001E-2"/>
    <m/>
    <n v="0"/>
    <n v="0"/>
    <n v="0.8578682589021539"/>
    <m/>
  </r>
  <r>
    <n v="2020020074"/>
    <x v="9"/>
    <s v="COL"/>
    <s v="ANA"/>
    <n v="0"/>
    <n v="1"/>
    <n v="1.52"/>
    <n v="0.58807005598407469"/>
    <n v="-6.1230873983196071E-2"/>
    <m/>
    <n v="0"/>
    <n v="0"/>
    <n v="0.97878618266045347"/>
    <n v="0.66500000000000004"/>
    <n v="6.2307692307693131E-3"/>
    <n v="6.2307692307693131E-3"/>
    <n v="3.1140474677497812E-3"/>
    <n v="3.2400000000000423E-3"/>
    <n v="0.96112576165115449"/>
    <n v="0.69209999999999994"/>
    <n v="2.999538461538457E-2"/>
    <n v="2.999538461538457E-2"/>
    <n v="1.3380685955052214E-2"/>
    <n v="1.5597599999999975E-2"/>
    <n v="0.8578682589021539"/>
    <m/>
  </r>
  <r>
    <n v="2020020075"/>
    <x v="10"/>
    <s v="BOS"/>
    <s v="PHI"/>
    <n v="1"/>
    <n v="1"/>
    <n v="1.62"/>
    <n v="0.52747614008567645"/>
    <n v="-7.0397735352195498E-2"/>
    <m/>
    <n v="0"/>
    <n v="0"/>
    <n v="1.0507287641455452"/>
    <n v="0.56499999999999995"/>
    <n v="-4.0983870967741927E-2"/>
    <m/>
    <n v="0"/>
    <n v="0"/>
    <n v="0.96067595479470191"/>
    <n v="0.58929999999999993"/>
    <n v="-2.1935806451612892E-2"/>
    <m/>
    <n v="0"/>
    <n v="0"/>
    <n v="1.0302318357753817"/>
    <m/>
  </r>
  <r>
    <n v="2020020075"/>
    <x v="10"/>
    <s v="PHI"/>
    <s v="BOS"/>
    <n v="0"/>
    <n v="0"/>
    <n v="2.4"/>
    <n v="0.47252385991432361"/>
    <n v="2.8726556527366415E-2"/>
    <n v="2.8726556527366415E-2"/>
    <n v="-3.0183819238156856E-2"/>
    <n v="-2.8726556527366415E-2"/>
    <n v="1.0507287641455452"/>
    <n v="0.43500000000000005"/>
    <n v="9.4285714285714372E-3"/>
    <n v="9.4285714285714372E-3"/>
    <n v="-9.0578018594929116E-3"/>
    <n v="-9.4285714285714372E-3"/>
    <n v="0.96067595479470191"/>
    <n v="0.41070000000000007"/>
    <n v="-3.0685714285714045E-3"/>
    <m/>
    <n v="0"/>
    <n v="0"/>
    <n v="1.0302318357753817"/>
    <m/>
  </r>
  <r>
    <n v="2020020077"/>
    <x v="10"/>
    <s v="CBJ"/>
    <s v="T.B"/>
    <n v="1"/>
    <n v="1"/>
    <n v="2.5"/>
    <n v="0.39641948876916699"/>
    <n v="-1.7902556154165026E-3"/>
    <m/>
    <n v="0"/>
    <n v="0"/>
    <n v="1.0507287641455452"/>
    <n v="0.36199999999999999"/>
    <n v="-1.9000000000000017E-2"/>
    <m/>
    <n v="0"/>
    <n v="0"/>
    <n v="0.96067595479470191"/>
    <n v="0.37059999999999998"/>
    <n v="-1.4700000000000012E-2"/>
    <m/>
    <n v="0"/>
    <n v="0"/>
    <n v="1.0302318357753817"/>
    <m/>
  </r>
  <r>
    <n v="2020020077"/>
    <x v="10"/>
    <s v="T.B"/>
    <s v="CBJ"/>
    <n v="0"/>
    <n v="0"/>
    <n v="1.55"/>
    <n v="0.60358051123083301"/>
    <n v="-3.515465868665938E-2"/>
    <m/>
    <n v="0"/>
    <n v="0"/>
    <n v="1.0507287641455452"/>
    <n v="0.63800000000000001"/>
    <n v="-6.0545454545454539E-3"/>
    <m/>
    <n v="0"/>
    <n v="0"/>
    <n v="0.96067595479470191"/>
    <n v="0.62939999999999996"/>
    <n v="-1.3325454545454517E-2"/>
    <m/>
    <n v="0"/>
    <n v="0"/>
    <n v="1.0302318357753817"/>
    <m/>
  </r>
  <r>
    <n v="2020020078"/>
    <x v="10"/>
    <s v="L.A"/>
    <s v="STL"/>
    <n v="0"/>
    <n v="0"/>
    <n v="2.65"/>
    <n v="0.36412092959738684"/>
    <n v="-6.3780975576227025E-3"/>
    <m/>
    <n v="0"/>
    <n v="0"/>
    <n v="1.0507287641455452"/>
    <n v="0.34699999999999998"/>
    <n v="-1.4627272727272751E-2"/>
    <m/>
    <n v="0"/>
    <n v="0"/>
    <n v="0.96067595479470191"/>
    <n v="0.36309999999999998"/>
    <n v="-6.8700000000000124E-3"/>
    <m/>
    <n v="0"/>
    <n v="0"/>
    <n v="1.0302318357753817"/>
    <m/>
  </r>
  <r>
    <n v="2020020078"/>
    <x v="10"/>
    <s v="STL"/>
    <s v="L.A"/>
    <n v="1"/>
    <n v="1"/>
    <n v="1.51"/>
    <n v="0.63587907040261316"/>
    <n v="-2.3425060995325968E-2"/>
    <m/>
    <n v="0"/>
    <n v="0"/>
    <n v="1.0507287641455452"/>
    <n v="0.65300000000000002"/>
    <n v="-8.2176470588235517E-3"/>
    <m/>
    <n v="0"/>
    <n v="0"/>
    <n v="0.96067595479470191"/>
    <n v="0.63690000000000002"/>
    <n v="-2.2518235294117651E-2"/>
    <m/>
    <n v="0"/>
    <n v="0"/>
    <n v="1.0302318357753817"/>
    <m/>
  </r>
  <r>
    <n v="2020020079"/>
    <x v="10"/>
    <s v="OTT"/>
    <s v="WPG"/>
    <n v="0"/>
    <n v="0"/>
    <n v="2.4"/>
    <n v="0.32671184356210392"/>
    <n v="-4.6262480453775137E-2"/>
    <m/>
    <n v="0"/>
    <n v="0"/>
    <n v="1.0507287641455452"/>
    <n v="0.38"/>
    <n v="-1.8857142857142874E-2"/>
    <m/>
    <n v="0"/>
    <n v="0"/>
    <n v="0.96067595479470191"/>
    <n v="0.27839999999999998"/>
    <n v="-7.1108571428571452E-2"/>
    <m/>
    <n v="0"/>
    <n v="0"/>
    <n v="1.0302318357753817"/>
    <m/>
  </r>
  <r>
    <n v="2020020079"/>
    <x v="10"/>
    <s v="WPG"/>
    <s v="OTT"/>
    <n v="1"/>
    <n v="1"/>
    <n v="1.6"/>
    <n v="0.67328815643789608"/>
    <n v="3.863052515031689E-2"/>
    <n v="3.863052515031689E-2"/>
    <n v="2.4354122369691523E-2"/>
    <n v="2.3178315090190138E-2"/>
    <n v="1.0507287641455452"/>
    <n v="0.62"/>
    <n v="-3.9999999999999472E-3"/>
    <m/>
    <n v="0"/>
    <n v="0"/>
    <n v="0.96067595479470191"/>
    <n v="0.72160000000000002"/>
    <n v="7.7280000000000001E-2"/>
    <n v="7.7280000000000001E-2"/>
    <n v="4.7769789761232903E-2"/>
    <n v="4.6368000000000006E-2"/>
    <n v="1.0302318357753817"/>
    <m/>
  </r>
  <r>
    <n v="2020020080"/>
    <x v="10"/>
    <s v="MTL"/>
    <s v="VAN"/>
    <n v="0"/>
    <n v="1"/>
    <n v="1.66"/>
    <n v="0.49421064199228765"/>
    <n v="-8.164106104218298E-2"/>
    <m/>
    <n v="0"/>
    <n v="0"/>
    <n v="1.0507287641455452"/>
    <n v="0.56600000000000006"/>
    <n v="-2.7472727272727246E-2"/>
    <m/>
    <n v="0"/>
    <n v="0"/>
    <n v="0.96067595479470191"/>
    <n v="0.49199999999999999"/>
    <n v="-8.3309090909090958E-2"/>
    <m/>
    <n v="0"/>
    <n v="0"/>
    <n v="1.0302318357753817"/>
    <m/>
  </r>
  <r>
    <n v="2020020080"/>
    <x v="10"/>
    <s v="VAN"/>
    <s v="MTL"/>
    <n v="1"/>
    <n v="0"/>
    <n v="2.2999999999999998"/>
    <n v="0.5057893580077123"/>
    <n v="3.7688197711785727E-2"/>
    <n v="3.7688197711785727E-2"/>
    <n v="-3.9600073404577579E-2"/>
    <n v="-3.7688197711785727E-2"/>
    <n v="1.0507287641455452"/>
    <n v="0.434"/>
    <n v="-4.1538461538463375E-4"/>
    <m/>
    <n v="0"/>
    <n v="0"/>
    <n v="0.96067595479470191"/>
    <n v="0.50800000000000001"/>
    <n v="3.886153846153844E-2"/>
    <n v="3.886153846153844E-2"/>
    <n v="-4.0036394110286352E-2"/>
    <n v="-3.886153846153844E-2"/>
    <n v="1.0302318357753817"/>
    <m/>
  </r>
  <r>
    <n v="2020020081"/>
    <x v="11"/>
    <s v="N.J"/>
    <s v="NYI"/>
    <n v="1"/>
    <n v="1"/>
    <n v="2.5"/>
    <n v="0.44157393436838999"/>
    <n v="2.0786967184194993E-2"/>
    <n v="2.0786967184194993E-2"/>
    <n v="3.1345675793897923E-2"/>
    <n v="3.1180450776292491E-2"/>
    <n v="1.0052989938725023"/>
    <n v="0.35699999999999998"/>
    <n v="-2.1500000000000009E-2"/>
    <m/>
    <n v="0"/>
    <n v="0"/>
    <n v="0.95161815293520902"/>
    <n v="0.42510000000000003"/>
    <n v="1.2550000000000016E-2"/>
    <n v="1.2550000000000016E-2"/>
    <n v="1.9539695481600654E-2"/>
    <n v="1.8825000000000026E-2"/>
    <n v="1.0379652314263281"/>
    <m/>
  </r>
  <r>
    <n v="2020020081"/>
    <x v="11"/>
    <s v="NYI"/>
    <s v="N.J"/>
    <n v="0"/>
    <n v="0"/>
    <n v="1.55"/>
    <n v="0.55842606563161001"/>
    <n v="-7.3330689966002435E-2"/>
    <m/>
    <n v="0"/>
    <n v="0"/>
    <n v="1.0052989938725023"/>
    <n v="0.64300000000000002"/>
    <n v="-1.8272727272727076E-3"/>
    <m/>
    <n v="0"/>
    <n v="0"/>
    <n v="0.95161815293520902"/>
    <n v="0.57489999999999997"/>
    <n v="-5.9402727272727281E-2"/>
    <m/>
    <n v="0"/>
    <n v="0"/>
    <n v="1.0379652314263281"/>
    <m/>
  </r>
  <r>
    <n v="2020020082"/>
    <x v="11"/>
    <s v="BUF"/>
    <s v="WSH"/>
    <n v="0"/>
    <n v="1"/>
    <n v="1.8"/>
    <n v="0.40727323019271483"/>
    <n v="-0.10009056961991748"/>
    <m/>
    <n v="0"/>
    <n v="0"/>
    <n v="1.0052989938725023"/>
    <n v="0.504"/>
    <n v="-3.4799999999999998E-2"/>
    <m/>
    <n v="0"/>
    <n v="0"/>
    <n v="0.95161815293520902"/>
    <n v="0.30469999999999997"/>
    <n v="-0.16932750000000002"/>
    <m/>
    <n v="0"/>
    <n v="0"/>
    <n v="1.0379652314263281"/>
    <m/>
  </r>
  <r>
    <n v="2020020082"/>
    <x v="11"/>
    <s v="WSH"/>
    <s v="BUF"/>
    <n v="1"/>
    <n v="0"/>
    <n v="2.1"/>
    <n v="0.59272676980728511"/>
    <n v="6.6743513616899661E-2"/>
    <n v="6.6743513616899661E-2"/>
    <n v="-6.7097187086584881E-2"/>
    <n v="-6.6743513616899661E-2"/>
    <n v="1.0052989938725023"/>
    <n v="0.496"/>
    <n v="1.1345454545454567E-2"/>
    <n v="1.1345454545454567E-2"/>
    <n v="-1.0796540498755846E-2"/>
    <n v="-1.1345454545454567E-2"/>
    <n v="0.95161815293520902"/>
    <n v="0.69530000000000003"/>
    <n v="0.12549000000000002"/>
    <n v="0.12549000000000002"/>
    <n v="-0.13025425689168993"/>
    <n v="-0.12549000000000002"/>
    <n v="1.0379652314263281"/>
    <m/>
  </r>
  <r>
    <n v="2020020083"/>
    <x v="11"/>
    <s v="NYR"/>
    <s v="PIT"/>
    <n v="0"/>
    <n v="0"/>
    <n v="2.25"/>
    <n v="0.41928116858211528"/>
    <n v="-1.3588168965657755E-2"/>
    <m/>
    <n v="0"/>
    <n v="0"/>
    <n v="1.0052989938725023"/>
    <n v="0.46699999999999997"/>
    <n v="1.2179999999999991E-2"/>
    <n v="1.2179999999999991E-2"/>
    <n v="-1.1590709102750837E-2"/>
    <n v="-1.2179999999999991E-2"/>
    <n v="0.95161815293520902"/>
    <n v="0.40149999999999997"/>
    <n v="-2.319000000000002E-2"/>
    <m/>
    <n v="0"/>
    <n v="0"/>
    <n v="1.0379652314263281"/>
    <m/>
  </r>
  <r>
    <n v="2020020083"/>
    <x v="11"/>
    <s v="PIT"/>
    <s v="NYR"/>
    <n v="1"/>
    <n v="1"/>
    <n v="1.66"/>
    <n v="0.58071883141788472"/>
    <n v="-1.6366699930141556E-2"/>
    <m/>
    <n v="0"/>
    <n v="0"/>
    <n v="1.0052989938725023"/>
    <n v="0.53300000000000003"/>
    <n v="-5.2372727272727272E-2"/>
    <m/>
    <n v="0"/>
    <n v="0"/>
    <n v="0.95161815293520902"/>
    <n v="0.59850000000000003"/>
    <n v="-2.9499999999999982E-3"/>
    <m/>
    <n v="0"/>
    <n v="0"/>
    <n v="1.0379652314263281"/>
    <m/>
  </r>
  <r>
    <n v="2020020084"/>
    <x v="11"/>
    <s v="CHI"/>
    <s v="DET"/>
    <n v="1"/>
    <n v="1"/>
    <n v="1.71"/>
    <n v="0.65311851341760707"/>
    <n v="4.9365911807369593E-2"/>
    <n v="4.9365911807369593E-2"/>
    <n v="3.5235526044798599E-2"/>
    <n v="3.5049797383232405E-2"/>
    <n v="1.0052989938725023"/>
    <n v="0.55700000000000005"/>
    <n v="-2.0083098591549279E-2"/>
    <m/>
    <n v="0"/>
    <n v="0"/>
    <n v="0.95161815293520902"/>
    <n v="0.77469999999999994"/>
    <n v="0.13721281690140838"/>
    <n v="0.13721281690140838"/>
    <n v="0.10111971460730741"/>
    <n v="9.7421099999999955E-2"/>
    <n v="1.0379652314263281"/>
    <m/>
  </r>
  <r>
    <n v="2020020084"/>
    <x v="11"/>
    <s v="DET"/>
    <s v="CHI"/>
    <n v="0"/>
    <n v="0"/>
    <n v="2.2000000000000002"/>
    <n v="0.34688148658239293"/>
    <n v="-5.9215182379683859E-2"/>
    <m/>
    <n v="0"/>
    <n v="0"/>
    <n v="1.0052989938725023"/>
    <n v="0.44299999999999995"/>
    <n v="-6.3499999999999937E-3"/>
    <m/>
    <n v="0"/>
    <n v="0"/>
    <n v="0.95161815293520902"/>
    <n v="0.22530000000000006"/>
    <n v="-0.12608499999999992"/>
    <m/>
    <n v="0"/>
    <n v="0"/>
    <n v="1.0379652314263281"/>
    <m/>
  </r>
  <r>
    <n v="2020020085"/>
    <x v="11"/>
    <s v="L.A"/>
    <s v="STL"/>
    <n v="0"/>
    <n v="1"/>
    <n v="2.8"/>
    <n v="0.32811180644980131"/>
    <n v="-1.3547823656759404E-2"/>
    <m/>
    <n v="0"/>
    <n v="0"/>
    <n v="1.0052989938725023"/>
    <n v="0.34699999999999998"/>
    <n v="-4.7333333333333489E-3"/>
    <m/>
    <n v="0"/>
    <n v="0"/>
    <n v="0.95161815293520902"/>
    <n v="0.34090000000000009"/>
    <n v="-7.5799999999999756E-3"/>
    <m/>
    <n v="0"/>
    <n v="0"/>
    <n v="1.0379652314263281"/>
    <m/>
  </r>
  <r>
    <n v="2020020085"/>
    <x v="11"/>
    <s v="STL"/>
    <s v="L.A"/>
    <n v="1"/>
    <n v="0"/>
    <n v="1.45"/>
    <n v="0.67188819355019869"/>
    <n v="-1.7174746234807969E-2"/>
    <m/>
    <n v="0"/>
    <n v="0"/>
    <n v="1.0052989938725023"/>
    <n v="0.65300000000000002"/>
    <n v="-3.5433333333333358E-2"/>
    <m/>
    <n v="0"/>
    <n v="0"/>
    <n v="0.95161815293520902"/>
    <n v="0.65909999999999991"/>
    <n v="-2.9536666666666767E-2"/>
    <m/>
    <n v="0"/>
    <n v="0"/>
    <n v="1.0379652314263281"/>
    <m/>
  </r>
  <r>
    <n v="2020020086"/>
    <x v="11"/>
    <s v="EDM"/>
    <s v="WPG"/>
    <n v="0"/>
    <n v="1"/>
    <n v="1.76"/>
    <n v="0.50958919831128946"/>
    <n v="-4.0706451699525241E-2"/>
    <m/>
    <n v="0"/>
    <n v="0"/>
    <n v="1.0052989938725023"/>
    <n v="0.56099999999999994"/>
    <n v="-4.9894736842105636E-3"/>
    <m/>
    <n v="0"/>
    <n v="0"/>
    <n v="0.95161815293520902"/>
    <n v="0.37849999999999995"/>
    <n v="-0.13177894736842105"/>
    <m/>
    <n v="0"/>
    <n v="0"/>
    <n v="1.0379652314263281"/>
    <m/>
  </r>
  <r>
    <n v="2020020086"/>
    <x v="11"/>
    <s v="WPG"/>
    <s v="EDM"/>
    <n v="1"/>
    <n v="0"/>
    <n v="2.1"/>
    <n v="0.49041080168871054"/>
    <n v="8.1443682398978662E-3"/>
    <n v="8.1443682398978662E-3"/>
    <n v="-8.1875251972964875E-3"/>
    <n v="-8.1443682398978662E-3"/>
    <n v="1.0052989938725023"/>
    <n v="0.439"/>
    <n v="-2.1299999999999968E-2"/>
    <m/>
    <n v="0"/>
    <n v="0"/>
    <n v="0.95161815293520902"/>
    <n v="0.62150000000000005"/>
    <n v="8.3222727272727295E-2"/>
    <n v="8.3222727272727295E-2"/>
    <n v="-8.6382297373566577E-2"/>
    <n v="-8.3222727272727295E-2"/>
    <n v="1.0379652314263281"/>
    <m/>
  </r>
  <r>
    <n v="2020020087"/>
    <x v="11"/>
    <s v="CGY"/>
    <s v="TOR"/>
    <n v="1"/>
    <n v="0"/>
    <n v="1.83"/>
    <n v="0.5255645425660056"/>
    <n v="-1.3813332688268556E-2"/>
    <m/>
    <n v="0"/>
    <n v="0"/>
    <n v="1.0052989938725023"/>
    <n v="0.46600000000000003"/>
    <n v="-5.3212048192771019E-2"/>
    <m/>
    <n v="0"/>
    <n v="0"/>
    <n v="0.95161815293520902"/>
    <n v="0.57669999999999999"/>
    <n v="2.0009999999999993E-2"/>
    <n v="2.0009999999999993E-2"/>
    <n v="-2.0769684280840819E-2"/>
    <n v="-2.0009999999999993E-2"/>
    <n v="1.0379652314263281"/>
    <m/>
  </r>
  <r>
    <n v="2020020087"/>
    <x v="11"/>
    <s v="TOR"/>
    <s v="CGY"/>
    <n v="0"/>
    <n v="1"/>
    <n v="2"/>
    <n v="0.47443545743399429"/>
    <n v="-1.5338725539603425E-2"/>
    <m/>
    <n v="0"/>
    <n v="0"/>
    <n v="1.0052989938725023"/>
    <n v="0.53400000000000003"/>
    <n v="2.0400000000000019E-2"/>
    <n v="2.0400000000000019E-2"/>
    <n v="1.9413010319878281E-2"/>
    <n v="2.0400000000000019E-2"/>
    <n v="0.95161815293520902"/>
    <n v="0.42330000000000001"/>
    <n v="-4.6019999999999991E-2"/>
    <m/>
    <n v="0"/>
    <n v="0"/>
    <n v="1.0379652314263281"/>
    <m/>
  </r>
  <r>
    <n v="2020020088"/>
    <x v="11"/>
    <s v="MIN"/>
    <s v="S.J"/>
    <n v="1"/>
    <n v="0"/>
    <n v="1.6"/>
    <n v="0.62636319243802929"/>
    <n v="1.090553950423456E-3"/>
    <n v="1.090553950423456E-3"/>
    <n v="-1.0963327891243832E-3"/>
    <n v="-1.090553950423456E-3"/>
    <n v="1.0052989938725023"/>
    <n v="0.58099999999999996"/>
    <n v="-3.5200000000000002E-2"/>
    <m/>
    <n v="0"/>
    <n v="0"/>
    <n v="0.95161815293520902"/>
    <n v="0.64929999999999999"/>
    <n v="1.9440000000000009E-2"/>
    <n v="1.9440000000000009E-2"/>
    <n v="-2.0178044098927827E-2"/>
    <n v="-1.9440000000000009E-2"/>
    <n v="1.0379652314263281"/>
    <m/>
  </r>
  <r>
    <n v="2020020088"/>
    <x v="11"/>
    <s v="S.J"/>
    <s v="MIN"/>
    <n v="0"/>
    <n v="1"/>
    <n v="2.4"/>
    <n v="0.37363680756197071"/>
    <n v="-2.2129641825272217E-2"/>
    <m/>
    <n v="0"/>
    <n v="0"/>
    <n v="1.0052989938725023"/>
    <n v="0.41900000000000004"/>
    <n v="1.2000000000000107E-3"/>
    <n v="1.2000000000000107E-3"/>
    <n v="1.5987184969311655E-3"/>
    <n v="1.680000000000015E-3"/>
    <n v="0.95161815293520902"/>
    <n v="0.35070000000000001"/>
    <n v="-3.3925714285714288E-2"/>
    <m/>
    <n v="0"/>
    <n v="0"/>
    <n v="1.0379652314263281"/>
    <m/>
  </r>
  <r>
    <n v="2020020089"/>
    <x v="11"/>
    <s v="DAL"/>
    <s v="NSH"/>
    <n v="1"/>
    <n v="1"/>
    <n v="1.8"/>
    <n v="0.50912627511850239"/>
    <n v="-3.1339764295010869E-2"/>
    <m/>
    <n v="0"/>
    <n v="0"/>
    <n v="1.0052989938725023"/>
    <n v="0.499"/>
    <n v="-3.8175000000000001E-2"/>
    <m/>
    <n v="0"/>
    <n v="0"/>
    <n v="0.95161815293520902"/>
    <n v="0.61429999999999996"/>
    <n v="3.9652499999999979E-2"/>
    <n v="3.9652499999999979E-2"/>
    <n v="3.2926333071305963E-2"/>
    <n v="3.1721999999999986E-2"/>
    <n v="1.0379652314263281"/>
    <m/>
  </r>
  <r>
    <n v="2020020089"/>
    <x v="11"/>
    <s v="NSH"/>
    <s v="DAL"/>
    <n v="0"/>
    <n v="0"/>
    <n v="2.0499999999999998"/>
    <n v="0.49087372488149761"/>
    <n v="1.797467430591425E-3"/>
    <n v="1.797467430591425E-3"/>
    <n v="-1.8069921994921514E-3"/>
    <n v="-1.797467430591425E-3"/>
    <n v="1.0052989938725023"/>
    <n v="0.501"/>
    <n v="7.7285714285714024E-3"/>
    <n v="7.7285714285714024E-3"/>
    <n v="-7.3546488676849474E-3"/>
    <n v="-7.7285714285714024E-3"/>
    <n v="0.95161815293520902"/>
    <n v="0.38570000000000004"/>
    <n v="-5.9804285714285726E-2"/>
    <m/>
    <n v="0"/>
    <n v="0"/>
    <n v="1.0379652314263281"/>
    <m/>
  </r>
  <r>
    <n v="2020020090"/>
    <x v="11"/>
    <s v="ARI"/>
    <s v="VGK"/>
    <n v="1"/>
    <n v="0"/>
    <n v="2.5"/>
    <n v="0.40507242901309465"/>
    <n v="2.5362145065473186E-3"/>
    <n v="2.5362145065473186E-3"/>
    <n v="-2.5496538916768645E-3"/>
    <n v="-2.5362145065473186E-3"/>
    <n v="1.0052989938725023"/>
    <n v="0.38500000000000001"/>
    <n v="-7.4999999999999945E-3"/>
    <m/>
    <n v="0"/>
    <n v="0"/>
    <n v="0.95161815293520902"/>
    <n v="0.44069999999999998"/>
    <n v="2.0349999999999976E-2"/>
    <n v="2.0349999999999976E-2"/>
    <n v="-2.1122592459525753E-2"/>
    <n v="-2.0349999999999976E-2"/>
    <n v="1.0379652314263281"/>
    <m/>
  </r>
  <r>
    <n v="2020020090"/>
    <x v="11"/>
    <s v="VGK"/>
    <s v="ARI"/>
    <n v="0"/>
    <n v="1"/>
    <n v="1.55"/>
    <n v="0.59492757098690541"/>
    <n v="-4.2470326347434494E-2"/>
    <m/>
    <n v="0"/>
    <n v="0"/>
    <n v="1.0052989938725023"/>
    <n v="0.61499999999999999"/>
    <n v="-2.5500000000000033E-2"/>
    <m/>
    <n v="0"/>
    <n v="0"/>
    <n v="0.95161815293520902"/>
    <n v="0.55930000000000002"/>
    <n v="-7.2591818181818174E-2"/>
    <m/>
    <n v="0"/>
    <n v="0"/>
    <n v="1.0379652314263281"/>
    <m/>
  </r>
  <r>
    <n v="2020020091"/>
    <x v="11"/>
    <s v="ANA"/>
    <s v="COL"/>
    <n v="1"/>
    <n v="1"/>
    <n v="2.6"/>
    <n v="0.39216161557546536"/>
    <n v="3.6787875930393635E-3"/>
    <n v="3.6787875930393635E-3"/>
    <n v="5.917250345524986E-3"/>
    <n v="5.8860601488629812E-3"/>
    <n v="1.0052989938725023"/>
    <n v="0.33400000000000002"/>
    <n v="-2.4674999999999975E-2"/>
    <m/>
    <n v="0"/>
    <n v="0"/>
    <n v="0.95161815293520902"/>
    <n v="0.3397"/>
    <n v="-2.1896249999999999E-2"/>
    <m/>
    <n v="0"/>
    <n v="0"/>
    <n v="1.0379652314263281"/>
    <m/>
  </r>
  <r>
    <n v="2020020091"/>
    <x v="11"/>
    <s v="COL"/>
    <s v="ANA"/>
    <n v="0"/>
    <n v="0"/>
    <n v="1.52"/>
    <n v="0.60783838442453475"/>
    <n v="-4.3895570581561814E-2"/>
    <m/>
    <n v="0"/>
    <n v="0"/>
    <n v="1.0052989938725023"/>
    <n v="0.66599999999999993"/>
    <n v="7.107692307692242E-3"/>
    <n v="7.107692307692242E-3"/>
    <n v="-6.7638090254778845E-3"/>
    <n v="-7.107692307692242E-3"/>
    <n v="0.95161815293520902"/>
    <n v="0.6603"/>
    <n v="2.1092307692307647E-3"/>
    <n v="2.1092307692307647E-3"/>
    <n v="-2.1893082035161428E-3"/>
    <n v="-2.1092307692307647E-3"/>
    <n v="1.0379652314263281"/>
    <m/>
  </r>
  <r>
    <n v="2020020092"/>
    <x v="12"/>
    <s v="OTT"/>
    <s v="VAN"/>
    <n v="0"/>
    <n v="0"/>
    <n v="2.2999999999999998"/>
    <n v="0.35466235011751945"/>
    <n v="-4.2525368014547399E-2"/>
    <m/>
    <n v="0"/>
    <n v="0"/>
    <n v="0.99705975489254905"/>
    <n v="0.40700000000000003"/>
    <n v="-1.4746153846153836E-2"/>
    <m/>
    <n v="0"/>
    <n v="0"/>
    <n v="0.93612417425734895"/>
    <n v="0.33229999999999993"/>
    <n v="-5.4394615384615437E-2"/>
    <m/>
    <n v="0"/>
    <n v="0"/>
    <n v="0.91065479127847515"/>
    <m/>
  </r>
  <r>
    <n v="2020020092"/>
    <x v="12"/>
    <s v="VAN"/>
    <s v="OTT"/>
    <n v="1"/>
    <n v="1"/>
    <n v="1.68"/>
    <n v="0.64551911589681132"/>
    <n v="3.7267109429401354E-2"/>
    <n v="3.7267109429401354E-2"/>
    <n v="2.5267123795398243E-2"/>
    <n v="2.5341634411992914E-2"/>
    <n v="0.99705975489254905"/>
    <n v="0.59299999999999997"/>
    <n v="-1.6588235294118074E-3"/>
    <m/>
    <n v="0"/>
    <n v="0"/>
    <n v="0.93612417425734895"/>
    <n v="0.66770000000000007"/>
    <n v="5.3707058823529448E-2"/>
    <n v="5.3707058823529448E-2"/>
    <n v="3.3257841501322959E-2"/>
    <n v="3.6520800000000027E-2"/>
    <n v="0.91065479127847515"/>
    <m/>
  </r>
  <r>
    <n v="2020020093"/>
    <x v="13"/>
    <s v="BOS"/>
    <s v="PIT"/>
    <n v="1"/>
    <n v="1"/>
    <n v="1.74"/>
    <n v="0.52106915781533691"/>
    <n v="-3.7840404892424497E-2"/>
    <m/>
    <n v="0"/>
    <n v="0"/>
    <n v="1.0223268786879474"/>
    <n v="0.51800000000000002"/>
    <n v="-4.0005405405405405E-2"/>
    <m/>
    <n v="0"/>
    <n v="0"/>
    <n v="0.93612417425734895"/>
    <n v="0.66949999999999998"/>
    <n v="6.6863513513513523E-2"/>
    <n v="6.6863513513513523E-2"/>
    <n v="4.6703853157311639E-2"/>
    <n v="4.9479000000000009E-2"/>
    <n v="0.94391263277979809"/>
    <m/>
  </r>
  <r>
    <n v="2020020093"/>
    <x v="13"/>
    <s v="PIT"/>
    <s v="BOS"/>
    <n v="0"/>
    <n v="0"/>
    <n v="2.15"/>
    <n v="0.4858108894953635"/>
    <n v="1.1606977151747353E-2"/>
    <n v="1.1606977151747353E-2"/>
    <n v="-1.1866124722548194E-2"/>
    <n v="-1.1606977151747353E-2"/>
    <n v="1.0223268786879474"/>
    <n v="0.48199999999999998"/>
    <n v="9.4695652173912761E-3"/>
    <n v="9.4695652173912761E-3"/>
    <n v="-8.8646889197065218E-3"/>
    <n v="-9.4695652173912761E-3"/>
    <n v="0.93612417425734895"/>
    <n v="0.33050000000000002"/>
    <n v="-7.5502173913043494E-2"/>
    <m/>
    <n v="0"/>
    <n v="0"/>
    <n v="0.94391263277979809"/>
    <m/>
  </r>
  <r>
    <n v="2020020094"/>
    <x v="13"/>
    <s v="BUF"/>
    <s v="NYR"/>
    <n v="1"/>
    <n v="1"/>
    <n v="1.9"/>
    <n v="0.44698744053652228"/>
    <n v="-5.0241287660202569E-2"/>
    <m/>
    <n v="0"/>
    <n v="0"/>
    <n v="1.0223268786879474"/>
    <n v="0.46100000000000002"/>
    <n v="-4.1366666666666649E-2"/>
    <m/>
    <n v="0"/>
    <n v="0"/>
    <n v="0.93612417425734895"/>
    <n v="0.50029999999999997"/>
    <n v="-1.6476666666666695E-2"/>
    <m/>
    <n v="0"/>
    <n v="0"/>
    <n v="0.94391263277979809"/>
    <m/>
  </r>
  <r>
    <n v="2020020094"/>
    <x v="13"/>
    <s v="NYR"/>
    <s v="BUF"/>
    <n v="0"/>
    <n v="0"/>
    <n v="1.95"/>
    <n v="0.55845466507044172"/>
    <n v="2.8101030596008839E-2"/>
    <n v="2.8101030596008839E-2"/>
    <n v="-2.8728438897132225E-2"/>
    <n v="-2.8101030596008839E-2"/>
    <n v="1.0223268786879474"/>
    <n v="0.53899999999999992"/>
    <n v="1.612105263157889E-2"/>
    <n v="1.612105263157889E-2"/>
    <n v="-1.5091307082896051E-2"/>
    <n v="-1.612105263157889E-2"/>
    <n v="0.93612417425734895"/>
    <n v="0.49970000000000003"/>
    <n v="-8.0794736842105166E-3"/>
    <m/>
    <n v="0"/>
    <n v="0"/>
    <n v="0.94391263277979809"/>
    <m/>
  </r>
  <r>
    <n v="2020020095"/>
    <x v="13"/>
    <s v="N.J"/>
    <s v="PHI"/>
    <n v="1"/>
    <n v="0"/>
    <n v="2.25"/>
    <n v="0.42820112199602967"/>
    <n v="-8.7713941221439738E-3"/>
    <m/>
    <n v="0"/>
    <n v="0"/>
    <n v="1.0223268786879474"/>
    <n v="0.372"/>
    <n v="-3.9120000000000002E-2"/>
    <m/>
    <n v="0"/>
    <n v="0"/>
    <n v="0.93612417425734895"/>
    <n v="0.4506"/>
    <n v="3.3240000000000071E-3"/>
    <n v="3.3240000000000071E-3"/>
    <n v="-3.1375655913600557E-3"/>
    <n v="-3.3240000000000071E-3"/>
    <n v="0.94391263277979809"/>
    <m/>
  </r>
  <r>
    <n v="2020020095"/>
    <x v="13"/>
    <s v="PHI"/>
    <s v="N.J"/>
    <n v="0"/>
    <n v="1"/>
    <n v="1.68"/>
    <n v="0.58440004222971365"/>
    <n v="-8.032909876800479E-3"/>
    <m/>
    <n v="0"/>
    <n v="0"/>
    <n v="1.0223268786879474"/>
    <n v="0.628"/>
    <n v="2.4282352941176463E-2"/>
    <n v="2.4282352941176463E-2"/>
    <n v="1.5457282365337338E-2"/>
    <n v="1.6511999999999992E-2"/>
    <n v="0.93612417425734895"/>
    <n v="0.5494"/>
    <n v="-3.3974117647058856E-2"/>
    <m/>
    <n v="0"/>
    <n v="0"/>
    <n v="0.94391263277979809"/>
    <m/>
  </r>
  <r>
    <n v="2020020096"/>
    <x v="13"/>
    <s v="NYI"/>
    <s v="WSH"/>
    <n v="0"/>
    <n v="0"/>
    <n v="1.71"/>
    <n v="0.43347316624195997"/>
    <n v="-0.10933558551813315"/>
    <m/>
    <n v="0"/>
    <n v="0"/>
    <n v="1.0223268786879474"/>
    <n v="0.53800000000000003"/>
    <n v="-3.3811267605633792E-2"/>
    <m/>
    <n v="0"/>
    <n v="0"/>
    <n v="0.93612417425734895"/>
    <n v="0.47299999999999998"/>
    <n v="-8.0776056338028188E-2"/>
    <m/>
    <n v="0"/>
    <n v="0"/>
    <n v="0.94391263277979809"/>
    <m/>
  </r>
  <r>
    <n v="2020020096"/>
    <x v="13"/>
    <s v="WSH"/>
    <s v="NYI"/>
    <n v="1"/>
    <n v="1"/>
    <n v="2.2000000000000002"/>
    <n v="0.57046630231757378"/>
    <n v="6.3756466274665594E-2"/>
    <n v="6.3756466274665594E-2"/>
    <n v="7.8215938995302714E-2"/>
    <n v="7.6507759529598721E-2"/>
    <n v="1.0223268786879474"/>
    <n v="0.46200000000000002"/>
    <n v="4.1000000000000333E-3"/>
    <n v="4.1000000000000333E-3"/>
    <n v="4.605730937346196E-3"/>
    <n v="4.9200000000000415E-3"/>
    <n v="0.93612417425734895"/>
    <n v="0.52700000000000002"/>
    <n v="3.9850000000000017E-2"/>
    <n v="3.9850000000000017E-2"/>
    <n v="4.5137902099529968E-2"/>
    <n v="4.7820000000000022E-2"/>
    <n v="0.94391263277979809"/>
    <m/>
  </r>
  <r>
    <n v="2020020098"/>
    <x v="13"/>
    <s v="CBJ"/>
    <s v="FLA"/>
    <n v="1"/>
    <n v="0"/>
    <n v="1.86"/>
    <n v="0.46855321959745144"/>
    <n v="-4.4822445889095418E-2"/>
    <m/>
    <n v="0"/>
    <n v="0"/>
    <n v="1.0223268786879474"/>
    <n v="0.502"/>
    <n v="-2.3120930232558099E-2"/>
    <m/>
    <n v="0"/>
    <n v="0"/>
    <n v="0.93612417425734895"/>
    <n v="0.58899999999999997"/>
    <n v="3.3327906976744169E-2"/>
    <n v="3.3327906976744169E-2"/>
    <n v="-3.1458632419458787E-2"/>
    <n v="-3.3327906976744169E-2"/>
    <n v="0.94391263277979809"/>
    <m/>
  </r>
  <r>
    <n v="2020020098"/>
    <x v="13"/>
    <s v="FLA"/>
    <s v="CBJ"/>
    <n v="0"/>
    <n v="1"/>
    <n v="2"/>
    <n v="0.53144726321766012"/>
    <n v="1.8868357930596068E-2"/>
    <n v="1.8868357930596068E-2"/>
    <n v="1.9289629469153257E-2"/>
    <n v="1.8868357930596068E-2"/>
    <n v="1.0223268786879474"/>
    <n v="0.498"/>
    <n v="-1.200000000000001E-3"/>
    <m/>
    <n v="0"/>
    <n v="0"/>
    <n v="0.93612417425734895"/>
    <n v="0.41100000000000003"/>
    <n v="-5.3399999999999982E-2"/>
    <m/>
    <n v="0"/>
    <n v="0"/>
    <n v="0.94391263277979809"/>
    <m/>
  </r>
  <r>
    <n v="2020020099"/>
    <x v="13"/>
    <s v="CHI"/>
    <s v="NSH"/>
    <n v="0"/>
    <n v="0"/>
    <n v="2.5"/>
    <n v="0.35861925209357354"/>
    <n v="-2.0690373953213236E-2"/>
    <m/>
    <n v="0"/>
    <n v="0"/>
    <n v="1.0223268786879474"/>
    <n v="0.36899999999999999"/>
    <n v="-1.5500000000000002E-2"/>
    <m/>
    <n v="0"/>
    <n v="0"/>
    <n v="0.93612417425734895"/>
    <n v="0.42330000000000001"/>
    <n v="1.1650000000000006E-2"/>
    <n v="1.1650000000000006E-2"/>
    <n v="-1.0996582171884654E-2"/>
    <n v="-1.1650000000000006E-2"/>
    <n v="0.94391263277979809"/>
    <m/>
  </r>
  <r>
    <n v="2020020099"/>
    <x v="13"/>
    <s v="NSH"/>
    <s v="CHI"/>
    <n v="1"/>
    <n v="1"/>
    <n v="1.55"/>
    <n v="0.64136505169678071"/>
    <n v="-3.2095472018126465E-3"/>
    <m/>
    <n v="0"/>
    <n v="0"/>
    <n v="1.0223268786879474"/>
    <n v="0.63100000000000001"/>
    <n v="-1.1972727272727223E-2"/>
    <m/>
    <n v="0"/>
    <n v="0"/>
    <n v="0.93612417425734895"/>
    <n v="0.57669999999999999"/>
    <n v="-5.7880909090909059E-2"/>
    <m/>
    <n v="0"/>
    <n v="0"/>
    <n v="0.94391263277979809"/>
    <m/>
  </r>
  <r>
    <n v="2020020100"/>
    <x v="13"/>
    <s v="EDM"/>
    <s v="WPG"/>
    <n v="0"/>
    <n v="0"/>
    <n v="1.86"/>
    <n v="0.46234420468304011"/>
    <n v="-4.8851085798678626E-2"/>
    <m/>
    <n v="0"/>
    <n v="0"/>
    <n v="1.0223268786879474"/>
    <n v="0.53"/>
    <n v="-4.9534883720929804E-3"/>
    <m/>
    <n v="0"/>
    <n v="0"/>
    <n v="0.93612417425734895"/>
    <n v="0.39270000000000005"/>
    <n v="-9.403883720930227E-2"/>
    <m/>
    <n v="0"/>
    <n v="0"/>
    <n v="0.94391263277979809"/>
    <m/>
  </r>
  <r>
    <n v="2020020100"/>
    <x v="13"/>
    <s v="WPG"/>
    <s v="EDM"/>
    <n v="1"/>
    <n v="1"/>
    <n v="2"/>
    <n v="0.54621240204425459"/>
    <n v="2.7727441226552751E-2"/>
    <n v="2.7727441226552751E-2"/>
    <n v="2.8346508443145183E-2"/>
    <n v="2.7727441226552751E-2"/>
    <n v="1.0223268786879474"/>
    <n v="0.47"/>
    <n v="-1.8000000000000016E-2"/>
    <m/>
    <n v="0"/>
    <n v="0"/>
    <n v="0.93612417425734895"/>
    <n v="0.60729999999999995"/>
    <n v="6.4379999999999965E-2"/>
    <n v="6.4379999999999965E-2"/>
    <n v="6.0769095298363371E-2"/>
    <n v="6.4379999999999965E-2"/>
    <n v="0.94391263277979809"/>
    <m/>
  </r>
  <r>
    <n v="2020020101"/>
    <x v="13"/>
    <s v="CGY"/>
    <s v="TOR"/>
    <n v="1"/>
    <n v="0"/>
    <n v="2"/>
    <n v="0.49179273291101921"/>
    <n v="-4.9243602533884708E-3"/>
    <m/>
    <n v="0"/>
    <n v="0"/>
    <n v="1.0223268786879474"/>
    <n v="0.47799999999999998"/>
    <n v="-1.3200000000000012E-2"/>
    <m/>
    <n v="0"/>
    <n v="0"/>
    <n v="0.93612417425734895"/>
    <n v="0.56389999999999996"/>
    <n v="3.8339999999999971E-2"/>
    <n v="3.8339999999999971E-2"/>
    <n v="-3.6189610340777431E-2"/>
    <n v="-3.8339999999999971E-2"/>
    <n v="0.94391263277979809"/>
    <m/>
  </r>
  <r>
    <n v="2020020101"/>
    <x v="13"/>
    <s v="TOR"/>
    <s v="CGY"/>
    <n v="0"/>
    <n v="1"/>
    <n v="1.86"/>
    <n v="0.51490622699559885"/>
    <n v="-1.4746889926111421E-2"/>
    <m/>
    <n v="0"/>
    <n v="0"/>
    <n v="1.0223268786879474"/>
    <n v="0.52200000000000002"/>
    <n v="-1.0144186046511624E-2"/>
    <m/>
    <n v="0"/>
    <n v="0"/>
    <n v="0.93612417425734895"/>
    <n v="0.43610000000000004"/>
    <n v="-6.5879302325581326E-2"/>
    <m/>
    <n v="0"/>
    <n v="0"/>
    <n v="0.94391263277979809"/>
    <m/>
  </r>
  <r>
    <n v="2020020102"/>
    <x v="13"/>
    <s v="L.A"/>
    <s v="MIN"/>
    <n v="0"/>
    <n v="1"/>
    <n v="2.4"/>
    <n v="0.37126645605624936"/>
    <n v="-2.3348679742500329E-2"/>
    <m/>
    <n v="0"/>
    <n v="0"/>
    <n v="1.0223268786879474"/>
    <n v="0.38800000000000001"/>
    <n v="-1.4742857142857137E-2"/>
    <m/>
    <n v="0"/>
    <n v="0"/>
    <n v="0.93612417425734895"/>
    <n v="0.39139999999999997"/>
    <n v="-1.2994285714285745E-2"/>
    <m/>
    <n v="0"/>
    <n v="0"/>
    <n v="0.94391263277979809"/>
    <m/>
  </r>
  <r>
    <n v="2020020102"/>
    <x v="13"/>
    <s v="MIN"/>
    <s v="L.A"/>
    <n v="1"/>
    <n v="0"/>
    <n v="1.6"/>
    <n v="0.64035684370524537"/>
    <n v="1.2285474964196293E-2"/>
    <n v="1.2285474964196293E-2"/>
    <n v="-1.2559771273345718E-2"/>
    <n v="-1.2285474964196293E-2"/>
    <n v="1.0223268786879474"/>
    <n v="0.61199999999999999"/>
    <n v="-1.0400000000000019E-2"/>
    <m/>
    <n v="0"/>
    <n v="0"/>
    <n v="0.93612417425734895"/>
    <n v="0.60860000000000003"/>
    <n v="-1.3119999999999908E-2"/>
    <m/>
    <n v="0"/>
    <n v="0"/>
    <n v="0.94391263277979809"/>
    <m/>
  </r>
  <r>
    <n v="2020020103"/>
    <x v="13"/>
    <s v="DAL"/>
    <s v="DET"/>
    <n v="1"/>
    <n v="1"/>
    <n v="1.46"/>
    <n v="0.70284634779959276"/>
    <n v="1.7058044209177444E-2"/>
    <n v="1.7058044209177444E-2"/>
    <n v="8.0218926627291208E-3"/>
    <n v="7.846700336221625E-3"/>
    <n v="1.0223268786879474"/>
    <n v="0.66600000000000004"/>
    <n v="-1.8026086956521737E-2"/>
    <m/>
    <n v="0"/>
    <n v="0"/>
    <n v="0.93612417425734895"/>
    <n v="0.82069999999999999"/>
    <n v="0.12927521739130429"/>
    <n v="0.12927521739130429"/>
    <n v="5.6131274968463124E-2"/>
    <n v="5.9466599999999981E-2"/>
    <n v="0.94391263277979809"/>
    <m/>
  </r>
  <r>
    <n v="2020020103"/>
    <x v="13"/>
    <s v="DET"/>
    <s v="DAL"/>
    <n v="0"/>
    <n v="0"/>
    <n v="2.75"/>
    <n v="0.30471884372177055"/>
    <n v="-2.7775402245451022E-2"/>
    <m/>
    <n v="0"/>
    <n v="0"/>
    <n v="1.0223268786879474"/>
    <n v="0.33399999999999996"/>
    <n v="-1.3971428571428593E-2"/>
    <m/>
    <n v="0"/>
    <n v="0"/>
    <n v="0.93612417425734895"/>
    <n v="0.17930000000000001"/>
    <n v="-8.690142857142856E-2"/>
    <m/>
    <n v="0"/>
    <n v="0"/>
    <n v="0.94391263277979809"/>
    <m/>
  </r>
  <r>
    <n v="2020020104"/>
    <x v="13"/>
    <s v="COL"/>
    <s v="S.J"/>
    <n v="1"/>
    <n v="1"/>
    <n v="1.5"/>
    <n v="0.66748333380664615"/>
    <n v="7.3500042598153572E-4"/>
    <n v="7.3500042598153572E-4"/>
    <n v="3.7570534566400761E-4"/>
    <n v="3.6750021299076791E-4"/>
    <n v="1.0223268786879474"/>
    <n v="0.68600000000000005"/>
    <n v="1.7400000000000016E-2"/>
    <n v="1.7400000000000016E-2"/>
    <n v="8.1442803160389453E-3"/>
    <n v="8.7000000000000098E-3"/>
    <n v="0.93612417425734895"/>
    <n v="0.74580000000000002"/>
    <n v="7.1220000000000019E-2"/>
    <n v="7.1220000000000019E-2"/>
    <n v="3.3612728853288629E-2"/>
    <n v="3.5610000000000017E-2"/>
    <n v="0.94391263277979809"/>
    <m/>
  </r>
  <r>
    <n v="2020020104"/>
    <x v="13"/>
    <s v="S.J"/>
    <s v="COL"/>
    <n v="0"/>
    <n v="0"/>
    <n v="2.6"/>
    <n v="0.34288856321703454"/>
    <n v="-2.0341825431695659E-2"/>
    <m/>
    <n v="0"/>
    <n v="0"/>
    <n v="1.0223268786879474"/>
    <n v="0.31399999999999995"/>
    <n v="-3.4425000000000018E-2"/>
    <m/>
    <n v="0"/>
    <n v="0"/>
    <n v="0.93612417425734895"/>
    <n v="0.25419999999999998"/>
    <n v="-6.3577500000000009E-2"/>
    <m/>
    <n v="0"/>
    <n v="0"/>
    <n v="0.94391263277979809"/>
    <m/>
  </r>
  <r>
    <n v="2020020105"/>
    <x v="13"/>
    <s v="ANA"/>
    <s v="ARI"/>
    <n v="0"/>
    <n v="1"/>
    <n v="2.25"/>
    <n v="0.47237880182108644"/>
    <n v="1.5084552983386684E-2"/>
    <n v="1.5084552983386684E-2"/>
    <n v="1.9276679959885842E-2"/>
    <n v="1.8855691229233355E-2"/>
    <n v="1.0223268786879474"/>
    <n v="0.44899999999999995"/>
    <n v="2.4599999999999687E-3"/>
    <n v="2.4599999999999687E-3"/>
    <n v="2.8785818358413114E-3"/>
    <n v="3.074999999999961E-3"/>
    <n v="0.93612417425734895"/>
    <n v="0.38500000000000001"/>
    <n v="-3.2100000000000004E-2"/>
    <m/>
    <n v="0"/>
    <n v="0"/>
    <n v="0.94391263277979809"/>
    <m/>
  </r>
  <r>
    <n v="2020020105"/>
    <x v="13"/>
    <s v="ARI"/>
    <s v="ANA"/>
    <n v="1"/>
    <n v="0"/>
    <n v="1.68"/>
    <n v="0.539201835454309"/>
    <n v="-4.1532757251512169E-2"/>
    <m/>
    <n v="0"/>
    <n v="0"/>
    <n v="1.0223268786879474"/>
    <n v="0.55100000000000005"/>
    <n v="-3.2788235294117625E-2"/>
    <m/>
    <n v="0"/>
    <n v="0"/>
    <n v="0.93612417425734895"/>
    <n v="0.61499999999999999"/>
    <n v="1.4647058823529367E-2"/>
    <n v="1.4647058823529367E-2"/>
    <n v="-1.3825543856598177E-2"/>
    <n v="-1.4647058823529367E-2"/>
    <n v="0.94391263277979809"/>
    <m/>
  </r>
  <r>
    <n v="2020020106"/>
    <x v="13"/>
    <s v="STL"/>
    <s v="VGK"/>
    <n v="0"/>
    <n v="1"/>
    <n v="2.35"/>
    <n v="0.46319058692456033"/>
    <n v="1.9666195393937078E-2"/>
    <n v="1.9666195393937078E-2"/>
    <n v="2.7142128206213829E-2"/>
    <n v="2.654936378181506E-2"/>
    <n v="1.0223268786879474"/>
    <n v="0.44299999999999995"/>
    <n v="9.1222222222222035E-3"/>
    <n v="9.1222222222222035E-3"/>
    <n v="1.152836920597923E-2"/>
    <n v="1.2314999999999977E-2"/>
    <n v="0.93612417425734895"/>
    <n v="0.36159999999999992"/>
    <n v="-3.3386666666666696E-2"/>
    <m/>
    <n v="0"/>
    <n v="0"/>
    <n v="0.94391263277979809"/>
    <m/>
  </r>
  <r>
    <n v="2020020106"/>
    <x v="13"/>
    <s v="VGK"/>
    <s v="STL"/>
    <n v="1"/>
    <n v="0"/>
    <n v="1.62"/>
    <n v="0.54355207304955822"/>
    <n v="-5.7796278222443029E-2"/>
    <m/>
    <n v="0"/>
    <n v="0"/>
    <n v="1.0223268786879474"/>
    <n v="0.55700000000000005"/>
    <n v="-4.7254838709677345E-2"/>
    <m/>
    <n v="0"/>
    <n v="0"/>
    <n v="0.93612417425734895"/>
    <n v="0.63840000000000008"/>
    <n v="1.655225806451624E-2"/>
    <n v="1.655225806451624E-2"/>
    <n v="-1.5623885488128169E-2"/>
    <n v="-1.655225806451624E-2"/>
    <n v="0.94391263277979809"/>
    <m/>
  </r>
  <r>
    <n v="2020020107"/>
    <x v="14"/>
    <s v="CHI"/>
    <s v="NSH"/>
    <n v="0"/>
    <n v="0"/>
    <n v="2.5499999999999998"/>
    <n v="0.36033019823534218"/>
    <n v="-1.5707998935460158E-2"/>
    <m/>
    <n v="0"/>
    <n v="0"/>
    <n v="1.1498410268770152"/>
    <n v="0.375"/>
    <n v="-8.4677419354838857E-3"/>
    <m/>
    <n v="0"/>
    <n v="0"/>
    <n v="0.95478242291528936"/>
    <n v="0.4264"/>
    <n v="1.6900645161290317E-2"/>
    <n v="1.6900645161290317E-2"/>
    <n v="-1.8168796348574698E-2"/>
    <n v="-1.6900645161290317E-2"/>
    <n v="1.0750356672885475"/>
    <m/>
  </r>
  <r>
    <n v="2020020107"/>
    <x v="14"/>
    <s v="NSH"/>
    <s v="CHI"/>
    <n v="1"/>
    <n v="1"/>
    <n v="1.57"/>
    <n v="0.63966980176465782"/>
    <n v="2.2534677739540878E-3"/>
    <n v="2.2534677739540878E-3"/>
    <n v="1.4769439285654492E-3"/>
    <n v="1.2844766311538303E-3"/>
    <n v="1.1498410268770152"/>
    <n v="0.625"/>
    <n v="-9.868421052631542E-3"/>
    <m/>
    <n v="0"/>
    <n v="0"/>
    <n v="0.95478242291528936"/>
    <n v="0.5736"/>
    <n v="-5.2341052631578934E-2"/>
    <m/>
    <n v="0"/>
    <n v="0"/>
    <n v="1.0750356672885475"/>
    <m/>
  </r>
  <r>
    <n v="2020020108"/>
    <x v="14"/>
    <s v="OTT"/>
    <s v="VAN"/>
    <n v="0"/>
    <n v="0"/>
    <n v="2.2999999999999998"/>
    <n v="0.34997530711605629"/>
    <n v="-4.5013106223016297E-2"/>
    <m/>
    <n v="0"/>
    <n v="0"/>
    <n v="1.1498410268770152"/>
    <n v="0.40700000000000003"/>
    <n v="-1.4746153846153836E-2"/>
    <m/>
    <n v="0"/>
    <n v="0"/>
    <n v="0.95478242291528936"/>
    <n v="0.30110000000000003"/>
    <n v="-7.0954615384615394E-2"/>
    <m/>
    <n v="0"/>
    <n v="0"/>
    <n v="1.0750356672885475"/>
    <m/>
  </r>
  <r>
    <n v="2020020108"/>
    <x v="14"/>
    <s v="VAN"/>
    <s v="OTT"/>
    <n v="1"/>
    <n v="1"/>
    <n v="1.64"/>
    <n v="0.65002469288394371"/>
    <n v="3.0956482654531731E-2"/>
    <n v="3.0956482654531731E-2"/>
    <n v="2.2780821634551855E-2"/>
    <n v="1.9812148898900307E-2"/>
    <n v="1.1498410268770152"/>
    <n v="0.59299999999999997"/>
    <n v="-1.2881250000000082E-2"/>
    <m/>
    <n v="0"/>
    <n v="0"/>
    <n v="0.95478242291528936"/>
    <n v="0.69889999999999997"/>
    <n v="6.8529374999999962E-2"/>
    <n v="6.8529374999999962E-2"/>
    <n v="4.7149774324474918E-2"/>
    <n v="4.3858799999999976E-2"/>
    <n v="1.0750356672885475"/>
    <m/>
  </r>
  <r>
    <n v="2020020109"/>
    <x v="15"/>
    <s v="BOS"/>
    <s v="PIT"/>
    <n v="1"/>
    <n v="1"/>
    <n v="1.76"/>
    <n v="0.50043874072621186"/>
    <n v="-4.7063611706000201E-2"/>
    <m/>
    <n v="0"/>
    <n v="0"/>
    <n v="1.1740987924401325"/>
    <n v="0.50900000000000001"/>
    <n v="-4.1115789473684175E-2"/>
    <m/>
    <n v="0"/>
    <n v="0"/>
    <n v="0.95478242291528936"/>
    <n v="0.66099999999999992"/>
    <n v="6.4484210526315727E-2"/>
    <n v="6.4484210526315727E-2"/>
    <n v="5.4105647751120006E-2"/>
    <n v="4.9007999999999954E-2"/>
    <n v="1.1040166452644478"/>
    <m/>
  </r>
  <r>
    <n v="2020020109"/>
    <x v="15"/>
    <s v="PIT"/>
    <s v="BOS"/>
    <n v="0"/>
    <n v="0"/>
    <n v="2.1"/>
    <n v="0.49956125927378803"/>
    <n v="1.3385084856805883E-2"/>
    <n v="1.3385084856805883E-2"/>
    <n v="-1.5715411967084491E-2"/>
    <n v="-1.3385084856805883E-2"/>
    <n v="1.1740987924401325"/>
    <n v="0.49099999999999999"/>
    <n v="8.4818181818181859E-3"/>
    <n v="8.4818181818181859E-3"/>
    <n v="-8.0982909143633222E-3"/>
    <n v="-8.4818181818181859E-3"/>
    <n v="0.95478242291528936"/>
    <n v="0.33900000000000008"/>
    <n v="-7.8572727272727211E-2"/>
    <m/>
    <n v="0"/>
    <n v="0"/>
    <n v="1.1040166452644478"/>
    <m/>
  </r>
  <r>
    <n v="2020020110"/>
    <x v="15"/>
    <s v="BUF"/>
    <s v="NYR"/>
    <n v="1"/>
    <n v="0"/>
    <n v="2.1"/>
    <n v="0.46767092908014812"/>
    <n v="-4.8793769813696873E-3"/>
    <m/>
    <n v="0"/>
    <n v="0"/>
    <n v="1.1740987924401325"/>
    <n v="0.47699999999999998"/>
    <n v="4.6363636363637309E-4"/>
    <n v="4.6363636363637309E-4"/>
    <n v="-4.4267185062437048E-4"/>
    <n v="-4.6363636363637309E-4"/>
    <n v="0.95478242291528936"/>
    <n v="0.50380000000000003"/>
    <n v="1.5812727272727308E-2"/>
    <n v="1.5812727272727308E-2"/>
    <n v="-1.7457514116118043E-2"/>
    <n v="-1.5812727272727308E-2"/>
    <n v="1.1040166452644478"/>
    <m/>
  </r>
  <r>
    <n v="2020020110"/>
    <x v="15"/>
    <s v="NYR"/>
    <s v="BUF"/>
    <n v="0"/>
    <n v="1"/>
    <n v="1.8"/>
    <n v="0.53232907091985193"/>
    <n v="-1.5677877129099946E-2"/>
    <m/>
    <n v="0"/>
    <n v="0"/>
    <n v="1.1740987924401325"/>
    <n v="0.52300000000000002"/>
    <n v="-2.1974999999999953E-2"/>
    <m/>
    <n v="0"/>
    <n v="0"/>
    <n v="0.95478242291528936"/>
    <n v="0.49619999999999997"/>
    <n v="-4.0065000000000017E-2"/>
    <m/>
    <n v="0"/>
    <n v="0"/>
    <n v="1.1040166452644478"/>
    <m/>
  </r>
  <r>
    <n v="2020020111"/>
    <x v="15"/>
    <s v="N.J"/>
    <s v="PHI"/>
    <n v="1"/>
    <n v="0"/>
    <n v="2.4"/>
    <n v="0.41318034869435283"/>
    <n v="-1.7929635286185503E-3"/>
    <m/>
    <n v="0"/>
    <n v="0"/>
    <n v="1.1740987924401325"/>
    <n v="0.35399999999999998"/>
    <n v="-3.2228571428571447E-2"/>
    <m/>
    <n v="0"/>
    <n v="0"/>
    <n v="0.95478242291528936"/>
    <n v="0.43"/>
    <n v="6.8571428571428516E-3"/>
    <n v="6.8571428571428516E-3"/>
    <n v="-7.5703998532419218E-3"/>
    <n v="-6.8571428571428516E-3"/>
    <n v="1.1040166452644478"/>
    <m/>
  </r>
  <r>
    <n v="2020020111"/>
    <x v="15"/>
    <s v="PHI"/>
    <s v="N.J"/>
    <n v="0"/>
    <n v="1"/>
    <n v="1.6"/>
    <n v="0.58681965130564728"/>
    <n v="-3.0544278955482115E-2"/>
    <m/>
    <n v="0"/>
    <n v="0"/>
    <n v="1.1740987924401325"/>
    <n v="0.64600000000000002"/>
    <n v="1.6800000000000034E-2"/>
    <n v="1.6800000000000034E-2"/>
    <n v="9.624206822986139E-3"/>
    <n v="1.0080000000000023E-2"/>
    <n v="0.95478242291528936"/>
    <n v="0.57000000000000006"/>
    <n v="-4.3999999999999921E-2"/>
    <m/>
    <n v="0"/>
    <n v="0"/>
    <n v="1.1040166452644478"/>
    <m/>
  </r>
  <r>
    <n v="2020020112"/>
    <x v="15"/>
    <s v="NYI"/>
    <s v="WSH"/>
    <n v="0"/>
    <n v="0"/>
    <n v="1.8"/>
    <n v="0.39602760971875517"/>
    <n v="-0.10768136343984028"/>
    <m/>
    <n v="0"/>
    <n v="0"/>
    <n v="1.1740987924401325"/>
    <n v="0.53200000000000003"/>
    <n v="-1.5899999999999997E-2"/>
    <m/>
    <n v="0"/>
    <n v="0"/>
    <n v="0.95478242291528936"/>
    <n v="0.47039999999999993"/>
    <n v="-5.7480000000000031E-2"/>
    <m/>
    <n v="0"/>
    <n v="0"/>
    <n v="1.1040166452644478"/>
    <m/>
  </r>
  <r>
    <n v="2020020112"/>
    <x v="15"/>
    <s v="WSH"/>
    <s v="NYI"/>
    <n v="1"/>
    <n v="1"/>
    <n v="2.0499999999999998"/>
    <n v="0.60397239028124483"/>
    <n v="6.8040971450443369E-2"/>
    <n v="6.8040971450443369E-2"/>
    <n v="8.3881163537240039E-2"/>
    <n v="7.1443020022965528E-2"/>
    <n v="1.1740987924401325"/>
    <n v="0.46800000000000003"/>
    <n v="-1.1600000000000008E-2"/>
    <m/>
    <n v="0"/>
    <n v="0"/>
    <n v="0.95478242291528936"/>
    <n v="0.52960000000000007"/>
    <n v="2.448000000000003E-2"/>
    <n v="2.448000000000003E-2"/>
    <n v="2.8377643849877392E-2"/>
    <n v="2.5704000000000025E-2"/>
    <n v="1.1040166452644478"/>
    <m/>
  </r>
  <r>
    <n v="2020020113"/>
    <x v="15"/>
    <s v="CAR"/>
    <s v="T.B"/>
    <n v="1"/>
    <n v="1"/>
    <n v="2.25"/>
    <n v="0.43466800189381"/>
    <n v="-5.2792789773425984E-3"/>
    <m/>
    <n v="0"/>
    <n v="0"/>
    <n v="1.1740987924401325"/>
    <n v="0.41499999999999998"/>
    <n v="-1.5900000000000018E-2"/>
    <m/>
    <n v="0"/>
    <n v="0"/>
    <n v="0.95478242291528936"/>
    <n v="0.42630000000000001"/>
    <n v="-9.7979999999999994E-3"/>
    <m/>
    <n v="0"/>
    <n v="0"/>
    <n v="1.1040166452644478"/>
    <m/>
  </r>
  <r>
    <n v="2020020113"/>
    <x v="15"/>
    <s v="T.B"/>
    <s v="CAR"/>
    <n v="0"/>
    <n v="0"/>
    <n v="1.66"/>
    <n v="0.56533199810618995"/>
    <n v="-2.7976765065329437E-2"/>
    <m/>
    <n v="0"/>
    <n v="0"/>
    <n v="1.1740987924401325"/>
    <n v="0.58499999999999996"/>
    <n v="-1.3136363636363705E-2"/>
    <m/>
    <n v="0"/>
    <n v="0"/>
    <n v="0.95478242291528936"/>
    <n v="0.57369999999999999"/>
    <n v="-2.1662727272727316E-2"/>
    <m/>
    <n v="0"/>
    <n v="0"/>
    <n v="1.1040166452644478"/>
    <m/>
  </r>
  <r>
    <n v="2020020114"/>
    <x v="15"/>
    <s v="CBJ"/>
    <s v="FLA"/>
    <n v="1"/>
    <n v="1"/>
    <n v="1.9"/>
    <n v="0.47585447418838672"/>
    <n v="-3.1958833014021748E-2"/>
    <m/>
    <n v="0"/>
    <n v="0"/>
    <n v="1.1740987924401325"/>
    <n v="0.47499999999999998"/>
    <n v="-3.2500000000000015E-2"/>
    <m/>
    <n v="0"/>
    <n v="0"/>
    <n v="0.95478242291528936"/>
    <n v="0.57350000000000001"/>
    <n v="2.9883333333333335E-2"/>
    <n v="2.9883333333333335E-2"/>
    <n v="2.969252767438732E-2"/>
    <n v="2.6894999999999999E-2"/>
    <n v="1.1040166452644478"/>
    <m/>
  </r>
  <r>
    <n v="2020020114"/>
    <x v="15"/>
    <s v="FLA"/>
    <s v="CBJ"/>
    <n v="0"/>
    <n v="0"/>
    <n v="1.95"/>
    <n v="0.52414552581161322"/>
    <n v="6.9738237892565426E-3"/>
    <n v="6.9738237892565426E-3"/>
    <n v="-8.1879580896563765E-3"/>
    <n v="-6.9738237892565426E-3"/>
    <n v="1.1740987924401325"/>
    <n v="0.52500000000000002"/>
    <n v="7.5000000000000153E-3"/>
    <n v="7.5000000000000153E-3"/>
    <n v="-7.1608681718646847E-3"/>
    <n v="-7.5000000000000153E-3"/>
    <n v="0.95478242291528936"/>
    <n v="0.42649999999999999"/>
    <n v="-5.3155263157894754E-2"/>
    <m/>
    <n v="0"/>
    <n v="0"/>
    <n v="1.1040166452644478"/>
    <m/>
  </r>
  <r>
    <n v="2020020115"/>
    <x v="15"/>
    <s v="CGY"/>
    <s v="MTL"/>
    <n v="0"/>
    <n v="0"/>
    <n v="2.1"/>
    <n v="0.48248213393582523"/>
    <n v="3.6034039814271967E-3"/>
    <n v="3.6034039814271967E-3"/>
    <n v="-4.2307522632676377E-3"/>
    <n v="-3.6034039814271967E-3"/>
    <n v="1.1740987924401325"/>
    <n v="0.47"/>
    <n v="-3.5454545454545482E-3"/>
    <m/>
    <n v="0"/>
    <n v="0"/>
    <n v="0.95478242291528936"/>
    <n v="0.44130000000000003"/>
    <n v="-1.9982727272727256E-2"/>
    <m/>
    <n v="0"/>
    <n v="0"/>
    <n v="1.1040166452644478"/>
    <m/>
  </r>
  <r>
    <n v="2020020115"/>
    <x v="15"/>
    <s v="MTL"/>
    <s v="CGY"/>
    <n v="1"/>
    <n v="1"/>
    <n v="1.76"/>
    <n v="0.51751786606417483"/>
    <n v="-3.5198114102783798E-2"/>
    <m/>
    <n v="0"/>
    <n v="0"/>
    <n v="1.1740987924401325"/>
    <n v="0.53"/>
    <n v="-2.6526315789473651E-2"/>
    <m/>
    <n v="0"/>
    <n v="0"/>
    <n v="0.95478242291528936"/>
    <n v="0.55869999999999997"/>
    <n v="-6.5873684210526456E-3"/>
    <m/>
    <n v="0"/>
    <n v="0"/>
    <n v="1.1040166452644478"/>
    <m/>
  </r>
  <r>
    <n v="2020020116"/>
    <x v="15"/>
    <s v="EDM"/>
    <s v="TOR"/>
    <n v="1"/>
    <n v="0"/>
    <n v="2.1"/>
    <n v="0.47261166395217685"/>
    <n v="-2.0496833728441432E-3"/>
    <m/>
    <n v="0"/>
    <n v="0"/>
    <n v="1.1740987924401325"/>
    <n v="0.45500000000000002"/>
    <n v="-1.2136363636363617E-2"/>
    <m/>
    <n v="0"/>
    <n v="0"/>
    <n v="0.95478242291528936"/>
    <n v="0.50829999999999997"/>
    <n v="1.8389999999999997E-2"/>
    <n v="1.8389999999999997E-2"/>
    <n v="-2.030286610641319E-2"/>
    <n v="-1.8389999999999997E-2"/>
    <n v="1.1040166452644478"/>
    <m/>
  </r>
  <r>
    <n v="2020020116"/>
    <x v="15"/>
    <s v="TOR"/>
    <s v="EDM"/>
    <n v="0"/>
    <n v="1"/>
    <n v="1.76"/>
    <n v="0.52738833604782309"/>
    <n v="-2.8340734956249194E-2"/>
    <m/>
    <n v="0"/>
    <n v="0"/>
    <n v="1.1740987924401325"/>
    <n v="0.54499999999999993"/>
    <n v="-1.6105263157894803E-2"/>
    <m/>
    <n v="0"/>
    <n v="0"/>
    <n v="0.95478242291528936"/>
    <n v="0.49170000000000003"/>
    <n v="-5.3134736842105242E-2"/>
    <m/>
    <n v="0"/>
    <n v="0"/>
    <n v="1.1040166452644478"/>
    <m/>
  </r>
  <r>
    <n v="2020020117"/>
    <x v="15"/>
    <s v="OTT"/>
    <s v="VAN"/>
    <n v="0"/>
    <n v="0"/>
    <n v="2.35"/>
    <n v="0.34504933345443545"/>
    <n v="-4.2029792529350379E-2"/>
    <m/>
    <n v="0"/>
    <n v="0"/>
    <n v="1.1740987924401325"/>
    <n v="0.38700000000000001"/>
    <n v="-2.0122222222222201E-2"/>
    <m/>
    <n v="0"/>
    <n v="0"/>
    <n v="0.95478242291528936"/>
    <n v="0.28539999999999999"/>
    <n v="-7.3179999999999995E-2"/>
    <m/>
    <n v="0"/>
    <n v="0"/>
    <n v="1.1040166452644478"/>
    <m/>
  </r>
  <r>
    <n v="2020020117"/>
    <x v="15"/>
    <s v="VAN"/>
    <s v="OTT"/>
    <n v="1"/>
    <n v="1"/>
    <n v="1.62"/>
    <n v="0.65495066654556455"/>
    <n v="2.9525845066361911E-2"/>
    <n v="2.9525845066361911E-2"/>
    <n v="2.1493080603677783E-2"/>
    <n v="1.8306023941144389E-2"/>
    <n v="1.1740987924401325"/>
    <n v="0.61299999999999999"/>
    <n v="-3.3580645161290054E-3"/>
    <m/>
    <n v="0"/>
    <n v="0"/>
    <n v="0.95478242291528936"/>
    <n v="0.71460000000000001"/>
    <n v="7.6283225806451596E-2"/>
    <n v="7.6283225806451596E-2"/>
    <n v="5.2215129647769205E-2"/>
    <n v="4.7295599999999993E-2"/>
    <n v="1.1040166452644478"/>
    <m/>
  </r>
  <r>
    <n v="2020020118"/>
    <x v="15"/>
    <s v="L.A"/>
    <s v="MIN"/>
    <n v="0"/>
    <n v="0"/>
    <n v="2.4"/>
    <n v="0.37784567509438433"/>
    <n v="-1.9965081380030933E-2"/>
    <m/>
    <n v="0"/>
    <n v="0"/>
    <n v="1.1740987924401325"/>
    <n v="0.38500000000000001"/>
    <n v="-1.6285714285714303E-2"/>
    <m/>
    <n v="0"/>
    <n v="0"/>
    <n v="0.95478242291528936"/>
    <n v="0.41269999999999996"/>
    <n v="-2.0400000000000418E-3"/>
    <m/>
    <n v="0"/>
    <n v="0"/>
    <n v="1.1040166452644478"/>
    <m/>
  </r>
  <r>
    <n v="2020020118"/>
    <x v="15"/>
    <s v="MIN"/>
    <s v="L.A"/>
    <n v="1"/>
    <n v="1"/>
    <n v="1.58"/>
    <n v="0.62215432490561562"/>
    <n v="-8.7911206805830772E-3"/>
    <m/>
    <n v="0"/>
    <n v="0"/>
    <n v="1.1740987924401325"/>
    <n v="0.61499999999999999"/>
    <n v="-1.4637931034482753E-2"/>
    <m/>
    <n v="0"/>
    <n v="0"/>
    <n v="0.95478242291528936"/>
    <n v="0.58730000000000004"/>
    <n v="-3.7275517241379223E-2"/>
    <m/>
    <n v="0"/>
    <n v="0"/>
    <n v="1.1040166452644478"/>
    <m/>
  </r>
  <r>
    <n v="2020020119"/>
    <x v="15"/>
    <s v="DAL"/>
    <s v="DET"/>
    <n v="1"/>
    <n v="1"/>
    <n v="1.54"/>
    <n v="0.65313228617830932"/>
    <n v="3.2354003969979768E-3"/>
    <n v="3.2354003969979768E-3"/>
    <n v="2.0512870375548509E-3"/>
    <n v="1.7471162143789074E-3"/>
    <n v="1.1740987924401325"/>
    <n v="0.627"/>
    <n v="-1.9122222222222162E-2"/>
    <m/>
    <n v="0"/>
    <n v="0"/>
    <n v="0.95478242291528936"/>
    <n v="0.80859999999999999"/>
    <n v="0.13624666666666665"/>
    <n v="0.13624666666666665"/>
    <n v="8.1226037445370269E-2"/>
    <n v="7.3573200000000005E-2"/>
    <n v="1.1040166452644478"/>
    <m/>
  </r>
  <r>
    <n v="2020020119"/>
    <x v="15"/>
    <s v="DET"/>
    <s v="DAL"/>
    <n v="0"/>
    <n v="0"/>
    <n v="2.5499999999999998"/>
    <n v="0.34686771382169068"/>
    <n v="-2.2352386404133315E-2"/>
    <m/>
    <n v="0"/>
    <n v="0"/>
    <n v="1.1740987924401325"/>
    <n v="0.373"/>
    <n v="-9.4548387096774333E-3"/>
    <m/>
    <n v="0"/>
    <n v="0"/>
    <n v="0.95478242291528936"/>
    <n v="0.19140000000000001"/>
    <n v="-9.9083225806451611E-2"/>
    <m/>
    <n v="0"/>
    <n v="0"/>
    <n v="1.1040166452644478"/>
    <m/>
  </r>
  <r>
    <n v="2020020120"/>
    <x v="15"/>
    <s v="COL"/>
    <s v="S.J"/>
    <n v="1"/>
    <n v="1"/>
    <n v="1.41"/>
    <n v="0.67626502121495635"/>
    <n v="-3.3999746405057228E-2"/>
    <m/>
    <n v="0"/>
    <n v="0"/>
    <n v="1.1740987924401325"/>
    <n v="0.72699999999999998"/>
    <n v="1.834390243902434E-2"/>
    <n v="1.834390243902434E-2"/>
    <n v="7.1809186027458711E-3"/>
    <n v="7.5209999999999791E-3"/>
    <n v="0.95478242291528936"/>
    <n v="0.75440000000000007"/>
    <n v="4.6612682926829345E-2"/>
    <n v="4.6612682926829345E-2"/>
    <n v="2.1099082910977947E-2"/>
    <n v="1.911120000000003E-2"/>
    <n v="1.1040166452644478"/>
    <m/>
  </r>
  <r>
    <n v="2020020120"/>
    <x v="15"/>
    <s v="S.J"/>
    <s v="COL"/>
    <n v="0"/>
    <n v="0"/>
    <n v="2.95"/>
    <n v="0.32373497878504354"/>
    <n v="-6.9202788590956126E-3"/>
    <m/>
    <n v="0"/>
    <n v="0"/>
    <n v="1.1740987924401325"/>
    <n v="0.27300000000000002"/>
    <n v="-2.9946153846153824E-2"/>
    <m/>
    <n v="0"/>
    <n v="0"/>
    <n v="0.95478242291528936"/>
    <n v="0.24559999999999993"/>
    <n v="-4.2381538461538484E-2"/>
    <m/>
    <n v="0"/>
    <n v="0"/>
    <n v="1.1040166452644478"/>
    <m/>
  </r>
  <r>
    <n v="2020020121"/>
    <x v="15"/>
    <s v="ANA"/>
    <s v="ARI"/>
    <n v="0"/>
    <n v="0"/>
    <n v="2.15"/>
    <n v="0.47628927214929728"/>
    <n v="6.2665917706928248E-3"/>
    <n v="6.2665917706928248E-3"/>
    <n v="-7.3575978306857177E-3"/>
    <n v="-6.2665917706928248E-3"/>
    <n v="1.1740987924401325"/>
    <n v="0.45399999999999996"/>
    <n v="-6.2347826086956897E-3"/>
    <m/>
    <n v="0"/>
    <n v="0"/>
    <n v="0.95478242291528936"/>
    <n v="0.40600000000000003"/>
    <n v="-3.3156521739130432E-2"/>
    <m/>
    <n v="0"/>
    <n v="0"/>
    <n v="1.1040166452644478"/>
    <m/>
  </r>
  <r>
    <n v="2020020121"/>
    <x v="15"/>
    <s v="ARI"/>
    <s v="ANA"/>
    <n v="1"/>
    <n v="1"/>
    <n v="1.71"/>
    <n v="0.52371072785070272"/>
    <n v="-4.413576987688661E-2"/>
    <m/>
    <n v="0"/>
    <n v="0"/>
    <n v="1.1740987924401325"/>
    <n v="0.54600000000000004"/>
    <n v="-2.803098591549294E-2"/>
    <m/>
    <n v="0"/>
    <n v="0"/>
    <n v="0.95478242291528936"/>
    <n v="0.59399999999999997"/>
    <n v="6.6507042253521028E-3"/>
    <n v="6.6507042253521028E-3"/>
    <n v="5.2131665989387146E-3"/>
    <n v="4.7219999999999927E-3"/>
    <n v="1.1040166452644478"/>
    <m/>
  </r>
  <r>
    <n v="2020020123"/>
    <x v="16"/>
    <s v="CBJ"/>
    <s v="CHI"/>
    <n v="0"/>
    <n v="1"/>
    <n v="1.76"/>
    <n v="0.52379107961031612"/>
    <n v="-3.0839881533885657E-2"/>
    <m/>
    <n v="0"/>
    <n v="0"/>
    <n v="1.246032603467911"/>
    <n v="0.56000000000000005"/>
    <n v="-5.6842105263157769E-3"/>
    <m/>
    <n v="0"/>
    <n v="0"/>
    <n v="0.95588571740416894"/>
    <n v="0.47660000000000002"/>
    <n v="-6.3625263157894685E-2"/>
    <m/>
    <n v="0"/>
    <n v="0"/>
    <n v="1.3306151010671154"/>
    <m/>
  </r>
  <r>
    <n v="2020020123"/>
    <x v="16"/>
    <s v="CHI"/>
    <s v="CBJ"/>
    <n v="1"/>
    <n v="0"/>
    <n v="2.1"/>
    <n v="0.47620892038968388"/>
    <n v="1.0563495909877604E-5"/>
    <n v="1.0563495909877604E-5"/>
    <n v="-1.316246031030742E-5"/>
    <n v="-1.0563495909877604E-5"/>
    <n v="1.246032603467911"/>
    <n v="0.44"/>
    <n v="-2.0727272727272726E-2"/>
    <m/>
    <n v="0"/>
    <n v="0"/>
    <n v="0.95588571740416894"/>
    <n v="0.52339999999999998"/>
    <n v="2.7038181818181815E-2"/>
    <n v="2.7038181818181815E-2"/>
    <n v="-3.5977413032671039E-2"/>
    <n v="-2.7038181818181815E-2"/>
    <n v="1.3306151010671154"/>
    <m/>
  </r>
  <r>
    <n v="2020020124"/>
    <x v="17"/>
    <s v="BUF"/>
    <s v="N.J"/>
    <n v="1"/>
    <n v="1"/>
    <n v="1.57"/>
    <n v="0.56886290157845909"/>
    <n v="-5.6255391853589062E-2"/>
    <m/>
    <n v="0"/>
    <n v="0"/>
    <n v="1.2460194410076006"/>
    <n v="0.64"/>
    <n v="2.5263157894736977E-3"/>
    <n v="2.5263157894736977E-3"/>
    <n v="1.376475433062011E-3"/>
    <n v="1.4400000000000081E-3"/>
    <n v="0.95588571740416894"/>
    <n v="0.54200000000000004"/>
    <n v="-7.8452631578947343E-2"/>
    <m/>
    <n v="0"/>
    <n v="0"/>
    <n v="1.2946376880344443"/>
    <m/>
  </r>
  <r>
    <n v="2020020124"/>
    <x v="17"/>
    <s v="N.J"/>
    <s v="BUF"/>
    <n v="0"/>
    <n v="0"/>
    <n v="2.4500000000000002"/>
    <n v="0.43113709842154085"/>
    <n v="1.164535678609142E-2"/>
    <n v="1.164535678609142E-2"/>
    <n v="-1.4510340952939699E-2"/>
    <n v="-1.164535678609142E-2"/>
    <n v="1.2460194410076006"/>
    <n v="0.36"/>
    <n v="-2.441379310344827E-2"/>
    <m/>
    <n v="0"/>
    <n v="0"/>
    <n v="0.95588571740416894"/>
    <n v="0.45799999999999996"/>
    <n v="2.5262068965517234E-2"/>
    <n v="2.5262068965517234E-2"/>
    <n v="-3.270522656048392E-2"/>
    <n v="-2.5262068965517234E-2"/>
    <n v="1.2946376880344443"/>
    <m/>
  </r>
  <r>
    <n v="2020020125"/>
    <x v="17"/>
    <s v="NYR"/>
    <s v="PIT"/>
    <n v="1"/>
    <n v="0"/>
    <n v="2.0499999999999998"/>
    <n v="0.49027255945614934"/>
    <n v="1.4453562528874582E-3"/>
    <n v="1.4453562528874582E-3"/>
    <n v="-1.8009419902796709E-3"/>
    <n v="-1.4453562528874582E-3"/>
    <n v="1.2460194410076006"/>
    <n v="0.49"/>
    <n v="1.2857142857142711E-3"/>
    <n v="1.2857142857142711E-3"/>
    <n v="-1.2289959223767747E-3"/>
    <n v="-1.2857142857142711E-3"/>
    <n v="0.95588571740416894"/>
    <n v="0.52610000000000001"/>
    <n v="2.2429999999999985E-2"/>
    <n v="2.2429999999999985E-2"/>
    <n v="-2.9038723342612566E-2"/>
    <n v="-2.2429999999999985E-2"/>
    <n v="1.2946376880344443"/>
    <m/>
  </r>
  <r>
    <n v="2020020125"/>
    <x v="17"/>
    <s v="PIT"/>
    <s v="NYR"/>
    <n v="0"/>
    <n v="1"/>
    <n v="1.83"/>
    <n v="0.50972744054385077"/>
    <n v="-2.4288717037862517E-2"/>
    <m/>
    <n v="0"/>
    <n v="0"/>
    <n v="1.2460194410076006"/>
    <n v="0.51"/>
    <n v="-2.410843373493975E-2"/>
    <m/>
    <n v="0"/>
    <n v="0"/>
    <n v="0.95588571740416894"/>
    <n v="0.47389999999999999"/>
    <n v="-4.7986626506024074E-2"/>
    <m/>
    <n v="0"/>
    <n v="0"/>
    <n v="1.2946376880344443"/>
    <m/>
  </r>
  <r>
    <n v="2020020126"/>
    <x v="17"/>
    <s v="NYI"/>
    <s v="PHI"/>
    <n v="0"/>
    <n v="0"/>
    <n v="2.1"/>
    <n v="0.36591806689062367"/>
    <n v="-6.3156016235370038E-2"/>
    <m/>
    <n v="0"/>
    <n v="0"/>
    <n v="1.2460194410076006"/>
    <n v="0.46899999999999997"/>
    <n v="-4.1181818181818186E-3"/>
    <m/>
    <n v="0"/>
    <n v="0"/>
    <n v="0.95588571740416894"/>
    <n v="0.42510000000000003"/>
    <n v="-2.9260909090909053E-2"/>
    <m/>
    <n v="0"/>
    <n v="0"/>
    <n v="1.2946376880344443"/>
    <m/>
  </r>
  <r>
    <n v="2020020126"/>
    <x v="17"/>
    <s v="PHI"/>
    <s v="NYI"/>
    <n v="1"/>
    <n v="1"/>
    <n v="1.86"/>
    <n v="0.63408193310937622"/>
    <n v="6.257874264538596E-2"/>
    <n v="6.257874264538596E-2"/>
    <n v="6.70579237397676E-2"/>
    <n v="5.3817718675031934E-2"/>
    <n v="1.2460194410076006"/>
    <n v="0.53100000000000003"/>
    <n v="-4.3046511627906642E-3"/>
    <m/>
    <n v="0"/>
    <n v="0"/>
    <n v="0.95588571740416894"/>
    <n v="0.57489999999999997"/>
    <n v="2.4179302325581388E-2"/>
    <n v="2.4179302325581388E-2"/>
    <n v="2.6920955012525841E-2"/>
    <n v="2.0794199999999999E-2"/>
    <n v="1.2946376880344443"/>
    <m/>
  </r>
  <r>
    <n v="2020020127"/>
    <x v="17"/>
    <s v="BOS"/>
    <s v="WSH"/>
    <n v="0"/>
    <n v="0"/>
    <n v="1.71"/>
    <n v="0.48993279439188958"/>
    <n v="-6.8541516164733293E-2"/>
    <m/>
    <n v="0"/>
    <n v="0"/>
    <n v="1.2460194410076006"/>
    <n v="0.54400000000000004"/>
    <n v="-2.9476056338028141E-2"/>
    <m/>
    <n v="0"/>
    <n v="0"/>
    <n v="0.95588571740416894"/>
    <n v="0.52929999999999999"/>
    <n v="-4.0097323943661979E-2"/>
    <m/>
    <n v="0"/>
    <n v="0"/>
    <n v="1.2946376880344443"/>
    <m/>
  </r>
  <r>
    <n v="2020020127"/>
    <x v="17"/>
    <s v="WSH"/>
    <s v="BOS"/>
    <n v="1"/>
    <n v="1"/>
    <n v="2.25"/>
    <n v="0.51006720560811047"/>
    <n v="3.5436291028379648E-2"/>
    <n v="3.5436291028379648E-2"/>
    <n v="5.5192884423205323E-2"/>
    <n v="4.4295363785474558E-2"/>
    <n v="1.2460194410076006"/>
    <n v="0.45600000000000002"/>
    <n v="6.2400000000000181E-3"/>
    <n v="6.2400000000000181E-3"/>
    <n v="7.4559085957525391E-3"/>
    <n v="7.8000000000000222E-3"/>
    <n v="0.95588571740416894"/>
    <n v="0.47070000000000001"/>
    <n v="1.4177999999999996E-2"/>
    <n v="1.4177999999999996E-2"/>
    <n v="2.2944216426190434E-2"/>
    <n v="1.7722499999999995E-2"/>
    <n v="1.2946376880344443"/>
    <m/>
  </r>
  <r>
    <n v="2020020128"/>
    <x v="17"/>
    <s v="CAR"/>
    <s v="DAL"/>
    <n v="1"/>
    <n v="1"/>
    <n v="1.8"/>
    <n v="0.54929141337692322"/>
    <n v="-4.2282959705767925E-3"/>
    <m/>
    <n v="0"/>
    <n v="0"/>
    <n v="1.2460194410076006"/>
    <n v="0.52500000000000002"/>
    <n v="-2.0624999999999977E-2"/>
    <m/>
    <n v="0"/>
    <n v="0"/>
    <n v="0.95588571740416894"/>
    <n v="0.55090000000000006"/>
    <n v="-3.1424999999999786E-3"/>
    <m/>
    <n v="0"/>
    <n v="0"/>
    <n v="1.2946376880344443"/>
    <m/>
  </r>
  <r>
    <n v="2020020128"/>
    <x v="17"/>
    <s v="DAL"/>
    <s v="CAR"/>
    <n v="0"/>
    <n v="0"/>
    <n v="2.1"/>
    <n v="0.45070858662307667"/>
    <n v="-1.4594173115874276E-2"/>
    <m/>
    <n v="0"/>
    <n v="0"/>
    <n v="1.2460194410076006"/>
    <n v="0.47499999999999998"/>
    <n v="-6.8181818181819748E-4"/>
    <m/>
    <n v="0"/>
    <n v="0"/>
    <n v="0.95588571740416894"/>
    <n v="0.44909999999999994"/>
    <n v="-1.5515454545454542E-2"/>
    <m/>
    <n v="0"/>
    <n v="0"/>
    <n v="1.2946376880344443"/>
    <m/>
  </r>
  <r>
    <n v="2020020129"/>
    <x v="17"/>
    <s v="NSH"/>
    <s v="T.B"/>
    <n v="0"/>
    <n v="0"/>
    <n v="2.75"/>
    <n v="0.39998582684951306"/>
    <n v="1.7136175514770449E-2"/>
    <n v="1.7136175514770449E-2"/>
    <n v="-2.1352007835922407E-2"/>
    <n v="-1.7136175514770449E-2"/>
    <n v="1.2460194410076006"/>
    <n v="0.39500000000000002"/>
    <n v="1.4785714285714294E-2"/>
    <n v="1.4785714285714294E-2"/>
    <n v="-1.4133453107333077E-2"/>
    <n v="-1.4785714285714294E-2"/>
    <n v="0.95588571740416894"/>
    <n v="0.27120000000000011"/>
    <n v="-4.3577142857142814E-2"/>
    <m/>
    <n v="0"/>
    <n v="0"/>
    <n v="1.2946376880344443"/>
    <m/>
  </r>
  <r>
    <n v="2020020129"/>
    <x v="17"/>
    <s v="T.B"/>
    <s v="NSH"/>
    <n v="1"/>
    <n v="1"/>
    <n v="1.47"/>
    <n v="0.60001417315048688"/>
    <n v="-7.5305850299224014E-2"/>
    <m/>
    <n v="0"/>
    <n v="0"/>
    <n v="1.2460194410076006"/>
    <n v="0.60499999999999998"/>
    <n v="-7.0627659574468107E-2"/>
    <m/>
    <n v="0"/>
    <n v="0"/>
    <n v="0.95588571740416894"/>
    <n v="0.72879999999999989"/>
    <n v="4.55336170212765E-2"/>
    <n v="4.55336170212765E-2"/>
    <n v="2.770628223408747E-2"/>
    <n v="2.1400799999999949E-2"/>
    <n v="1.2946376880344443"/>
    <m/>
  </r>
  <r>
    <n v="2020020130"/>
    <x v="17"/>
    <s v="DET"/>
    <s v="FLA"/>
    <n v="1"/>
    <n v="0"/>
    <n v="2.6"/>
    <n v="0.3185294470944432"/>
    <n v="-3.2216894541458929E-2"/>
    <m/>
    <n v="0"/>
    <n v="0"/>
    <n v="1.2460194410076006"/>
    <n v="0.41299999999999998"/>
    <n v="1.3837500000000006E-2"/>
    <n v="1.3837500000000006E-2"/>
    <n v="-1.3227068614580194E-2"/>
    <n v="-1.3837500000000006E-2"/>
    <n v="0.95588571740416894"/>
    <n v="0.30199999999999999"/>
    <n v="-4.0274999999999984E-2"/>
    <m/>
    <n v="0"/>
    <n v="0"/>
    <n v="1.2946376880344443"/>
    <m/>
  </r>
  <r>
    <n v="2020020130"/>
    <x v="17"/>
    <s v="FLA"/>
    <s v="DET"/>
    <n v="0"/>
    <n v="1"/>
    <n v="1.55"/>
    <n v="0.68147055290555691"/>
    <n v="3.0697831092879983E-2"/>
    <n v="3.0697831092879983E-2"/>
    <n v="2.1037551886172831E-2"/>
    <n v="1.6883807101083989E-2"/>
    <n v="1.2460194410076006"/>
    <n v="0.58699999999999997"/>
    <n v="-4.9172727272727243E-2"/>
    <m/>
    <n v="0"/>
    <n v="0"/>
    <n v="0.95588571740416894"/>
    <n v="0.69799999999999995"/>
    <n v="4.4672727272727253E-2"/>
    <n v="4.4672727272727253E-2"/>
    <n v="3.1809247995006291E-2"/>
    <n v="2.4569999999999995E-2"/>
    <n v="1.2946376880344443"/>
    <m/>
  </r>
  <r>
    <n v="2020020131"/>
    <x v="17"/>
    <s v="CGY"/>
    <s v="MTL"/>
    <n v="0"/>
    <n v="1"/>
    <n v="2.1"/>
    <n v="0.48821507635646094"/>
    <n v="6.8868164587003672E-3"/>
    <n v="6.8868164587003672E-3"/>
    <n v="9.439217913610954E-3"/>
    <n v="7.5754981045704052E-3"/>
    <n v="1.2460194410076006"/>
    <n v="0.47799999999999998"/>
    <n v="1.0363636363636432E-3"/>
    <n v="1.0363636363636432E-3"/>
    <n v="1.0897097178407598E-3"/>
    <n v="1.1400000000000075E-3"/>
    <n v="0.95588571740416894"/>
    <n v="0.42420000000000002"/>
    <n v="-2.9776363636363618E-2"/>
    <m/>
    <n v="0"/>
    <n v="0"/>
    <n v="1.2946376880344443"/>
    <m/>
  </r>
  <r>
    <n v="2020020131"/>
    <x v="17"/>
    <s v="MTL"/>
    <s v="CGY"/>
    <n v="1"/>
    <n v="0"/>
    <n v="1.76"/>
    <n v="0.51178492364353911"/>
    <n v="-3.9181000416067577E-2"/>
    <m/>
    <n v="0"/>
    <n v="0"/>
    <n v="1.2460194410076006"/>
    <n v="0.52200000000000002"/>
    <n v="-3.2084210526315791E-2"/>
    <m/>
    <n v="0"/>
    <n v="0"/>
    <n v="0.95588571740416894"/>
    <n v="0.57579999999999998"/>
    <n v="5.2926315789473587E-3"/>
    <n v="5.2926315789473587E-3"/>
    <n v="-6.8520403109864989E-3"/>
    <n v="-5.2926315789473587E-3"/>
    <n v="1.2946376880344443"/>
    <m/>
  </r>
  <r>
    <n v="2020020132"/>
    <x v="17"/>
    <s v="VAN"/>
    <s v="WPG"/>
    <n v="0"/>
    <n v="1"/>
    <n v="2.25"/>
    <n v="0.42864832463314229"/>
    <n v="-8.5299046981031513E-3"/>
    <m/>
    <n v="0"/>
    <n v="0"/>
    <n v="1.2460194410076006"/>
    <n v="0.46899999999999997"/>
    <n v="1.3259999999999978E-2"/>
    <n v="1.3259999999999978E-2"/>
    <n v="1.5843805765974075E-2"/>
    <n v="1.6574999999999972E-2"/>
    <n v="0.95588571740416894"/>
    <n v="0.38580000000000003"/>
    <n v="-3.1667999999999974E-2"/>
    <m/>
    <n v="0"/>
    <n v="0"/>
    <n v="1.2946376880344443"/>
    <m/>
  </r>
  <r>
    <n v="2020020132"/>
    <x v="17"/>
    <s v="WPG"/>
    <s v="VAN"/>
    <n v="1"/>
    <n v="0"/>
    <n v="1.66"/>
    <n v="0.57135167536685783"/>
    <n v="-2.3434644950461835E-2"/>
    <m/>
    <n v="0"/>
    <n v="0"/>
    <n v="1.2460194410076006"/>
    <n v="0.53100000000000003"/>
    <n v="-5.3881818181818177E-2"/>
    <m/>
    <n v="0"/>
    <n v="0"/>
    <n v="0.95588571740416894"/>
    <n v="0.61419999999999997"/>
    <n v="8.8963636363636016E-3"/>
    <n v="8.8963636363636016E-3"/>
    <n v="-1.1517567650095475E-2"/>
    <n v="-8.8963636363636016E-3"/>
    <n v="1.2946376880344443"/>
    <m/>
  </r>
  <r>
    <n v="2020020133"/>
    <x v="17"/>
    <s v="EDM"/>
    <s v="TOR"/>
    <n v="1"/>
    <n v="1"/>
    <n v="2.15"/>
    <n v="0.47765113006916066"/>
    <n v="7.030416430094456E-3"/>
    <n v="7.030416430094456E-3"/>
    <n v="1.0074040882818486E-2"/>
    <n v="8.0849788946086229E-3"/>
    <n v="1.2460194410076006"/>
    <n v="0.499"/>
    <n v="1.900434782608695E-2"/>
    <n v="1.900434782608695E-2"/>
    <n v="2.0890882353868101E-2"/>
    <n v="2.1854999999999989E-2"/>
    <n v="0.95588571740416894"/>
    <n v="0.501"/>
    <n v="2.0126086956521724E-2"/>
    <n v="2.0126086956521724E-2"/>
    <n v="2.9964389289557185E-2"/>
    <n v="2.3144999999999978E-2"/>
    <n v="1.2946376880344443"/>
    <m/>
  </r>
  <r>
    <n v="2020020133"/>
    <x v="17"/>
    <s v="TOR"/>
    <s v="EDM"/>
    <n v="0"/>
    <n v="0"/>
    <n v="1.74"/>
    <n v="0.52234886993083929"/>
    <n v="-3.6937689048786367E-2"/>
    <m/>
    <n v="0"/>
    <n v="0"/>
    <n v="1.2460194410076006"/>
    <n v="0.501"/>
    <n v="-5.1997297297297268E-2"/>
    <m/>
    <n v="0"/>
    <n v="0"/>
    <n v="0.95588571740416894"/>
    <n v="0.499"/>
    <n v="-5.3408108108108136E-2"/>
    <m/>
    <n v="0"/>
    <n v="0"/>
    <n v="1.2946376880344443"/>
    <m/>
  </r>
  <r>
    <n v="2020020134"/>
    <x v="17"/>
    <s v="COL"/>
    <s v="MIN"/>
    <n v="0"/>
    <n v="1"/>
    <n v="1.64"/>
    <n v="0.54692087895554609"/>
    <n v="-4.8304574302924008E-2"/>
    <m/>
    <n v="0"/>
    <n v="0"/>
    <n v="1.2460194410076006"/>
    <n v="0.57699999999999996"/>
    <n v="-2.5181250000000047E-2"/>
    <m/>
    <n v="0"/>
    <n v="0"/>
    <n v="0.95588571740416894"/>
    <n v="0.57969999999999999"/>
    <n v="-2.3105625000000001E-2"/>
    <m/>
    <n v="0"/>
    <n v="0"/>
    <n v="1.2946376880344443"/>
    <m/>
  </r>
  <r>
    <n v="2020020134"/>
    <x v="17"/>
    <s v="MIN"/>
    <s v="COL"/>
    <n v="1"/>
    <n v="0"/>
    <n v="2.35"/>
    <n v="0.45307912104445391"/>
    <n v="1.438576321210373E-2"/>
    <n v="1.438576321210373E-2"/>
    <n v="-1.7924940636013194E-2"/>
    <n v="-1.438576321210373E-2"/>
    <n v="1.2460194410076006"/>
    <n v="0.42299999999999999"/>
    <n v="-1.3222222222222121E-3"/>
    <m/>
    <n v="0"/>
    <n v="0"/>
    <n v="0.95588571740416894"/>
    <n v="0.42030000000000001"/>
    <n v="-2.7322222222222097E-3"/>
    <m/>
    <n v="0"/>
    <n v="0"/>
    <n v="1.2946376880344443"/>
    <m/>
  </r>
  <r>
    <n v="2020020135"/>
    <x v="17"/>
    <s v="ANA"/>
    <s v="STL"/>
    <n v="1"/>
    <n v="0"/>
    <n v="2.4"/>
    <n v="0.4314792587267397"/>
    <n v="7.6179044880375444E-3"/>
    <n v="7.6179044880375444E-3"/>
    <n v="-9.4920570918338339E-3"/>
    <n v="-7.6179044880375444E-3"/>
    <n v="1.2460194410076006"/>
    <n v="0.39100000000000001"/>
    <n v="-1.3199999999999998E-2"/>
    <m/>
    <n v="0"/>
    <n v="0"/>
    <n v="0.95588571740416894"/>
    <n v="0.44469999999999998"/>
    <n v="1.4417142857142835E-2"/>
    <n v="1.4417142857142835E-2"/>
    <n v="-1.8664976496633703E-2"/>
    <n v="-1.4417142857142835E-2"/>
    <n v="1.2946376880344443"/>
    <m/>
  </r>
  <r>
    <n v="2020020135"/>
    <x v="17"/>
    <s v="STL"/>
    <s v="ANA"/>
    <n v="0"/>
    <n v="1"/>
    <n v="1.6"/>
    <n v="0.56852074127326047"/>
    <n v="-4.5183406981391554E-2"/>
    <m/>
    <n v="0"/>
    <n v="0"/>
    <n v="1.2460194410076006"/>
    <n v="0.60899999999999999"/>
    <n v="-1.2799999999999976E-2"/>
    <m/>
    <n v="0"/>
    <n v="0"/>
    <n v="0.95588571740416894"/>
    <n v="0.55530000000000002"/>
    <n v="-5.5759999999999969E-2"/>
    <m/>
    <n v="0"/>
    <n v="0"/>
    <n v="1.2946376880344443"/>
    <m/>
  </r>
  <r>
    <n v="2020020136"/>
    <x v="18"/>
    <s v="BUF"/>
    <s v="N.J"/>
    <n v="1"/>
    <n v="0"/>
    <n v="1.55"/>
    <n v="0.54032846430794745"/>
    <n v="-8.8631389266917132E-2"/>
    <m/>
    <n v="0"/>
    <n v="0"/>
    <n v="1.3437407713461871"/>
    <n v="0.58799999999999997"/>
    <n v="-4.8327272727272726E-2"/>
    <m/>
    <n v="0"/>
    <n v="0"/>
    <n v="0.97395298162637634"/>
    <n v="0.53500000000000003"/>
    <n v="-9.3136363636363545E-2"/>
    <m/>
    <n v="0"/>
    <n v="0"/>
    <n v="1.3352042446309995"/>
    <m/>
  </r>
  <r>
    <n v="2020020136"/>
    <x v="18"/>
    <s v="N.J"/>
    <s v="BUF"/>
    <n v="0"/>
    <n v="1"/>
    <n v="2.5"/>
    <n v="0.45967153569205255"/>
    <n v="2.9835767846026259E-2"/>
    <n v="2.9835767846026259E-2"/>
    <n v="6.0137306548687625E-2"/>
    <n v="4.4753651769039379E-2"/>
    <n v="1.3437407713461871"/>
    <n v="0.41200000000000003"/>
    <n v="6.000000000000027E-3"/>
    <n v="6.000000000000027E-3"/>
    <n v="8.7655768346374258E-3"/>
    <n v="9.0000000000000392E-3"/>
    <n v="0.97395298162637634"/>
    <n v="0.46499999999999997"/>
    <n v="3.2499999999999994E-2"/>
    <n v="3.2499999999999994E-2"/>
    <n v="6.5091206925761216E-2"/>
    <n v="4.8749999999999995E-2"/>
    <n v="1.3352042446309995"/>
    <m/>
  </r>
  <r>
    <n v="2020020137"/>
    <x v="18"/>
    <s v="NYI"/>
    <s v="PHI"/>
    <n v="0"/>
    <n v="0"/>
    <n v="2.0499999999999998"/>
    <n v="0.41416151498967529"/>
    <n v="-4.3133969791761644E-2"/>
    <m/>
    <n v="0"/>
    <n v="0"/>
    <n v="1.3437407713461871"/>
    <n v="0.46099999999999997"/>
    <n v="-1.5700000000000051E-2"/>
    <m/>
    <n v="0"/>
    <n v="0"/>
    <n v="0.97395298162637634"/>
    <n v="0.43330000000000002"/>
    <n v="-3.1924285714285724E-2"/>
    <m/>
    <n v="0"/>
    <n v="0"/>
    <n v="1.3352042446309995"/>
    <m/>
  </r>
  <r>
    <n v="2020020137"/>
    <x v="18"/>
    <s v="PHI"/>
    <s v="NYI"/>
    <n v="1"/>
    <n v="1"/>
    <n v="1.8"/>
    <n v="0.58583848501032476"/>
    <n v="2.0440977381969247E-2"/>
    <n v="2.0440977381969247E-2"/>
    <n v="2.1973899771453854E-2"/>
    <n v="1.6352781905575396E-2"/>
    <n v="1.3437407713461871"/>
    <n v="0.53900000000000003"/>
    <n v="-1.1174999999999977E-2"/>
    <m/>
    <n v="0"/>
    <n v="0"/>
    <n v="0.97395298162637634"/>
    <n v="0.56669999999999998"/>
    <n v="7.5224999999999875E-3"/>
    <n v="7.5224999999999875E-3"/>
    <n v="8.0352591441893422E-3"/>
    <n v="6.0179999999999904E-3"/>
    <n v="1.3352042446309995"/>
    <m/>
  </r>
  <r>
    <n v="2020020138"/>
    <x v="18"/>
    <s v="CAR"/>
    <s v="DAL"/>
    <n v="1"/>
    <n v="1"/>
    <n v="1.8"/>
    <n v="0.55014617903891427"/>
    <n v="-3.6513291487328819E-3"/>
    <m/>
    <n v="0"/>
    <n v="0"/>
    <n v="1.3437407713461871"/>
    <n v="0.52300000000000002"/>
    <n v="-2.1974999999999953E-2"/>
    <m/>
    <n v="0"/>
    <n v="0"/>
    <n v="0.97395298162637634"/>
    <n v="0.55800000000000005"/>
    <n v="1.6500000000000681E-3"/>
    <n v="1.6500000000000681E-3"/>
    <n v="1.7624696029129923E-3"/>
    <n v="1.3200000000000546E-3"/>
    <n v="1.3352042446309995"/>
    <m/>
  </r>
  <r>
    <n v="2020020138"/>
    <x v="18"/>
    <s v="DAL"/>
    <s v="CAR"/>
    <n v="0"/>
    <n v="0"/>
    <n v="2.1"/>
    <n v="0.44985382096108573"/>
    <n v="-1.508372072228723E-2"/>
    <m/>
    <n v="0"/>
    <n v="0"/>
    <n v="1.3437407713461871"/>
    <n v="0.47699999999999998"/>
    <n v="4.6363636363637309E-4"/>
    <n v="4.6363636363637309E-4"/>
    <n v="-4.5156001875405641E-4"/>
    <n v="-4.6363636363637309E-4"/>
    <n v="0.97395298162637634"/>
    <n v="0.44199999999999995"/>
    <n v="-1.9581818181818204E-2"/>
    <m/>
    <n v="0"/>
    <n v="0"/>
    <n v="1.3352042446309995"/>
    <m/>
  </r>
  <r>
    <n v="2020020139"/>
    <x v="18"/>
    <s v="DET"/>
    <s v="FLA"/>
    <n v="1"/>
    <n v="0"/>
    <n v="2.5"/>
    <n v="0.2850465804730436"/>
    <n v="-5.7476709763478191E-2"/>
    <m/>
    <n v="0"/>
    <n v="0"/>
    <n v="1.3437407713461871"/>
    <n v="0.373"/>
    <n v="-1.3500000000000002E-2"/>
    <m/>
    <n v="0"/>
    <n v="0"/>
    <n v="0.97395298162637634"/>
    <n v="0.29480000000000001"/>
    <n v="-5.2599999999999994E-2"/>
    <m/>
    <n v="0"/>
    <n v="0"/>
    <n v="1.3352042446309995"/>
    <m/>
  </r>
  <r>
    <n v="2020020139"/>
    <x v="18"/>
    <s v="FLA"/>
    <s v="DET"/>
    <n v="0"/>
    <n v="1"/>
    <n v="1.55"/>
    <n v="0.71495341952695635"/>
    <n v="5.9006072872790374E-2"/>
    <n v="5.9006072872790374E-2"/>
    <n v="4.3608876231905971E-2"/>
    <n v="3.2453340080034712E-2"/>
    <n v="1.3437407713461871"/>
    <n v="0.627"/>
    <n v="-1.5354545454545395E-2"/>
    <m/>
    <n v="0"/>
    <n v="0"/>
    <n v="0.97395298162637634"/>
    <n v="0.70520000000000005"/>
    <n v="5.0760000000000069E-2"/>
    <n v="5.0760000000000069E-2"/>
    <n v="3.7276232101608298E-2"/>
    <n v="2.791800000000004E-2"/>
    <n v="1.3352042446309995"/>
    <m/>
  </r>
  <r>
    <n v="2020020140"/>
    <x v="18"/>
    <s v="CBJ"/>
    <s v="CHI"/>
    <n v="0"/>
    <n v="0"/>
    <n v="1.68"/>
    <n v="0.55684120985993857"/>
    <n v="-2.8458867986163205E-2"/>
    <m/>
    <n v="0"/>
    <n v="0"/>
    <n v="1.3437407713461871"/>
    <n v="0.52600000000000002"/>
    <n v="-5.131764705882353E-2"/>
    <m/>
    <n v="0"/>
    <n v="0"/>
    <n v="0.97395298162637634"/>
    <n v="0.5031000000000001"/>
    <n v="-6.8290588235294047E-2"/>
    <m/>
    <n v="0"/>
    <n v="0"/>
    <n v="1.3352042446309995"/>
    <m/>
  </r>
  <r>
    <n v="2020020140"/>
    <x v="18"/>
    <s v="CHI"/>
    <s v="CBJ"/>
    <n v="1"/>
    <n v="1"/>
    <n v="2.2000000000000002"/>
    <n v="0.44315879014006143"/>
    <n v="-6.2626654229661887E-3"/>
    <m/>
    <n v="0"/>
    <n v="0"/>
    <n v="1.3437407713461871"/>
    <n v="0.47399999999999998"/>
    <n v="1.0700000000000013E-2"/>
    <n v="1.0700000000000013E-2"/>
    <n v="1.2505556284082687E-2"/>
    <n v="1.2840000000000016E-2"/>
    <n v="0.97395298162637634"/>
    <n v="0.49689999999999995"/>
    <n v="2.3294999999999993E-2"/>
    <n v="2.3294999999999993E-2"/>
    <n v="3.7324299454414955E-2"/>
    <n v="2.7953999999999996E-2"/>
    <n v="1.3352042446309995"/>
    <m/>
  </r>
  <r>
    <n v="2020020141"/>
    <x v="18"/>
    <s v="EDM"/>
    <s v="OTT"/>
    <n v="1"/>
    <n v="1"/>
    <n v="1.51"/>
    <n v="0.72440363764914084"/>
    <n v="5.5205584029530942E-2"/>
    <n v="5.5205584029530942E-2"/>
    <n v="3.7832816973893908E-2"/>
    <n v="2.8154847855060776E-2"/>
    <n v="1.3437407713461871"/>
    <n v="0.69399999999999995"/>
    <n v="2.8199999999999923E-2"/>
    <n v="2.8199999999999923E-2"/>
    <n v="1.4007391781750506E-2"/>
    <n v="1.4381999999999961E-2"/>
    <n v="0.97395298162637634"/>
    <n v="0.71399999999999997"/>
    <n v="4.5964705882352873E-2"/>
    <n v="4.5964705882352873E-2"/>
    <n v="3.1299857902639852E-2"/>
    <n v="2.344199999999997E-2"/>
    <n v="1.3352042446309995"/>
    <m/>
  </r>
  <r>
    <n v="2020020141"/>
    <x v="18"/>
    <s v="OTT"/>
    <s v="EDM"/>
    <n v="0"/>
    <n v="0"/>
    <n v="2.65"/>
    <n v="0.2755963623508591"/>
    <n v="-4.9030843594586065E-2"/>
    <m/>
    <n v="0"/>
    <n v="0"/>
    <n v="1.3437407713461871"/>
    <n v="0.30600000000000005"/>
    <n v="-3.4381818181818173E-2"/>
    <m/>
    <n v="0"/>
    <n v="0"/>
    <n v="0.97395298162637634"/>
    <n v="0.28600000000000003"/>
    <n v="-4.4018181818181817E-2"/>
    <m/>
    <n v="0"/>
    <n v="0"/>
    <n v="1.3352042446309995"/>
    <m/>
  </r>
  <r>
    <n v="2020020142"/>
    <x v="18"/>
    <s v="COL"/>
    <s v="MIN"/>
    <n v="0"/>
    <n v="0"/>
    <n v="1.64"/>
    <n v="0.58251215194508033"/>
    <n v="-2.0943783192219522E-2"/>
    <m/>
    <n v="0"/>
    <n v="0"/>
    <n v="1.3437407713461871"/>
    <n v="0.55299999999999994"/>
    <n v="-4.363125000000008E-2"/>
    <m/>
    <n v="0"/>
    <n v="0"/>
    <n v="0.97395298162637634"/>
    <n v="0.61440000000000006"/>
    <n v="3.5700000000000319E-3"/>
    <n v="3.5700000000000319E-3"/>
    <n v="-4.7666791533327105E-3"/>
    <n v="-3.5700000000000319E-3"/>
    <n v="1.3352042446309995"/>
    <m/>
  </r>
  <r>
    <n v="2020020142"/>
    <x v="18"/>
    <s v="MIN"/>
    <s v="COL"/>
    <n v="1"/>
    <n v="1"/>
    <n v="2.2999999999999998"/>
    <n v="0.41748784805491962"/>
    <n v="-9.179526801619594E-3"/>
    <m/>
    <n v="0"/>
    <n v="0"/>
    <n v="1.3437407713461871"/>
    <n v="0.44700000000000001"/>
    <n v="6.4846153846153751E-3"/>
    <n v="6.4846153846153751E-3"/>
    <n v="8.210423635110339E-3"/>
    <n v="8.4299999999999861E-3"/>
    <n v="0.97395298162637634"/>
    <n v="0.3856"/>
    <n v="-2.6104615384615403E-2"/>
    <m/>
    <n v="0"/>
    <n v="0"/>
    <n v="1.3352042446309995"/>
    <m/>
  </r>
  <r>
    <n v="2020020143"/>
    <x v="18"/>
    <s v="ANA"/>
    <s v="STL"/>
    <n v="1"/>
    <n v="0"/>
    <n v="2.4"/>
    <n v="0.34465204592667253"/>
    <n v="-3.7036090666282703E-2"/>
    <m/>
    <n v="0"/>
    <n v="0"/>
    <n v="1.3437407713461871"/>
    <n v="0.36899999999999999"/>
    <n v="-2.4514285714285728E-2"/>
    <m/>
    <n v="0"/>
    <n v="0"/>
    <n v="0.97395298162637634"/>
    <n v="0.40549999999999997"/>
    <n v="-5.7428571428571771E-3"/>
    <m/>
    <n v="0"/>
    <n v="0"/>
    <n v="1.3352042446309995"/>
    <m/>
  </r>
  <r>
    <n v="2020020143"/>
    <x v="18"/>
    <s v="STL"/>
    <s v="ANA"/>
    <n v="0"/>
    <n v="1"/>
    <n v="1.6"/>
    <n v="0.65534795407332747"/>
    <n v="2.4278363258662002E-2"/>
    <n v="2.4278363258662002E-2"/>
    <n v="1.9574295943330447E-2"/>
    <n v="1.4567017955197204E-2"/>
    <n v="1.3437407713461871"/>
    <n v="0.63100000000000001"/>
    <n v="4.8000000000000256E-3"/>
    <n v="4.8000000000000256E-3"/>
    <n v="2.8049845870839786E-3"/>
    <n v="2.8800000000000154E-3"/>
    <n v="0.97395298162637634"/>
    <n v="0.59450000000000003"/>
    <n v="-2.4399999999999974E-2"/>
    <m/>
    <n v="0"/>
    <n v="0"/>
    <n v="1.3352042446309995"/>
    <m/>
  </r>
  <r>
    <n v="2020020144"/>
    <x v="19"/>
    <s v="NYR"/>
    <s v="PIT"/>
    <n v="1"/>
    <n v="1"/>
    <n v="2"/>
    <n v="0.44944318175742698"/>
    <n v="-3.0334090945543828E-2"/>
    <m/>
    <n v="0"/>
    <n v="0"/>
    <n v="1.526867966815459"/>
    <n v="0.45700000000000002"/>
    <n v="-2.5799999999999972E-2"/>
    <m/>
    <n v="0"/>
    <n v="0"/>
    <n v="1.0197953547302872"/>
    <n v="0.51870000000000005"/>
    <n v="1.122000000000003E-2"/>
    <n v="1.122000000000003E-2"/>
    <n v="1.6955965712635197E-2"/>
    <n v="1.122000000000003E-2"/>
    <n v="1.5112268906091935"/>
    <m/>
  </r>
  <r>
    <n v="2020020144"/>
    <x v="19"/>
    <s v="PIT"/>
    <s v="NYR"/>
    <n v="0"/>
    <n v="0"/>
    <n v="1.86"/>
    <n v="0.55055681824257308"/>
    <n v="8.3845402085532521E-3"/>
    <n v="8.3845402085532521E-3"/>
    <n v="-1.2802085860916169E-2"/>
    <n v="-8.3845402085532521E-3"/>
    <n v="1.526867966815459"/>
    <n v="0.54299999999999993"/>
    <n v="3.4813953488371662E-3"/>
    <n v="3.4813953488371662E-3"/>
    <n v="-3.5503108047237695E-3"/>
    <n v="-3.4813953488371662E-3"/>
    <n v="1.0197953547302872"/>
    <n v="0.48129999999999995"/>
    <n v="-3.6551860465116291E-2"/>
    <m/>
    <n v="0"/>
    <n v="0"/>
    <n v="1.5112268906091935"/>
    <m/>
  </r>
  <r>
    <n v="2020020145"/>
    <x v="19"/>
    <s v="BOS"/>
    <s v="WSH"/>
    <n v="0"/>
    <n v="1"/>
    <n v="1.68"/>
    <n v="0.48766271591200139"/>
    <n v="-7.9732339971104862E-2"/>
    <m/>
    <n v="0"/>
    <n v="0"/>
    <n v="1.526867966815459"/>
    <n v="0.57200000000000006"/>
    <n v="-1.7223529411764693E-2"/>
    <m/>
    <n v="0"/>
    <n v="0"/>
    <n v="1.0197953547302872"/>
    <n v="0.52459999999999996"/>
    <n v="-5.2355294117647118E-2"/>
    <m/>
    <n v="0"/>
    <n v="0"/>
    <n v="1.5112268906091935"/>
    <m/>
  </r>
  <r>
    <n v="2020020145"/>
    <x v="19"/>
    <s v="WSH"/>
    <s v="BOS"/>
    <n v="1"/>
    <n v="0"/>
    <n v="2.25"/>
    <n v="0.51233728408799861"/>
    <n v="3.6662133407519247E-2"/>
    <n v="3.6662133407519247E-2"/>
    <n v="-5.5978237095056026E-2"/>
    <n v="-3.6662133407519247E-2"/>
    <n v="1.526867966815459"/>
    <n v="0.42799999999999999"/>
    <n v="-8.8799999999999938E-3"/>
    <m/>
    <n v="0"/>
    <n v="0"/>
    <n v="1.0197953547302872"/>
    <n v="0.47539999999999999"/>
    <n v="1.6715999999999984E-2"/>
    <n v="1.6715999999999984E-2"/>
    <n v="-2.5261668703423255E-2"/>
    <n v="-1.6715999999999984E-2"/>
    <n v="1.5112268906091935"/>
    <m/>
  </r>
  <r>
    <n v="2020020146"/>
    <x v="19"/>
    <s v="NSH"/>
    <s v="T.B"/>
    <n v="0"/>
    <n v="0"/>
    <n v="2.5499999999999998"/>
    <n v="0.38705000147760599"/>
    <n v="-2.5204831416976983E-3"/>
    <m/>
    <n v="0"/>
    <n v="0"/>
    <n v="1.526867966815459"/>
    <n v="0.39500000000000002"/>
    <n v="1.4032258064516087E-3"/>
    <n v="1.4032258064516087E-3"/>
    <n v="-1.4310031590570116E-3"/>
    <n v="-1.4032258064516087E-3"/>
    <n v="1.0197953547302872"/>
    <n v="0.26839999999999997"/>
    <n v="-6.1080000000000037E-2"/>
    <m/>
    <n v="0"/>
    <n v="0"/>
    <n v="1.5112268906091935"/>
    <m/>
  </r>
  <r>
    <n v="2020020146"/>
    <x v="19"/>
    <s v="T.B"/>
    <s v="NSH"/>
    <n v="1"/>
    <n v="1"/>
    <n v="1.54"/>
    <n v="0.61294999852239396"/>
    <n v="-3.1142779041951799E-2"/>
    <m/>
    <n v="0"/>
    <n v="0"/>
    <n v="1.526867966815459"/>
    <n v="0.60499999999999998"/>
    <n v="-3.7944444444444454E-2"/>
    <m/>
    <n v="0"/>
    <n v="0"/>
    <n v="1.0197953547302872"/>
    <n v="0.73160000000000003"/>
    <n v="7.0368888888888939E-2"/>
    <n v="7.0368888888888939E-2"/>
    <n v="5.7425412861636903E-2"/>
    <n v="3.7999200000000025E-2"/>
    <n v="1.5112268906091935"/>
    <m/>
  </r>
  <r>
    <n v="2020020147"/>
    <x v="19"/>
    <s v="MTL"/>
    <s v="VAN"/>
    <n v="1"/>
    <n v="1"/>
    <n v="1.57"/>
    <n v="0.55014089007970135"/>
    <n v="-7.1725685565720468E-2"/>
    <m/>
    <n v="0"/>
    <n v="0"/>
    <n v="1.526867966815459"/>
    <n v="0.60399999999999998"/>
    <n v="-2.7221052631578938E-2"/>
    <m/>
    <n v="0"/>
    <n v="0"/>
    <n v="1.0197953547302872"/>
    <n v="0.57879999999999998"/>
    <n v="-4.8044210526315745E-2"/>
    <m/>
    <n v="0"/>
    <n v="0"/>
    <n v="1.5112268906091935"/>
    <m/>
  </r>
  <r>
    <n v="2020020147"/>
    <x v="19"/>
    <s v="VAN"/>
    <s v="MTL"/>
    <n v="0"/>
    <n v="0"/>
    <n v="2.5"/>
    <n v="0.44985910992029876"/>
    <n v="2.4929554960149394E-2"/>
    <n v="2.4929554960149394E-2"/>
    <n v="-3.8064138895617543E-2"/>
    <n v="-2.4929554960149394E-2"/>
    <n v="1.526867966815459"/>
    <n v="0.39600000000000002"/>
    <n v="-1.9999999999999797E-3"/>
    <m/>
    <n v="0"/>
    <n v="0"/>
    <n v="1.0197953547302872"/>
    <n v="0.42120000000000002"/>
    <n v="1.0600000000000009E-2"/>
    <n v="1.0600000000000009E-2"/>
    <n v="-1.6019005040457463E-2"/>
    <n v="-1.0600000000000009E-2"/>
    <n v="1.5112268906091935"/>
    <m/>
  </r>
  <r>
    <n v="2020020148"/>
    <x v="19"/>
    <s v="CGY"/>
    <s v="WPG"/>
    <n v="0"/>
    <n v="1"/>
    <n v="1.8"/>
    <n v="0.48350480118527356"/>
    <n v="-4.8634259199940341E-2"/>
    <m/>
    <n v="0"/>
    <n v="0"/>
    <n v="1.526867966815459"/>
    <n v="0.54099999999999993"/>
    <n v="-9.825000000000042E-3"/>
    <m/>
    <n v="0"/>
    <n v="0"/>
    <n v="1.0197953547302872"/>
    <n v="0.43410000000000004"/>
    <n v="-8.1982499999999958E-2"/>
    <m/>
    <n v="0"/>
    <n v="0"/>
    <n v="1.5112268906091935"/>
    <m/>
  </r>
  <r>
    <n v="2020020148"/>
    <x v="19"/>
    <s v="WPG"/>
    <s v="CGY"/>
    <n v="1"/>
    <n v="0"/>
    <n v="2.1"/>
    <n v="0.5164951988147265"/>
    <n v="2.3083613866616098E-2"/>
    <n v="2.3083613866616098E-2"/>
    <n v="-3.5245630571273258E-2"/>
    <n v="-2.3083613866616098E-2"/>
    <n v="1.526867966815459"/>
    <n v="0.45900000000000002"/>
    <n v="-9.845454545454534E-3"/>
    <m/>
    <n v="0"/>
    <n v="0"/>
    <n v="1.0197953547302872"/>
    <n v="0.56589999999999996"/>
    <n v="5.1379090909090895E-2"/>
    <n v="5.1379090909090895E-2"/>
    <n v="-7.764546379687251E-2"/>
    <n v="-5.1379090909090895E-2"/>
    <n v="1.5112268906091935"/>
    <m/>
  </r>
  <r>
    <n v="2020020152"/>
    <x v="20"/>
    <s v="CBJ"/>
    <s v="DAL"/>
    <n v="1"/>
    <n v="0"/>
    <n v="1.95"/>
    <n v="0.50943556564105774"/>
    <n v="-2.0844148420855117E-3"/>
    <m/>
    <n v="0"/>
    <n v="0"/>
    <n v="1.384777874392596"/>
    <n v="0.52"/>
    <n v="4.4210526315789514E-3"/>
    <n v="4.4210526315789514E-3"/>
    <n v="-4.4865462854940322E-3"/>
    <n v="-4.4210526315789514E-3"/>
    <n v="1.0148140407665063"/>
    <n v="0.53080000000000005"/>
    <n v="1.1071578947368451E-2"/>
    <n v="1.1071578947368451E-2"/>
    <n v="-1.6238487011176937E-2"/>
    <n v="-1.1071578947368451E-2"/>
    <n v="1.4666821316427123"/>
    <m/>
  </r>
  <r>
    <n v="2020020152"/>
    <x v="20"/>
    <s v="DAL"/>
    <s v="CBJ"/>
    <n v="0"/>
    <n v="1"/>
    <n v="1.9"/>
    <n v="0.49056443435894231"/>
    <n v="-2.2642524906003218E-2"/>
    <m/>
    <n v="0"/>
    <n v="0"/>
    <n v="1.384777874392596"/>
    <n v="0.48"/>
    <n v="-2.9333333333333364E-2"/>
    <m/>
    <n v="0"/>
    <n v="0"/>
    <n v="1.0148140407665063"/>
    <n v="0.46919999999999995"/>
    <n v="-3.6173333333333356E-2"/>
    <m/>
    <n v="0"/>
    <n v="0"/>
    <n v="1.4666821316427123"/>
    <m/>
  </r>
  <r>
    <n v="2020020153"/>
    <x v="20"/>
    <s v="CAR"/>
    <s v="CHI"/>
    <n v="0"/>
    <n v="1"/>
    <n v="1.64"/>
    <n v="0.61263905211813319"/>
    <n v="2.216271315814821E-3"/>
    <n v="2.216271315814821E-3"/>
    <n v="1.9641878283464505E-3"/>
    <n v="1.4184136421214852E-3"/>
    <n v="1.384777874392596"/>
    <n v="0.60799999999999998"/>
    <n v="-1.3500000000000493E-3"/>
    <m/>
    <n v="0"/>
    <n v="0"/>
    <n v="1.0148140407665063"/>
    <n v="0.52010000000000001"/>
    <n v="-6.8923125000000043E-2"/>
    <m/>
    <n v="0"/>
    <n v="0"/>
    <n v="1.4666821316427123"/>
    <m/>
  </r>
  <r>
    <n v="2020020153"/>
    <x v="20"/>
    <s v="CHI"/>
    <s v="CAR"/>
    <n v="1"/>
    <n v="0"/>
    <n v="2.2999999999999998"/>
    <n v="0.3873609478818667"/>
    <n v="-2.5169958431932295E-2"/>
    <m/>
    <n v="0"/>
    <n v="0"/>
    <n v="1.384777874392596"/>
    <n v="0.39200000000000002"/>
    <n v="-2.2707692307692321E-2"/>
    <m/>
    <n v="0"/>
    <n v="0"/>
    <n v="1.0148140407665063"/>
    <n v="0.47989999999999999"/>
    <n v="2.394692307692306E-2"/>
    <n v="2.394692307692306E-2"/>
    <n v="-3.5122524184745575E-2"/>
    <n v="-2.394692307692306E-2"/>
    <n v="1.4666821316427123"/>
    <m/>
  </r>
  <r>
    <n v="2020020154"/>
    <x v="20"/>
    <s v="ARI"/>
    <s v="STL"/>
    <n v="0"/>
    <n v="0"/>
    <n v="2.2999999999999998"/>
    <n v="0.34045655467856401"/>
    <n v="-5.0065367132146821E-2"/>
    <m/>
    <n v="0"/>
    <n v="0"/>
    <n v="1.384777874392596"/>
    <n v="0.38300000000000001"/>
    <n v="-2.7484615384615382E-2"/>
    <m/>
    <n v="0"/>
    <n v="0"/>
    <n v="1.0148140407665063"/>
    <n v="0.35029999999999994"/>
    <n v="-4.4840769230769281E-2"/>
    <m/>
    <n v="0"/>
    <n v="0"/>
    <n v="1.4666821316427123"/>
    <m/>
  </r>
  <r>
    <n v="2020020154"/>
    <x v="20"/>
    <s v="STL"/>
    <s v="ARI"/>
    <n v="1"/>
    <n v="1"/>
    <n v="1.64"/>
    <n v="0.65954344532143594"/>
    <n v="3.8274023590853877E-2"/>
    <n v="3.8274023590853877E-2"/>
    <n v="3.3920653460860616E-2"/>
    <n v="2.4495375098146484E-2"/>
    <n v="1.384777874392596"/>
    <n v="0.61699999999999999"/>
    <n v="5.5687499999999496E-3"/>
    <n v="5.5687499999999496E-3"/>
    <n v="3.6167972412917953E-3"/>
    <n v="3.5639999999999674E-3"/>
    <n v="1.0148140407665063"/>
    <n v="0.64970000000000006"/>
    <n v="3.0706875000000008E-2"/>
    <n v="3.0706875000000008E-2"/>
    <n v="2.882382392389524E-2"/>
    <n v="1.96524E-2"/>
    <n v="1.4666821316427123"/>
    <m/>
  </r>
  <r>
    <n v="2020020155"/>
    <x v="20"/>
    <s v="MTL"/>
    <s v="VAN"/>
    <n v="1"/>
    <n v="1"/>
    <n v="1.58"/>
    <n v="0.56671256620510202"/>
    <n v="-5.4100420032382079E-2"/>
    <m/>
    <n v="0"/>
    <n v="0"/>
    <n v="1.384777874392596"/>
    <n v="0.61"/>
    <n v="-1.8724137931034428E-2"/>
    <m/>
    <n v="0"/>
    <n v="0"/>
    <n v="1.0148140407665063"/>
    <n v="0.61159999999999992"/>
    <n v="-1.7416551724138005E-2"/>
    <m/>
    <n v="0"/>
    <n v="0"/>
    <n v="1.4666821316427123"/>
    <m/>
  </r>
  <r>
    <n v="2020020155"/>
    <x v="20"/>
    <s v="VAN"/>
    <s v="MTL"/>
    <n v="0"/>
    <n v="0"/>
    <n v="2.4"/>
    <n v="0.43328743379489792"/>
    <n v="8.5478230945189304E-3"/>
    <n v="8.5478230945189304E-3"/>
    <n v="-1.1836836295511867E-2"/>
    <n v="-8.5478230945189304E-3"/>
    <n v="1.384777874392596"/>
    <n v="0.39"/>
    <n v="-1.3714285714285726E-2"/>
    <m/>
    <n v="0"/>
    <n v="0"/>
    <n v="1.0148140407665063"/>
    <n v="0.38840000000000008"/>
    <n v="-1.4537142857142835E-2"/>
    <m/>
    <n v="0"/>
    <n v="0"/>
    <n v="1.4666821316427123"/>
    <m/>
  </r>
  <r>
    <n v="2020020156"/>
    <x v="20"/>
    <s v="CGY"/>
    <s v="WPG"/>
    <n v="0"/>
    <n v="0"/>
    <n v="1.86"/>
    <n v="0.50239388243069771"/>
    <n v="-2.2865364655431018E-2"/>
    <m/>
    <n v="0"/>
    <n v="0"/>
    <n v="1.384777874392596"/>
    <n v="0.53899999999999992"/>
    <n v="8.860465116279023E-4"/>
    <n v="8.860465116279023E-4"/>
    <n v="-8.9917244077217869E-4"/>
    <n v="-8.860465116279023E-4"/>
    <n v="1.0148140407665063"/>
    <n v="0.43359999999999999"/>
    <n v="-6.7501395348837201E-2"/>
    <m/>
    <n v="0"/>
    <n v="0"/>
    <n v="1.4666821316427123"/>
    <m/>
  </r>
  <r>
    <n v="2020020156"/>
    <x v="20"/>
    <s v="WPG"/>
    <s v="CGY"/>
    <n v="1"/>
    <n v="1"/>
    <n v="2"/>
    <n v="0.49760611756930223"/>
    <n v="-1.4363294584186447E-3"/>
    <m/>
    <n v="0"/>
    <n v="0"/>
    <n v="1.384777874392596"/>
    <n v="0.46100000000000002"/>
    <n v="-2.3399999999999969E-2"/>
    <m/>
    <n v="0"/>
    <n v="0"/>
    <n v="1.0148140407665063"/>
    <n v="0.56640000000000001"/>
    <n v="3.9840000000000007E-2"/>
    <n v="3.9840000000000007E-2"/>
    <n v="5.8432616124645669E-2"/>
    <n v="3.9840000000000007E-2"/>
    <n v="1.4666821316427123"/>
    <m/>
  </r>
  <r>
    <n v="2020020157"/>
    <x v="20"/>
    <s v="EDM"/>
    <s v="OTT"/>
    <n v="1"/>
    <n v="1"/>
    <n v="1.45"/>
    <n v="0.74900513826690385"/>
    <n v="5.7371633658007022E-2"/>
    <n v="5.7371633658007022E-2"/>
    <n v="3.5751136008314553E-2"/>
    <n v="2.5817235146103158E-2"/>
    <n v="1.384777874392596"/>
    <n v="0.72"/>
    <n v="2.9333333333333288E-2"/>
    <n v="2.9333333333333288E-2"/>
    <n v="1.3395545338117858E-2"/>
    <n v="1.3199999999999976E-2"/>
    <n v="1.0148140407665063"/>
    <n v="0.74829999999999997"/>
    <n v="5.6689999999999983E-2"/>
    <n v="5.6689999999999983E-2"/>
    <n v="3.7415794519271392E-2"/>
    <n v="2.5510499999999985E-2"/>
    <n v="1.4666821316427123"/>
    <m/>
  </r>
  <r>
    <n v="2020020157"/>
    <x v="20"/>
    <s v="OTT"/>
    <s v="EDM"/>
    <n v="0"/>
    <n v="0"/>
    <n v="2.8"/>
    <n v="0.25099486173309615"/>
    <n v="-4.9535731191221809E-2"/>
    <m/>
    <n v="0"/>
    <n v="0"/>
    <n v="1.384777874392596"/>
    <n v="0.28000000000000003"/>
    <n v="-3.5999999999999997E-2"/>
    <m/>
    <n v="0"/>
    <n v="0"/>
    <n v="1.0148140407665063"/>
    <n v="0.25170000000000003"/>
    <n v="-4.9206666666666662E-2"/>
    <m/>
    <n v="0"/>
    <n v="0"/>
    <n v="1.4666821316427123"/>
    <m/>
  </r>
  <r>
    <n v="2020020158"/>
    <x v="20"/>
    <s v="COL"/>
    <s v="MIN"/>
    <n v="1"/>
    <n v="1"/>
    <n v="1.55"/>
    <n v="0.56257996394615828"/>
    <n v="-6.9818757754611632E-2"/>
    <m/>
    <n v="0"/>
    <n v="0"/>
    <n v="1.384777874392596"/>
    <n v="0.58399999999999996"/>
    <n v="-5.1709090909090961E-2"/>
    <m/>
    <n v="0"/>
    <n v="0"/>
    <n v="1.0148140407665063"/>
    <n v="0.71739999999999993"/>
    <n v="6.1074545454545388E-2"/>
    <n v="6.1074545454545388E-2"/>
    <n v="4.9267319484010294E-2"/>
    <n v="3.3590999999999961E-2"/>
    <n v="1.4666821316427123"/>
    <m/>
  </r>
  <r>
    <n v="2020020158"/>
    <x v="20"/>
    <s v="MIN"/>
    <s v="COL"/>
    <n v="0"/>
    <n v="0"/>
    <n v="2.5"/>
    <n v="0.43742003605384178"/>
    <n v="1.8710018026920884E-2"/>
    <n v="1.8710018026920884E-2"/>
    <n v="-2.5909218993166654E-2"/>
    <n v="-1.8710018026920884E-2"/>
    <n v="1.384777874392596"/>
    <n v="0.41600000000000004"/>
    <n v="8.0000000000000297E-3"/>
    <n v="8.0000000000000297E-3"/>
    <n v="-8.118512326132081E-3"/>
    <n v="-8.0000000000000297E-3"/>
    <n v="1.0148140407665063"/>
    <n v="0.28260000000000007"/>
    <n v="-5.8699999999999954E-2"/>
    <m/>
    <n v="0"/>
    <n v="0"/>
    <n v="1.4666821316427123"/>
    <m/>
  </r>
  <r>
    <n v="2020020158.5"/>
    <x v="20"/>
    <s v="ANA"/>
    <s v="L.A"/>
    <n v="0"/>
    <n v="1"/>
    <n v="2"/>
    <n v="0.49268659219283772"/>
    <n v="-4.3880446842973651E-3"/>
    <m/>
    <n v="0"/>
    <n v="0"/>
    <n v="1.384777874392596"/>
    <n v="0.48699999999999999"/>
    <n v="-7.8000000000000066E-3"/>
    <m/>
    <n v="0"/>
    <n v="0"/>
    <n v="1.0148140407665063"/>
    <n v="0.40090000000000003"/>
    <n v="-5.9459999999999978E-2"/>
    <m/>
    <n v="0"/>
    <n v="0"/>
    <n v="1.4666821316427123"/>
    <m/>
  </r>
  <r>
    <n v="2020020158.5"/>
    <x v="20"/>
    <s v="L.A"/>
    <s v="ANA"/>
    <n v="1"/>
    <n v="0"/>
    <n v="1.86"/>
    <n v="0.50731340780716239"/>
    <n v="-1.9673393539073703E-2"/>
    <m/>
    <n v="0"/>
    <n v="0"/>
    <n v="1.384777874392596"/>
    <n v="0.51300000000000001"/>
    <n v="-1.5983720930232505E-2"/>
    <m/>
    <n v="0"/>
    <n v="0"/>
    <n v="1.0148140407665063"/>
    <n v="0.59909999999999997"/>
    <n v="3.9881162790697679E-2"/>
    <n v="3.9881162790697679E-2"/>
    <n v="-5.8492988854250492E-2"/>
    <n v="-3.9881162790697679E-2"/>
    <n v="1.4666821316427123"/>
    <m/>
  </r>
  <r>
    <n v="2020020159"/>
    <x v="21"/>
    <s v="BOS"/>
    <s v="PHI"/>
    <n v="0"/>
    <n v="1"/>
    <n v="1.74"/>
    <n v="0.48882220811681043"/>
    <n v="-6.0587577517601285E-2"/>
    <m/>
    <n v="0"/>
    <n v="0"/>
    <n v="1.4186677964014391"/>
    <n v="0.55899999999999994"/>
    <n v="-1.108378378378384E-2"/>
    <m/>
    <n v="0"/>
    <n v="0"/>
    <n v="1.0183221522935177"/>
    <n v="0.51200000000000001"/>
    <n v="-4.4237837837837836E-2"/>
    <m/>
    <n v="0"/>
    <n v="0"/>
    <n v="1.5307676856443619"/>
    <m/>
  </r>
  <r>
    <n v="2020020159"/>
    <x v="21"/>
    <s v="PHI"/>
    <s v="BOS"/>
    <n v="1"/>
    <n v="0"/>
    <n v="2.15"/>
    <n v="0.51117779188318968"/>
    <n v="2.5834500664919411E-2"/>
    <n v="2.5834500664919411E-2"/>
    <n v="-3.6650574129432734E-2"/>
    <n v="-2.5834500664919411E-2"/>
    <n v="1.4186677964014391"/>
    <n v="0.441"/>
    <n v="-1.3526086956521742E-2"/>
    <m/>
    <n v="0"/>
    <n v="0"/>
    <n v="1.0183221522935177"/>
    <n v="0.48799999999999999"/>
    <n v="1.283478260869563E-2"/>
    <n v="1.283478260869563E-2"/>
    <n v="-1.9647070469661517E-2"/>
    <n v="-1.283478260869563E-2"/>
    <n v="1.5307676856443619"/>
    <m/>
  </r>
  <r>
    <n v="2020020160"/>
    <x v="21"/>
    <s v="DET"/>
    <s v="T.B"/>
    <n v="0"/>
    <n v="0"/>
    <n v="3.8"/>
    <n v="0.18400588239551449"/>
    <n v="-3.2226176453254811E-2"/>
    <m/>
    <n v="0"/>
    <n v="0"/>
    <n v="1.4186677964014391"/>
    <n v="0.22399999999999998"/>
    <n v="-1.5942857142857158E-2"/>
    <m/>
    <n v="0"/>
    <n v="0"/>
    <n v="1.0183221522935177"/>
    <n v="9.9999999999999978E-2"/>
    <n v="-6.6428571428571434E-2"/>
    <m/>
    <n v="0"/>
    <n v="0"/>
    <n v="1.5307676856443619"/>
    <m/>
  </r>
  <r>
    <n v="2020020160"/>
    <x v="21"/>
    <s v="T.B"/>
    <s v="DET"/>
    <n v="1"/>
    <n v="1"/>
    <n v="1.28"/>
    <n v="0.81599411760448559"/>
    <n v="4.7649075571865991E-2"/>
    <n v="4.7649075571865991E-2"/>
    <n v="1.8927498531789343E-2"/>
    <n v="1.3341741160122482E-2"/>
    <n v="1.4186677964014391"/>
    <n v="0.77600000000000002"/>
    <n v="-7.1999999999999434E-3"/>
    <m/>
    <n v="0"/>
    <n v="0"/>
    <n v="1.0183221522935177"/>
    <n v="0.9"/>
    <n v="0.16285714285714287"/>
    <n v="0.16285714285714287"/>
    <n v="6.9803006465382914E-2"/>
    <n v="4.5600000000000002E-2"/>
    <n v="1.5307676856443619"/>
    <m/>
  </r>
  <r>
    <n v="2020020164"/>
    <x v="22"/>
    <s v="NYR"/>
    <s v="WSH"/>
    <n v="1"/>
    <n v="1"/>
    <n v="1.95"/>
    <n v="0.44882103883323565"/>
    <n v="-3.9410202402691739E-2"/>
    <m/>
    <n v="0"/>
    <n v="0"/>
    <n v="1.4009447208037957"/>
    <n v="0.53600000000000003"/>
    <n v="1.4273684210526322E-2"/>
    <n v="1.4273684210526322E-2"/>
    <n v="1.3808448385100106E-2"/>
    <n v="1.3560000000000004E-2"/>
    <n v="1.0183221522935177"/>
    <n v="0.48819999999999997"/>
    <n v="-1.5161052631578981E-2"/>
    <m/>
    <n v="0"/>
    <n v="0"/>
    <n v="1.5809236216400833"/>
    <m/>
  </r>
  <r>
    <n v="2020020164"/>
    <x v="22"/>
    <s v="WSH"/>
    <s v="NYR"/>
    <n v="0"/>
    <n v="0"/>
    <n v="1.9"/>
    <n v="0.55117896116676435"/>
    <n v="1.5746675405617399E-2"/>
    <n v="1.5746675405617399E-2"/>
    <n v="-2.2060221779710665E-2"/>
    <n v="-1.5746675405617399E-2"/>
    <n v="1.4009447208037957"/>
    <n v="0.46399999999999997"/>
    <n v="-3.9466666666666692E-2"/>
    <m/>
    <n v="0"/>
    <n v="0"/>
    <n v="1.0183221522935177"/>
    <n v="0.51180000000000003"/>
    <n v="-9.1933333333333121E-3"/>
    <m/>
    <n v="0"/>
    <n v="0"/>
    <n v="1.5809236216400833"/>
    <m/>
  </r>
  <r>
    <n v="2020020165"/>
    <x v="22"/>
    <s v="FLA"/>
    <s v="NSH"/>
    <n v="1"/>
    <n v="0"/>
    <n v="1.86"/>
    <n v="0.529304758032488"/>
    <n v="-5.4045872300833219E-3"/>
    <m/>
    <n v="0"/>
    <n v="0"/>
    <n v="1.4009447208037957"/>
    <n v="0.47799999999999998"/>
    <n v="-3.8693023255813912E-2"/>
    <m/>
    <n v="0"/>
    <n v="0"/>
    <n v="1.0183221522935177"/>
    <n v="0.56359999999999999"/>
    <n v="1.6847441860465117E-2"/>
    <n v="1.6847441860465117E-2"/>
    <n v="-2.6634518801417255E-2"/>
    <n v="-1.6847441860465117E-2"/>
    <n v="1.5809236216400833"/>
    <m/>
  </r>
  <r>
    <n v="2020020165"/>
    <x v="22"/>
    <s v="NSH"/>
    <s v="FLA"/>
    <n v="0"/>
    <n v="1"/>
    <n v="2"/>
    <n v="0.470695241967512"/>
    <n v="-1.7582854819492798E-2"/>
    <m/>
    <n v="0"/>
    <n v="0"/>
    <n v="1.4009447208037957"/>
    <n v="0.52200000000000002"/>
    <n v="1.3200000000000012E-2"/>
    <n v="1.3200000000000012E-2"/>
    <n v="1.3441852410274447E-2"/>
    <n v="1.3200000000000012E-2"/>
    <n v="1.0183221522935177"/>
    <n v="0.43640000000000001"/>
    <n v="-3.8159999999999993E-2"/>
    <m/>
    <n v="0"/>
    <n v="0"/>
    <n v="1.5809236216400833"/>
    <m/>
  </r>
  <r>
    <n v="2020020167"/>
    <x v="22"/>
    <s v="CBJ"/>
    <s v="DAL"/>
    <n v="1"/>
    <n v="1"/>
    <n v="2.1"/>
    <n v="0.48069920443792091"/>
    <n v="2.5822716326274349E-3"/>
    <n v="2.5822716326274349E-3"/>
    <n v="3.9793817925518841E-3"/>
    <n v="2.8404987958901783E-3"/>
    <n v="1.4009447208037957"/>
    <n v="0.432"/>
    <n v="-2.5309090909090892E-2"/>
    <m/>
    <n v="0"/>
    <n v="0"/>
    <n v="1.0183221522935177"/>
    <n v="0.49880000000000002"/>
    <n v="1.2949090909090929E-2"/>
    <n v="1.2949090909090929E-2"/>
    <n v="2.2518676066641381E-2"/>
    <n v="1.4244000000000022E-2"/>
    <n v="1.5809236216400833"/>
    <m/>
  </r>
  <r>
    <n v="2020020167"/>
    <x v="22"/>
    <s v="DAL"/>
    <s v="CBJ"/>
    <n v="0"/>
    <n v="0"/>
    <n v="1.8"/>
    <n v="0.5193007955620792"/>
    <n v="-2.4471962995596508E-2"/>
    <m/>
    <n v="0"/>
    <n v="0"/>
    <n v="1.4009447208037957"/>
    <n v="0.56800000000000006"/>
    <n v="8.4000000000000741E-3"/>
    <n v="8.4000000000000741E-3"/>
    <n v="-8.5539060792656253E-3"/>
    <n v="-8.4000000000000741E-3"/>
    <n v="1.0183221522935177"/>
    <n v="0.50119999999999998"/>
    <n v="-3.6690000000000014E-2"/>
    <m/>
    <n v="0"/>
    <n v="0"/>
    <n v="1.5809236216400833"/>
    <m/>
  </r>
  <r>
    <n v="2020020168"/>
    <x v="22"/>
    <s v="CAR"/>
    <s v="CHI"/>
    <n v="0"/>
    <n v="0"/>
    <n v="1.52"/>
    <n v="0.57805857741437749"/>
    <n v="-7.0010170575084338E-2"/>
    <m/>
    <n v="0"/>
    <n v="0"/>
    <n v="1.4009447208037957"/>
    <n v="0.627"/>
    <n v="-2.7092307692307693E-2"/>
    <m/>
    <n v="0"/>
    <n v="0"/>
    <n v="1.0183221522935177"/>
    <n v="0.53649999999999998"/>
    <n v="-0.10645384615384616"/>
    <m/>
    <n v="0"/>
    <n v="0"/>
    <n v="1.5809236216400833"/>
    <m/>
  </r>
  <r>
    <n v="2020020168"/>
    <x v="22"/>
    <s v="CHI"/>
    <s v="CAR"/>
    <n v="1"/>
    <n v="1"/>
    <n v="2.6"/>
    <n v="0.42194142258562245"/>
    <n v="1.8196443510490944E-2"/>
    <n v="1.8196443510490944E-2"/>
    <n v="4.0787538357482847E-2"/>
    <n v="2.9114309616785513E-2"/>
    <n v="1.4009447208037957"/>
    <n v="0.373"/>
    <n v="-5.6625000000000009E-3"/>
    <m/>
    <n v="0"/>
    <n v="0"/>
    <n v="1.0183221522935177"/>
    <n v="0.46349999999999997"/>
    <n v="3.845624999999999E-2"/>
    <n v="3.845624999999999E-2"/>
    <n v="9.7274230439514317E-2"/>
    <n v="6.1529999999999994E-2"/>
    <n v="1.5809236216400833"/>
    <m/>
  </r>
  <r>
    <n v="2020020169"/>
    <x v="22"/>
    <s v="ARI"/>
    <s v="STL"/>
    <n v="0"/>
    <n v="1"/>
    <n v="2.4500000000000002"/>
    <n v="0.32441228849548404"/>
    <n v="-4.2453081348840842E-2"/>
    <m/>
    <n v="0"/>
    <n v="0"/>
    <n v="1.4009447208037957"/>
    <n v="0.36799999999999999"/>
    <n v="-2.0358620689655157E-2"/>
    <m/>
    <n v="0"/>
    <n v="0"/>
    <n v="1.0183221522935177"/>
    <n v="0.3569"/>
    <n v="-2.5985172413793077E-2"/>
    <m/>
    <n v="0"/>
    <n v="0"/>
    <n v="1.5809236216400833"/>
    <m/>
  </r>
  <r>
    <n v="2020020169"/>
    <x v="22"/>
    <s v="STL"/>
    <s v="ARI"/>
    <n v="1"/>
    <n v="0"/>
    <n v="1.57"/>
    <n v="0.67558771150451591"/>
    <n v="3.1933003716889494E-2"/>
    <n v="3.1933003716889494E-2"/>
    <n v="-4.4736372976584324E-2"/>
    <n v="-3.1933003716889494E-2"/>
    <n v="1.4009447208037957"/>
    <n v="0.63200000000000001"/>
    <n v="-4.084210526315725E-3"/>
    <m/>
    <n v="0"/>
    <n v="0"/>
    <n v="1.0183221522935177"/>
    <n v="0.6431"/>
    <n v="5.0878947368421532E-3"/>
    <n v="5.0878947368421532E-3"/>
    <n v="-8.0435729738920145E-3"/>
    <n v="-5.0878947368421532E-3"/>
    <n v="1.5809236216400833"/>
    <m/>
  </r>
  <r>
    <n v="2020020170"/>
    <x v="22"/>
    <s v="MTL"/>
    <s v="OTT"/>
    <n v="1"/>
    <n v="0"/>
    <n v="1.31"/>
    <n v="0.70022118828589863"/>
    <n v="-8.0042170979489721E-2"/>
    <m/>
    <n v="0"/>
    <n v="0"/>
    <n v="1.4009447208037957"/>
    <n v="0.71499999999999997"/>
    <n v="-6.1306451612903226E-2"/>
    <m/>
    <n v="0"/>
    <n v="0"/>
    <n v="1.0183221522935177"/>
    <n v="0.76659999999999995"/>
    <n v="4.1090322580644876E-3"/>
    <n v="4.1090322580644876E-3"/>
    <n v="-6.4960661588552389E-3"/>
    <n v="-4.1090322580644876E-3"/>
    <n v="1.5809236216400833"/>
    <m/>
  </r>
  <r>
    <n v="2020020170"/>
    <x v="22"/>
    <s v="OTT"/>
    <s v="MTL"/>
    <n v="0"/>
    <n v="1"/>
    <n v="3.45"/>
    <n v="0.29977881171410142"/>
    <n v="4.1922735200387706E-3"/>
    <n v="4.1922735200387706E-3"/>
    <n v="1.438920146735646E-2"/>
    <n v="1.0271070124094988E-2"/>
    <n v="1.4009447208037957"/>
    <n v="0.28500000000000003"/>
    <n v="-2.051020408163243E-3"/>
    <m/>
    <n v="0"/>
    <n v="0"/>
    <n v="1.0183221522935177"/>
    <n v="0.23340000000000005"/>
    <n v="-2.3849387755102012E-2"/>
    <m/>
    <n v="0"/>
    <n v="0"/>
    <n v="1.5809236216400833"/>
    <m/>
  </r>
  <r>
    <n v="2020020171"/>
    <x v="22"/>
    <s v="TOR"/>
    <s v="VAN"/>
    <n v="1"/>
    <n v="1"/>
    <n v="1.55"/>
    <n v="0.63442102459490901"/>
    <n v="-9.0804064788496258E-3"/>
    <m/>
    <n v="0"/>
    <n v="0"/>
    <n v="1.4009447208037957"/>
    <n v="0.59799999999999998"/>
    <n v="-3.9872727272727303E-2"/>
    <m/>
    <n v="0"/>
    <n v="0"/>
    <n v="1.0183221522935177"/>
    <n v="0.61610000000000009"/>
    <n v="-2.456999999999988E-2"/>
    <m/>
    <n v="0"/>
    <n v="0"/>
    <n v="1.5809236216400833"/>
    <m/>
  </r>
  <r>
    <n v="2020020171"/>
    <x v="22"/>
    <s v="VAN"/>
    <s v="TOR"/>
    <n v="0"/>
    <n v="0"/>
    <n v="2.5"/>
    <n v="0.36557897540509104"/>
    <n v="-1.7210512297454482E-2"/>
    <m/>
    <n v="0"/>
    <n v="0"/>
    <n v="1.4009447208037957"/>
    <n v="0.40200000000000002"/>
    <n v="1.0000000000000009E-3"/>
    <n v="1.0000000000000009E-3"/>
    <n v="-1.0183221522935186E-3"/>
    <n v="-1.0000000000000009E-3"/>
    <n v="1.0183221522935177"/>
    <n v="0.38389999999999991"/>
    <n v="-8.050000000000045E-3"/>
    <m/>
    <n v="0"/>
    <n v="0"/>
    <n v="1.5809236216400833"/>
    <m/>
  </r>
  <r>
    <n v="2020020172"/>
    <x v="22"/>
    <s v="CGY"/>
    <s v="WPG"/>
    <n v="0"/>
    <n v="0"/>
    <n v="1.83"/>
    <n v="0.48277421607561988"/>
    <n v="-4.2116813704198404E-2"/>
    <m/>
    <n v="0"/>
    <n v="0"/>
    <n v="1.4009447208037957"/>
    <n v="0.55200000000000005"/>
    <n v="3.6722891566265663E-3"/>
    <n v="3.6722891566265663E-3"/>
    <n v="-3.7395733978201123E-3"/>
    <n v="-3.6722891566265663E-3"/>
    <n v="1.0183221522935177"/>
    <n v="0.4365"/>
    <n v="-7.2724698795180703E-2"/>
    <m/>
    <n v="0"/>
    <n v="0"/>
    <n v="1.5809236216400833"/>
    <m/>
  </r>
  <r>
    <n v="2020020172"/>
    <x v="22"/>
    <s v="WPG"/>
    <s v="CGY"/>
    <n v="1"/>
    <n v="1"/>
    <n v="2.0499999999999998"/>
    <n v="0.51722578392438001"/>
    <n v="1.7232244869993977E-2"/>
    <n v="1.7232244869993977E-2"/>
    <n v="2.5348493602127167E-2"/>
    <n v="1.8093857113493674E-2"/>
    <n v="1.4009447208037957"/>
    <n v="0.44800000000000001"/>
    <n v="-2.3314285714285735E-2"/>
    <m/>
    <n v="0"/>
    <n v="0"/>
    <n v="1.0183221522935177"/>
    <n v="0.5635"/>
    <n v="4.4335714285714277E-2"/>
    <n v="4.4335714285714277E-2"/>
    <n v="7.3595946896399964E-2"/>
    <n v="4.655249999999999E-2"/>
    <n v="1.5809236216400833"/>
    <m/>
  </r>
  <r>
    <n v="2020020174"/>
    <x v="23"/>
    <s v="BOS"/>
    <s v="PHI"/>
    <n v="0"/>
    <n v="1"/>
    <n v="1.74"/>
    <n v="0.50984719603725603"/>
    <n v="-4.5756437389935616E-2"/>
    <m/>
    <n v="0"/>
    <n v="0"/>
    <n v="1.4009447208037957"/>
    <n v="0.57099999999999995"/>
    <n v="-2.6189189189189726E-3"/>
    <m/>
    <n v="0"/>
    <n v="0"/>
    <n v="1.0183221522935177"/>
    <n v="0.51590000000000003"/>
    <n v="-4.1486756756756726E-2"/>
    <m/>
    <n v="0"/>
    <n v="0"/>
    <n v="1.5809236216400833"/>
    <m/>
  </r>
  <r>
    <n v="2020020174"/>
    <x v="23"/>
    <s v="PHI"/>
    <s v="BOS"/>
    <n v="1"/>
    <n v="0"/>
    <n v="2.2000000000000002"/>
    <n v="0.49015280396274408"/>
    <n v="1.9584042179509261E-2"/>
    <n v="1.9584042179509261E-2"/>
    <n v="-2.7782955123049742E-2"/>
    <n v="-1.9584042179509261E-2"/>
    <n v="1.4186527412670191"/>
    <n v="0.42899999999999999"/>
    <n v="-1.4049999999999991E-2"/>
    <m/>
    <n v="0"/>
    <n v="0"/>
    <n v="1.032260651459513"/>
    <n v="0.48409999999999997"/>
    <n v="1.6255000000000016E-2"/>
    <n v="1.6255000000000016E-2"/>
    <n v="-2.8172163344598281E-2"/>
    <n v="-1.6255000000000016E-2"/>
    <n v="1.7331383171084744"/>
    <m/>
  </r>
  <r>
    <n v="2020020175"/>
    <x v="23"/>
    <s v="DET"/>
    <s v="T.B"/>
    <n v="0"/>
    <n v="0"/>
    <n v="3.8"/>
    <n v="0.17761407500396295"/>
    <n v="-3.4828555176957939E-2"/>
    <m/>
    <n v="0"/>
    <n v="0"/>
    <n v="1.4186527412670191"/>
    <n v="0.21699999999999997"/>
    <n v="-1.8792857142857153E-2"/>
    <m/>
    <n v="0"/>
    <n v="0"/>
    <n v="1.032260651459513"/>
    <n v="9.6300000000000052E-2"/>
    <n v="-6.7934999999999982E-2"/>
    <m/>
    <n v="0"/>
    <n v="0"/>
    <n v="1.7331383171084744"/>
    <m/>
  </r>
  <r>
    <n v="2020020175"/>
    <x v="23"/>
    <s v="T.B"/>
    <s v="DET"/>
    <n v="1"/>
    <n v="1"/>
    <n v="1.27"/>
    <n v="0.82238592499603702"/>
    <n v="4.9366805272185538E-2"/>
    <n v="4.9366805272185538E-2"/>
    <n v="1.8909275479284907E-2"/>
    <n v="1.3329037423490092E-2"/>
    <n v="1.4186527412670191"/>
    <n v="0.78300000000000003"/>
    <n v="-6.2111111111110917E-3"/>
    <m/>
    <n v="0"/>
    <n v="0"/>
    <n v="1.032260651459513"/>
    <n v="0.90369999999999995"/>
    <n v="0.16410999999999987"/>
    <n v="0.16410999999999987"/>
    <n v="7.6794838889581329E-2"/>
    <n v="4.430969999999998E-2"/>
    <n v="1.7331383171084744"/>
    <m/>
  </r>
  <r>
    <n v="2020020176"/>
    <x v="23"/>
    <s v="FLA"/>
    <s v="NSH"/>
    <n v="1"/>
    <n v="1"/>
    <n v="1.83"/>
    <n v="0.53391888319904923"/>
    <n v="-8.2873893056891121E-3"/>
    <m/>
    <n v="0"/>
    <n v="0"/>
    <n v="1.4186527412670191"/>
    <n v="0.58299999999999996"/>
    <n v="2.4177108433734898E-2"/>
    <n v="2.4177108433734898E-2"/>
    <n v="2.0714374492838011E-2"/>
    <n v="2.0066999999999967E-2"/>
    <n v="1.032260651459513"/>
    <n v="0.55689999999999995"/>
    <n v="6.9133734939758641E-3"/>
    <n v="6.9133734939758641E-3"/>
    <n v="9.9449209774000822E-3"/>
    <n v="5.7380999999999682E-3"/>
    <n v="1.7331383171084744"/>
    <m/>
  </r>
  <r>
    <n v="2020020176"/>
    <x v="23"/>
    <s v="NSH"/>
    <s v="FLA"/>
    <n v="0"/>
    <n v="0"/>
    <n v="2.0499999999999998"/>
    <n v="0.46608111680095088"/>
    <n v="-1.2723917302300223E-2"/>
    <m/>
    <n v="0"/>
    <n v="0"/>
    <n v="1.4186527412670191"/>
    <n v="0.41700000000000004"/>
    <n v="-4.1471428571428583E-2"/>
    <m/>
    <n v="0"/>
    <n v="0"/>
    <n v="1.032260651459513"/>
    <n v="0.44310000000000005"/>
    <n v="-2.6184285714285712E-2"/>
    <m/>
    <n v="0"/>
    <n v="0"/>
    <n v="1.7331383171084744"/>
    <m/>
  </r>
  <r>
    <n v="2020020177"/>
    <x v="23"/>
    <s v="L.A"/>
    <s v="VGK"/>
    <n v="0"/>
    <n v="0"/>
    <n v="3.1"/>
    <n v="0.33314976747544056"/>
    <n v="4.6806113105522596E-3"/>
    <n v="4.6806113105522596E-3"/>
    <n v="-6.6401620665203784E-3"/>
    <n v="-4.6806113105522596E-3"/>
    <n v="1.4186527412670191"/>
    <n v="0.27700000000000002"/>
    <n v="-2.0185714285714269E-2"/>
    <m/>
    <n v="0"/>
    <n v="0"/>
    <n v="1.032260651459513"/>
    <n v="0.30679999999999996"/>
    <n v="-6.9885714285714386E-3"/>
    <m/>
    <n v="0"/>
    <n v="0"/>
    <n v="1.7331383171084744"/>
    <m/>
  </r>
  <r>
    <n v="2020020177"/>
    <x v="23"/>
    <s v="VGK"/>
    <s v="L.A"/>
    <n v="1"/>
    <n v="1"/>
    <n v="1.38"/>
    <n v="0.66685023252455944"/>
    <n v="-6.2957904565348444E-2"/>
    <m/>
    <n v="0"/>
    <n v="0"/>
    <n v="1.4186527412670191"/>
    <n v="0.72299999999999998"/>
    <n v="-1.7842105263158213E-3"/>
    <m/>
    <n v="0"/>
    <n v="0"/>
    <n v="1.032260651459513"/>
    <n v="0.69320000000000004"/>
    <n v="-3.4250526315789551E-2"/>
    <m/>
    <n v="0"/>
    <n v="0"/>
    <n v="1.7331383171084744"/>
    <m/>
  </r>
  <r>
    <n v="2020020178"/>
    <x v="23"/>
    <s v="ANA"/>
    <s v="S.J"/>
    <n v="1"/>
    <n v="0"/>
    <n v="1.83"/>
    <n v="0.51782731562256323"/>
    <n v="-1.8931088823147948E-2"/>
    <m/>
    <n v="0"/>
    <n v="0"/>
    <n v="1.4186527412670191"/>
    <n v="0.49299999999999999"/>
    <n v="-3.5353012048192752E-2"/>
    <m/>
    <n v="0"/>
    <n v="0"/>
    <n v="1.032260651459513"/>
    <n v="0.54249999999999998"/>
    <n v="-2.6114457831325432E-3"/>
    <m/>
    <n v="0"/>
    <n v="0"/>
    <n v="1.7331383171084744"/>
    <m/>
  </r>
  <r>
    <n v="2020020178"/>
    <x v="23"/>
    <s v="S.J"/>
    <s v="ANA"/>
    <n v="0"/>
    <n v="1"/>
    <n v="2"/>
    <n v="0.48217268437743677"/>
    <n v="-1.0696389373537939E-2"/>
    <m/>
    <n v="0"/>
    <n v="0"/>
    <n v="1.4186527412670191"/>
    <n v="0.50700000000000001"/>
    <n v="4.2000000000000032E-3"/>
    <n v="4.2000000000000032E-3"/>
    <n v="4.3354947361299578E-3"/>
    <n v="4.2000000000000032E-3"/>
    <n v="1.032260651459513"/>
    <n v="0.45750000000000002"/>
    <n v="-2.5499999999999988E-2"/>
    <m/>
    <n v="0"/>
    <n v="0"/>
    <n v="1.7331383171084744"/>
    <m/>
  </r>
  <r>
    <n v="2020020181"/>
    <x v="24"/>
    <s v="NYI"/>
    <s v="PIT"/>
    <n v="1"/>
    <n v="1"/>
    <n v="1.95"/>
    <n v="0.45001896793875656"/>
    <n v="-3.8672530269292037E-2"/>
    <m/>
    <n v="0"/>
    <n v="0"/>
    <n v="1.403138899556734"/>
    <n v="0.499"/>
    <n v="-8.510526315789484E-3"/>
    <m/>
    <n v="0"/>
    <n v="0"/>
    <n v="1.057310520688481"/>
    <n v="0.58989999999999998"/>
    <n v="4.7464736842105233E-2"/>
    <n v="4.7464736842105233E-2"/>
    <n v="8.0790707204485765E-2"/>
    <n v="4.5091499999999972E-2"/>
    <n v="1.7917059136308575"/>
    <m/>
  </r>
  <r>
    <n v="2020020181"/>
    <x v="24"/>
    <s v="PIT"/>
    <s v="NYI"/>
    <n v="0"/>
    <n v="0"/>
    <n v="1.9"/>
    <n v="0.54998103206124338"/>
    <n v="1.498798697212082E-2"/>
    <n v="1.498798697212082E-2"/>
    <n v="-2.1030227546632273E-2"/>
    <n v="-1.498798697212082E-2"/>
    <n v="1.403138899556734"/>
    <n v="0.501"/>
    <n v="-1.6033333333333344E-2"/>
    <m/>
    <n v="0"/>
    <n v="0"/>
    <n v="1.057310520688481"/>
    <n v="0.41010000000000002"/>
    <n v="-7.3603333333333354E-2"/>
    <m/>
    <n v="0"/>
    <n v="0"/>
    <n v="1.7917059136308575"/>
    <m/>
  </r>
  <r>
    <n v="2020020183"/>
    <x v="24"/>
    <s v="MTL"/>
    <s v="OTT"/>
    <n v="0"/>
    <n v="1"/>
    <n v="1.37"/>
    <n v="0.64282924385141271"/>
    <n v="-9.6749137235322538E-2"/>
    <m/>
    <n v="0"/>
    <n v="0"/>
    <n v="1.403138899556734"/>
    <n v="0.69500000000000006"/>
    <n v="-3.8797297297297147E-2"/>
    <m/>
    <n v="0"/>
    <n v="0"/>
    <n v="1.057310520688481"/>
    <n v="0.65310000000000001"/>
    <n v="-8.5340270270270191E-2"/>
    <m/>
    <n v="0"/>
    <n v="0"/>
    <n v="1.7917059136308575"/>
    <m/>
  </r>
  <r>
    <n v="2020020183"/>
    <x v="24"/>
    <s v="OTT"/>
    <s v="MTL"/>
    <n v="1"/>
    <n v="0"/>
    <n v="3.15"/>
    <n v="0.35717075614858723"/>
    <n v="1.7454123051355772E-2"/>
    <n v="1.7454123051355772E-2"/>
    <n v="-2.4490559011007162E-2"/>
    <n v="-1.7454123051355772E-2"/>
    <n v="1.403138899556734"/>
    <n v="0.30499999999999999"/>
    <n v="-5.4767441860465206E-3"/>
    <m/>
    <n v="0"/>
    <n v="0"/>
    <n v="1.057310520688481"/>
    <n v="0.34689999999999999"/>
    <n v="1.2939767441860451E-2"/>
    <n v="1.2939767441860451E-2"/>
    <n v="-2.3184257846589403E-2"/>
    <n v="-1.2939767441860451E-2"/>
    <n v="1.7917059136308575"/>
    <m/>
  </r>
  <r>
    <n v="2020020184"/>
    <x v="24"/>
    <s v="TOR"/>
    <s v="VAN"/>
    <n v="1"/>
    <n v="1"/>
    <n v="1.5"/>
    <n v="0.62875973971079357"/>
    <n v="-3.4116234260285781E-2"/>
    <m/>
    <n v="0"/>
    <n v="0"/>
    <n v="1.403138899556734"/>
    <n v="0.622"/>
    <n v="-4.0200000000000034E-2"/>
    <m/>
    <n v="0"/>
    <n v="0"/>
    <n v="1.057310520688481"/>
    <n v="0.63669999999999993"/>
    <n v="-2.6970000000000095E-2"/>
    <m/>
    <n v="0"/>
    <n v="0"/>
    <n v="1.7917059136308575"/>
    <m/>
  </r>
  <r>
    <n v="2020020184"/>
    <x v="24"/>
    <s v="VAN"/>
    <s v="TOR"/>
    <n v="0"/>
    <n v="0"/>
    <n v="2.65"/>
    <n v="0.37124026028920643"/>
    <n v="-2.9478745879278094E-3"/>
    <m/>
    <n v="0"/>
    <n v="0"/>
    <n v="1.403138899556734"/>
    <n v="0.378"/>
    <n v="3.0909090909089521E-4"/>
    <n v="3.0909090909089521E-4"/>
    <n v="-3.2680507003097033E-4"/>
    <n v="-3.0909090909089521E-4"/>
    <n v="1.057310520688481"/>
    <n v="0.36330000000000007"/>
    <n v="-6.7736363636363298E-3"/>
    <m/>
    <n v="0"/>
    <n v="0"/>
    <n v="1.7917059136308575"/>
    <m/>
  </r>
  <r>
    <n v="2020020185"/>
    <x v="24"/>
    <s v="CGY"/>
    <s v="EDM"/>
    <n v="1"/>
    <n v="1"/>
    <n v="1.74"/>
    <n v="0.53055894312488117"/>
    <n v="-3.1146259038935198E-2"/>
    <m/>
    <n v="0"/>
    <n v="0"/>
    <n v="1.403138899556734"/>
    <n v="0.57199999999999995"/>
    <n v="-1.9135135135135816E-3"/>
    <m/>
    <n v="0"/>
    <n v="0"/>
    <n v="1.057310520688481"/>
    <n v="0.57469999999999999"/>
    <n v="-8.9189189189053339E-6"/>
    <m/>
    <n v="0"/>
    <n v="0"/>
    <n v="1.7917059136308575"/>
    <m/>
  </r>
  <r>
    <n v="2020020185"/>
    <x v="24"/>
    <s v="EDM"/>
    <s v="CGY"/>
    <n v="0"/>
    <n v="0"/>
    <n v="2.15"/>
    <n v="0.46944105687511889"/>
    <n v="2.425636247349271E-3"/>
    <n v="2.425636247349271E-3"/>
    <n v="-3.4035045748305819E-3"/>
    <n v="-2.425636247349271E-3"/>
    <n v="1.403138899556734"/>
    <n v="0.42800000000000005"/>
    <n v="-2.0817391304347822E-2"/>
    <m/>
    <n v="0"/>
    <n v="0"/>
    <n v="1.057310520688481"/>
    <n v="0.42530000000000001"/>
    <n v="-2.2331739130434763E-2"/>
    <m/>
    <n v="0"/>
    <n v="0"/>
    <n v="1.7917059136308575"/>
    <m/>
  </r>
  <r>
    <n v="2020020187"/>
    <x v="24"/>
    <s v="ANA"/>
    <s v="S.J"/>
    <n v="1"/>
    <n v="1"/>
    <n v="1.86"/>
    <n v="0.4953980055302018"/>
    <n v="-2.7404549900171365E-2"/>
    <m/>
    <n v="0"/>
    <n v="0"/>
    <n v="1.403138899556734"/>
    <n v="0.51700000000000002"/>
    <n v="-1.3388372093023243E-2"/>
    <m/>
    <n v="0"/>
    <n v="0"/>
    <n v="1.057310520688481"/>
    <n v="0.53459999999999996"/>
    <n v="-1.9688372093023192E-3"/>
    <m/>
    <n v="0"/>
    <n v="0"/>
    <n v="1.7917059136308575"/>
    <m/>
  </r>
  <r>
    <n v="2020020187"/>
    <x v="24"/>
    <s v="S.J"/>
    <s v="ANA"/>
    <n v="0"/>
    <n v="0"/>
    <n v="2"/>
    <n v="0.50460199446979814"/>
    <n v="2.7611966818788859E-3"/>
    <n v="2.7611966818788859E-3"/>
    <n v="-3.8743424736712453E-3"/>
    <n v="-2.7611966818788859E-3"/>
    <n v="1.403138899556734"/>
    <n v="0.48299999999999998"/>
    <n v="-1.0200000000000009E-2"/>
    <m/>
    <n v="0"/>
    <n v="0"/>
    <n v="1.057310520688481"/>
    <n v="0.46540000000000004"/>
    <n v="-2.0759999999999976E-2"/>
    <m/>
    <n v="0"/>
    <n v="0"/>
    <n v="1.7917059136308575"/>
    <m/>
  </r>
  <r>
    <n v="2020020187.5"/>
    <x v="24"/>
    <s v="ARI"/>
    <s v="STL"/>
    <n v="0"/>
    <n v="1"/>
    <n v="2.5"/>
    <n v="0.34005615777947484"/>
    <n v="-2.9971921110262586E-2"/>
    <m/>
    <n v="0"/>
    <n v="0"/>
    <n v="1.403138899556734"/>
    <n v="0.40500000000000003"/>
    <n v="2.5000000000000135E-3"/>
    <n v="2.5000000000000135E-3"/>
    <n v="3.9649144525818244E-3"/>
    <n v="3.7500000000000198E-3"/>
    <n v="1.057310520688481"/>
    <n v="0.37309999999999999"/>
    <n v="-1.3450000000000007E-2"/>
    <m/>
    <n v="0"/>
    <n v="0"/>
    <n v="1.7917059136308575"/>
    <m/>
  </r>
  <r>
    <n v="2020020187.5"/>
    <x v="24"/>
    <s v="STL"/>
    <s v="ARI"/>
    <n v="1"/>
    <n v="0"/>
    <n v="1.58"/>
    <n v="0.65994384222052527"/>
    <n v="2.2092036573325834E-2"/>
    <n v="2.2092036573325834E-2"/>
    <n v="-3.099819588646353E-2"/>
    <n v="-2.2092036573325834E-2"/>
    <n v="1.403138899556734"/>
    <n v="0.59499999999999997"/>
    <n v="-3.0982758620689686E-2"/>
    <m/>
    <n v="0"/>
    <n v="0"/>
    <n v="1.057310520688481"/>
    <n v="0.62690000000000001"/>
    <n v="-4.9127586206896574E-3"/>
    <m/>
    <n v="0"/>
    <n v="0"/>
    <n v="1.7917059136308575"/>
    <m/>
  </r>
  <r>
    <n v="2020020188"/>
    <x v="25"/>
    <s v="PHI"/>
    <s v="WSH"/>
    <n v="0"/>
    <n v="1"/>
    <n v="1.83"/>
    <n v="0.52502729679510585"/>
    <n v="-1.4168691637935996E-2"/>
    <m/>
    <n v="0"/>
    <n v="0"/>
    <n v="1.3193420700641292"/>
    <n v="0.56600000000000006"/>
    <n v="1.2932530120481978E-2"/>
    <n v="1.2932530120481978E-2"/>
    <n v="1.1388222595182502E-2"/>
    <n v="1.0734000000000044E-2"/>
    <n v="1.0609486300710318"/>
    <n v="0.48599999999999999"/>
    <n v="-3.9983132530120459E-2"/>
    <m/>
    <n v="0"/>
    <n v="0"/>
    <n v="1.8493123629887538"/>
    <m/>
  </r>
  <r>
    <n v="2020020188"/>
    <x v="25"/>
    <s v="WSH"/>
    <s v="PHI"/>
    <n v="1"/>
    <n v="0"/>
    <n v="2.1"/>
    <n v="0.47497270320489415"/>
    <n v="-6.974518008333394E-4"/>
    <m/>
    <n v="0"/>
    <n v="0"/>
    <n v="1.3193420700641292"/>
    <n v="0.434"/>
    <n v="-2.4163636363636349E-2"/>
    <m/>
    <n v="0"/>
    <n v="0"/>
    <n v="1.0609486300710318"/>
    <n v="0.51400000000000001"/>
    <n v="2.1654545454545458E-2"/>
    <n v="2.1654545454545458E-2"/>
    <n v="-4.0046018623992839E-2"/>
    <n v="-2.1654545454545458E-2"/>
    <n v="1.8493123629887538"/>
    <m/>
  </r>
  <r>
    <n v="2020020189"/>
    <x v="25"/>
    <s v="DET"/>
    <s v="FLA"/>
    <n v="0"/>
    <n v="1"/>
    <n v="2.9"/>
    <n v="0.22931453280668659"/>
    <n v="-5.2892819188517196E-2"/>
    <m/>
    <n v="0"/>
    <n v="0"/>
    <n v="1.3193420700641292"/>
    <n v="0.33399999999999996"/>
    <n v="-4.9578947368421203E-3"/>
    <m/>
    <n v="0"/>
    <n v="0"/>
    <n v="1.0609486300710318"/>
    <n v="0.22009999999999996"/>
    <n v="-5.7112105263157922E-2"/>
    <m/>
    <n v="0"/>
    <n v="0"/>
    <n v="1.8493123629887538"/>
    <m/>
  </r>
  <r>
    <n v="2020020189"/>
    <x v="25"/>
    <s v="FLA"/>
    <s v="DET"/>
    <n v="1"/>
    <n v="0"/>
    <n v="1.41"/>
    <n v="0.77068546719331343"/>
    <n v="6.3414518592125768E-2"/>
    <n v="6.3414518592125768E-2"/>
    <n v="-8.3665442231455417E-2"/>
    <n v="-6.3414518592125768E-2"/>
    <n v="1.3193420700641292"/>
    <n v="0.66600000000000004"/>
    <n v="-4.4590243902439028E-2"/>
    <m/>
    <n v="0"/>
    <n v="0"/>
    <n v="1.0609486300710318"/>
    <n v="0.77990000000000004"/>
    <n v="7.2921219512195087E-2"/>
    <n v="7.2921219512195087E-2"/>
    <n v="-0.13485411276811912"/>
    <n v="-7.2921219512195087E-2"/>
    <n v="1.8493123629887538"/>
    <m/>
  </r>
  <r>
    <n v="2020020190"/>
    <x v="25"/>
    <s v="CAR"/>
    <s v="CBJ"/>
    <n v="0"/>
    <n v="1"/>
    <n v="1.68"/>
    <n v="0.56302049381945374"/>
    <n v="-2.3878928110287256E-2"/>
    <m/>
    <n v="0"/>
    <n v="0"/>
    <n v="1.3193420700641292"/>
    <n v="0.60499999999999998"/>
    <n v="7.2352941176470455E-3"/>
    <n v="7.2352941176470455E-3"/>
    <n v="5.2198672599494669E-3"/>
    <n v="4.9199999999999912E-3"/>
    <n v="1.0609486300710318"/>
    <n v="0.50590000000000002"/>
    <n v="-6.6215294117647067E-2"/>
    <m/>
    <n v="0"/>
    <n v="0"/>
    <n v="1.8493123629887538"/>
    <m/>
  </r>
  <r>
    <n v="2020020190"/>
    <x v="25"/>
    <s v="CBJ"/>
    <s v="CAR"/>
    <n v="1"/>
    <n v="0"/>
    <n v="2.35"/>
    <n v="0.43697950618054626"/>
    <n v="5.978186560951935E-3"/>
    <n v="5.978186560951935E-3"/>
    <n v="-7.8872730325558835E-3"/>
    <n v="-5.978186560951935E-3"/>
    <n v="1.3193420700641292"/>
    <n v="0.39500000000000002"/>
    <n v="-1.5944444444444414E-2"/>
    <m/>
    <n v="0"/>
    <n v="0"/>
    <n v="1.0609486300710318"/>
    <n v="0.49409999999999998"/>
    <n v="3.5807777777777779E-2"/>
    <n v="3.5807777777777779E-2"/>
    <n v="-6.6219766135598407E-2"/>
    <n v="-3.5807777777777779E-2"/>
    <n v="1.8493123629887538"/>
    <m/>
  </r>
  <r>
    <n v="2020020193"/>
    <x v="25"/>
    <s v="CHI"/>
    <s v="DAL"/>
    <n v="0"/>
    <n v="1"/>
    <n v="2.35"/>
    <n v="0.42961860403728286"/>
    <n v="2.1341598861366203E-3"/>
    <n v="2.1341598861366203E-3"/>
    <n v="3.8011773447314758E-3"/>
    <n v="2.881115846284438E-3"/>
    <n v="1.3193420700641292"/>
    <n v="0.41600000000000004"/>
    <n v="-4.9777777777777477E-3"/>
    <m/>
    <n v="0"/>
    <n v="0"/>
    <n v="1.0609486300710318"/>
    <n v="0.3911"/>
    <n v="-1.79811111111111E-2"/>
    <m/>
    <n v="0"/>
    <n v="0"/>
    <n v="1.8493123629887538"/>
    <m/>
  </r>
  <r>
    <n v="2020020193"/>
    <x v="25"/>
    <s v="DAL"/>
    <s v="CHI"/>
    <n v="1"/>
    <n v="0"/>
    <n v="1.68"/>
    <n v="0.5703813959627172"/>
    <n v="-1.8423200639397886E-2"/>
    <m/>
    <n v="0"/>
    <n v="0"/>
    <n v="1.3193420700641292"/>
    <n v="0.58399999999999996"/>
    <n v="-8.3294117647059358E-3"/>
    <m/>
    <n v="0"/>
    <n v="0"/>
    <n v="1.0609486300710318"/>
    <n v="0.6089"/>
    <n v="1.0125882352941163E-2"/>
    <n v="1.0125882352941163E-2"/>
    <n v="-1.8725919421463746E-2"/>
    <n v="-1.0125882352941163E-2"/>
    <n v="1.8493123629887538"/>
    <m/>
  </r>
  <r>
    <n v="2020020194"/>
    <x v="25"/>
    <s v="L.A"/>
    <s v="VGK"/>
    <n v="0"/>
    <n v="0"/>
    <n v="3.2"/>
    <n v="0.32767980604790592"/>
    <n v="6.6239153663589581E-3"/>
    <n v="6.6239153663589581E-3"/>
    <n v="-8.739210211381623E-3"/>
    <n v="-6.6239153663589581E-3"/>
    <n v="1.3193420700641292"/>
    <n v="0.32699999999999996"/>
    <n v="6.3272727272727118E-3"/>
    <n v="6.3272727272727118E-3"/>
    <n v="-6.7129113320857844E-3"/>
    <n v="-6.3272727272727118E-3"/>
    <n v="1.0609486300710318"/>
    <n v="0.30720000000000003"/>
    <n v="-2.3127272727272541E-3"/>
    <m/>
    <n v="0"/>
    <n v="0"/>
    <n v="1.8493123629887538"/>
    <m/>
  </r>
  <r>
    <n v="2020020194"/>
    <x v="25"/>
    <s v="VGK"/>
    <s v="L.A"/>
    <n v="1"/>
    <n v="1"/>
    <n v="1.38"/>
    <n v="0.67232019395209397"/>
    <n v="-5.6998525536402958E-2"/>
    <m/>
    <n v="0"/>
    <n v="0"/>
    <n v="1.3193420700641292"/>
    <n v="0.67300000000000004"/>
    <n v="-5.6257894736842111E-2"/>
    <m/>
    <n v="0"/>
    <n v="0"/>
    <n v="1.0609486300710318"/>
    <n v="0.69279999999999997"/>
    <n v="-3.4686315789473759E-2"/>
    <m/>
    <n v="0"/>
    <n v="0"/>
    <n v="1.8493123629887538"/>
    <m/>
  </r>
  <r>
    <n v="2020020196"/>
    <x v="26"/>
    <s v="NYI"/>
    <s v="NYR"/>
    <n v="0"/>
    <n v="1"/>
    <n v="1.95"/>
    <n v="0.47220875678152813"/>
    <n v="-2.5008291876637941E-2"/>
    <m/>
    <n v="0"/>
    <n v="0"/>
    <n v="1.2228513219334678"/>
    <n v="0.48399999999999999"/>
    <n v="-1.774736842105264E-2"/>
    <m/>
    <n v="0"/>
    <n v="0"/>
    <n v="1.0708438085940779"/>
    <n v="0.52659999999999996"/>
    <n v="8.485263157894685E-3"/>
    <n v="8.485263157894685E-3"/>
    <n v="1.2812689827624974E-2"/>
    <n v="8.0609999999999519E-3"/>
    <n v="1.5894665460395796"/>
    <m/>
  </r>
  <r>
    <n v="2020020196"/>
    <x v="26"/>
    <s v="NYR"/>
    <s v="NYI"/>
    <n v="1"/>
    <n v="0"/>
    <n v="1.9"/>
    <n v="0.52779124321847182"/>
    <n v="9.3445403836545093E-4"/>
    <n v="9.3445403836545093E-4"/>
    <n v="-1.1426983561012591E-3"/>
    <n v="-9.3445403836545093E-4"/>
    <n v="1.2228513219334678"/>
    <n v="0.51600000000000001"/>
    <n v="-6.5333333333333536E-3"/>
    <m/>
    <n v="0"/>
    <n v="0"/>
    <n v="1.0708438085940779"/>
    <n v="0.47339999999999999"/>
    <n v="-3.3513333333333374E-2"/>
    <m/>
    <n v="0"/>
    <n v="0"/>
    <n v="1.5894665460395796"/>
    <m/>
  </r>
  <r>
    <n v="2020020197"/>
    <x v="26"/>
    <s v="CAR"/>
    <s v="CBJ"/>
    <n v="0"/>
    <n v="0"/>
    <n v="1.74"/>
    <n v="0.55988426669873737"/>
    <n v="-1.0460017274674488E-2"/>
    <m/>
    <n v="0"/>
    <n v="0"/>
    <n v="1.2228513219334678"/>
    <n v="0.58400000000000007"/>
    <n v="6.5513513513514214E-3"/>
    <n v="6.5513513513514214E-3"/>
    <n v="-7.0154740325191148E-3"/>
    <n v="-6.5513513513514214E-3"/>
    <n v="1.0708438085940779"/>
    <n v="0.52879999999999994"/>
    <n v="-3.2387027027027102E-2"/>
    <m/>
    <n v="0"/>
    <n v="0"/>
    <n v="1.5894665460395796"/>
    <m/>
  </r>
  <r>
    <n v="2020020197"/>
    <x v="26"/>
    <s v="CBJ"/>
    <s v="CAR"/>
    <n v="1"/>
    <n v="1"/>
    <n v="2.15"/>
    <n v="0.44011573330126269"/>
    <n v="-1.402204523537876E-2"/>
    <m/>
    <n v="0"/>
    <n v="0"/>
    <n v="1.2228513219334678"/>
    <n v="0.41599999999999998"/>
    <n v="-2.7547826086956547E-2"/>
    <m/>
    <n v="0"/>
    <n v="0"/>
    <n v="1.0708438085940779"/>
    <n v="0.47120000000000001"/>
    <n v="3.4121739130434587E-3"/>
    <n v="3.4121739130434587E-3"/>
    <n v="6.2370667266592739E-3"/>
    <n v="3.923999999999977E-3"/>
    <n v="1.5894665460395796"/>
    <m/>
  </r>
  <r>
    <n v="2020020198"/>
    <x v="26"/>
    <s v="NSH"/>
    <s v="T.B"/>
    <n v="1"/>
    <n v="0"/>
    <n v="2.4"/>
    <n v="0.44971713563074933"/>
    <n v="1.6997384038671071E-2"/>
    <n v="1.6997384038671071E-2"/>
    <n v="-2.0785273541099745E-2"/>
    <n v="-1.6997384038671071E-2"/>
    <n v="1.2228513219334678"/>
    <n v="0.39300000000000002"/>
    <n v="-1.2171428571428564E-2"/>
    <m/>
    <n v="0"/>
    <n v="0"/>
    <n v="1.0708438085940779"/>
    <n v="0.33460000000000001"/>
    <n v="-4.2205714285714291E-2"/>
    <m/>
    <n v="0"/>
    <n v="0"/>
    <n v="1.5894665460395796"/>
    <m/>
  </r>
  <r>
    <n v="2020020198"/>
    <x v="26"/>
    <s v="T.B"/>
    <s v="NSH"/>
    <n v="0"/>
    <n v="1"/>
    <n v="1.62"/>
    <n v="0.55028286436925067"/>
    <n v="-5.2520206317006664E-2"/>
    <m/>
    <n v="0"/>
    <n v="0"/>
    <n v="1.2228513219334678"/>
    <n v="0.60699999999999998"/>
    <n v="-8.0612903225805946E-3"/>
    <m/>
    <n v="0"/>
    <n v="0"/>
    <n v="1.0708438085940779"/>
    <n v="0.66539999999999999"/>
    <n v="3.7716774193548443E-2"/>
    <n v="3.7716774193548443E-2"/>
    <n v="3.716872149920801E-2"/>
    <n v="2.3384400000000041E-2"/>
    <n v="1.5894665460395796"/>
    <m/>
  </r>
  <r>
    <n v="2020020199"/>
    <x v="26"/>
    <s v="EDM"/>
    <s v="OTT"/>
    <n v="0"/>
    <n v="1"/>
    <n v="1.54"/>
    <n v="0.62919597345280653"/>
    <n v="-1.7243444934821082E-2"/>
    <m/>
    <n v="0"/>
    <n v="0"/>
    <n v="1.2228513219334678"/>
    <n v="0.61199999999999999"/>
    <n v="-3.1955555555555563E-2"/>
    <m/>
    <n v="0"/>
    <n v="0"/>
    <n v="1.0708438085940779"/>
    <n v="0.64329999999999998"/>
    <n v="-5.1766666666666307E-3"/>
    <m/>
    <n v="0"/>
    <n v="0"/>
    <n v="1.5894665460395796"/>
    <m/>
  </r>
  <r>
    <n v="2020020199"/>
    <x v="26"/>
    <s v="OTT"/>
    <s v="EDM"/>
    <n v="1"/>
    <n v="0"/>
    <n v="2.65"/>
    <n v="0.37080402654719341"/>
    <n v="-3.1580599363522691E-3"/>
    <m/>
    <n v="0"/>
    <n v="0"/>
    <n v="1.2228513219334678"/>
    <n v="0.38800000000000001"/>
    <n v="5.1272727272727277E-3"/>
    <n v="5.1272727272727277E-3"/>
    <n v="-5.4905082549732724E-3"/>
    <n v="-5.1272727272727277E-3"/>
    <n v="1.0708438085940779"/>
    <n v="0.35669999999999996"/>
    <n v="-9.9536363636363815E-3"/>
    <m/>
    <n v="0"/>
    <n v="0"/>
    <n v="1.5894665460395796"/>
    <m/>
  </r>
  <r>
    <n v="2020020200"/>
    <x v="26"/>
    <s v="TOR"/>
    <s v="VAN"/>
    <n v="1"/>
    <n v="1"/>
    <n v="1.5"/>
    <n v="0.65080849166170018"/>
    <n v="-1.42723575044698E-2"/>
    <m/>
    <n v="0"/>
    <n v="0"/>
    <n v="1.2228513219334678"/>
    <n v="0.64900000000000002"/>
    <n v="-1.589999999999998E-2"/>
    <m/>
    <n v="0"/>
    <n v="0"/>
    <n v="1.0708438085940779"/>
    <n v="0.63200000000000001"/>
    <n v="-3.119999999999996E-2"/>
    <m/>
    <n v="0"/>
    <n v="0"/>
    <n v="1.5894665460395796"/>
    <m/>
  </r>
  <r>
    <n v="2020020200"/>
    <x v="26"/>
    <s v="VAN"/>
    <s v="TOR"/>
    <n v="0"/>
    <n v="0"/>
    <n v="2.7"/>
    <n v="0.34919150833829976"/>
    <n v="-1.00911048505748E-2"/>
    <m/>
    <n v="0"/>
    <n v="0"/>
    <n v="1.2228513219334678"/>
    <n v="0.35099999999999998"/>
    <n v="-9.2294117647058836E-3"/>
    <m/>
    <n v="0"/>
    <n v="0"/>
    <n v="1.0708438085940779"/>
    <n v="0.36799999999999999"/>
    <n v="-1.1294117647058753E-3"/>
    <m/>
    <n v="0"/>
    <n v="0"/>
    <n v="1.5894665460395796"/>
    <m/>
  </r>
  <r>
    <n v="2020020200.5"/>
    <x v="26"/>
    <s v="ARI"/>
    <s v="STL"/>
    <n v="0"/>
    <n v="1"/>
    <n v="2.35"/>
    <n v="0.37472765047885725"/>
    <n v="-2.6531115861041208E-2"/>
    <m/>
    <n v="0"/>
    <n v="0"/>
    <n v="1.2228513219334678"/>
    <n v="0.40800000000000003"/>
    <n v="-9.1555555555555331E-3"/>
    <m/>
    <n v="0"/>
    <n v="0"/>
    <n v="1.0708438085940779"/>
    <n v="0.42790000000000006"/>
    <n v="1.2366666666667006E-3"/>
    <n v="1.2366666666667006E-3"/>
    <n v="2.6536143986131511E-3"/>
    <n v="1.6695000000000459E-3"/>
    <n v="1.5894665460395796"/>
    <m/>
  </r>
  <r>
    <n v="2020020200.5"/>
    <x v="26"/>
    <s v="STL"/>
    <s v="ARI"/>
    <n v="1"/>
    <n v="0"/>
    <n v="1.64"/>
    <n v="0.62527234952114286"/>
    <n v="1.1928118694378537E-2"/>
    <n v="1.1928118694378537E-2"/>
    <n v="-1.4586315713600103E-2"/>
    <n v="-1.1928118694378537E-2"/>
    <n v="1.2228513219334678"/>
    <n v="0.59199999999999997"/>
    <n v="-1.365000000000007E-2"/>
    <m/>
    <n v="0"/>
    <n v="0"/>
    <n v="1.0708438085940779"/>
    <n v="0.57209999999999994"/>
    <n v="-2.8948125000000071E-2"/>
    <m/>
    <n v="0"/>
    <n v="0"/>
    <n v="1.5894665460395796"/>
    <m/>
  </r>
  <r>
    <n v="2020020203"/>
    <x v="27"/>
    <s v="DET"/>
    <s v="FLA"/>
    <n v="0"/>
    <n v="0"/>
    <n v="2.75"/>
    <n v="0.217454967992498"/>
    <n v="-6.8914086517822382E-2"/>
    <m/>
    <n v="0"/>
    <n v="0"/>
    <n v="1.1863370343226667"/>
    <n v="0.39500000000000002"/>
    <n v="1.4785714285714294E-2"/>
    <n v="1.4785714285714294E-2"/>
    <n v="-1.5648280717533092E-2"/>
    <n v="-1.4785714285714294E-2"/>
    <n v="1.0583378263065855"/>
    <n v="0.26729999999999998"/>
    <n v="-4.5415714285714295E-2"/>
    <m/>
    <n v="0"/>
    <n v="0"/>
    <n v="1.6355259486640601"/>
    <m/>
  </r>
  <r>
    <n v="2020020203"/>
    <x v="27"/>
    <s v="FLA"/>
    <s v="DET"/>
    <n v="1"/>
    <n v="1"/>
    <n v="1.47"/>
    <n v="0.78254503200750192"/>
    <n v="9.5962466202783689E-2"/>
    <n v="9.5962466202783689E-2"/>
    <n v="5.350659895381079E-2"/>
    <n v="4.5102359115308341E-2"/>
    <n v="1.1863370343226667"/>
    <n v="0.60499999999999998"/>
    <n v="-7.0627659574468107E-2"/>
    <m/>
    <n v="0"/>
    <n v="0"/>
    <n v="1.0583378263065855"/>
    <n v="0.73270000000000002"/>
    <n v="4.9192978723404217E-2"/>
    <n v="4.9192978723404217E-2"/>
    <n v="3.7814504801277113E-2"/>
    <n v="2.3120699999999987E-2"/>
    <n v="1.6355259486640601"/>
    <m/>
  </r>
  <r>
    <n v="2020020204"/>
    <x v="27"/>
    <s v="NSH"/>
    <s v="T.B"/>
    <n v="1"/>
    <n v="0"/>
    <n v="2.5"/>
    <n v="0.40136822069391831"/>
    <n v="6.8411034695914363E-4"/>
    <n v="6.8411034695914363E-4"/>
    <n v="-8.1158544016096104E-4"/>
    <n v="-6.8411034695914363E-4"/>
    <n v="1.1863370343226667"/>
    <n v="0.379"/>
    <n v="-1.0499999999999999E-2"/>
    <m/>
    <n v="0"/>
    <n v="0"/>
    <n v="1.0583378263065855"/>
    <n v="0.31309999999999999"/>
    <n v="-4.3450000000000003E-2"/>
    <m/>
    <n v="0"/>
    <n v="0"/>
    <n v="1.6355259486640601"/>
    <m/>
  </r>
  <r>
    <n v="2020020204"/>
    <x v="27"/>
    <s v="T.B"/>
    <s v="NSH"/>
    <n v="0"/>
    <n v="1"/>
    <n v="1.58"/>
    <n v="0.5986317793060818"/>
    <n v="-2.8014718291236598E-2"/>
    <m/>
    <n v="0"/>
    <n v="0"/>
    <n v="1.1863370343226667"/>
    <n v="0.621"/>
    <n v="-9.734482758620662E-3"/>
    <m/>
    <n v="0"/>
    <n v="0"/>
    <n v="1.0583378263065855"/>
    <n v="0.68690000000000007"/>
    <n v="4.4121724137931133E-2"/>
    <n v="4.4121724137931133E-2"/>
    <n v="4.1854090341882581E-2"/>
    <n v="2.5590600000000054E-2"/>
    <n v="1.6355259486640601"/>
    <m/>
  </r>
  <r>
    <n v="2020020205"/>
    <x v="27"/>
    <s v="EDM"/>
    <s v="OTT"/>
    <n v="0"/>
    <n v="1"/>
    <n v="1.5"/>
    <n v="0.63898643986273962"/>
    <n v="-2.4912204123534343E-2"/>
    <m/>
    <n v="0"/>
    <n v="0"/>
    <n v="1.1863370343226667"/>
    <n v="0.64200000000000002"/>
    <n v="-2.2200000000000018E-2"/>
    <m/>
    <n v="0"/>
    <n v="0"/>
    <n v="1.0583378263065855"/>
    <n v="0.66110000000000002"/>
    <n v="-5.0099999999999806E-3"/>
    <m/>
    <n v="0"/>
    <n v="0"/>
    <n v="1.6355259486640601"/>
    <m/>
  </r>
  <r>
    <n v="2020020205"/>
    <x v="27"/>
    <s v="OTT"/>
    <s v="EDM"/>
    <n v="1"/>
    <n v="0"/>
    <n v="2.7"/>
    <n v="0.36101356013726033"/>
    <n v="-4.4582448757759414E-3"/>
    <m/>
    <n v="0"/>
    <n v="0"/>
    <n v="1.1863370343226667"/>
    <n v="0.35799999999999998"/>
    <n v="-5.8941176470588197E-3"/>
    <m/>
    <n v="0"/>
    <n v="0"/>
    <n v="1.0583378263065855"/>
    <n v="0.33889999999999998"/>
    <n v="-1.4994705882352936E-2"/>
    <m/>
    <n v="0"/>
    <n v="0"/>
    <n v="1.6355259486640601"/>
    <m/>
  </r>
  <r>
    <n v="2020020206"/>
    <x v="27"/>
    <s v="CGY"/>
    <s v="WPG"/>
    <n v="1"/>
    <n v="1"/>
    <n v="1.76"/>
    <n v="0.49854342536520158"/>
    <n v="-4.8380357114702031E-2"/>
    <m/>
    <n v="0"/>
    <n v="0"/>
    <n v="1.1863370343226667"/>
    <n v="0.56399999999999995"/>
    <n v="-2.9052631578947935E-3"/>
    <m/>
    <n v="0"/>
    <n v="0"/>
    <n v="1.0583378263065855"/>
    <n v="0.49990000000000001"/>
    <n v="-4.7437894736842082E-2"/>
    <m/>
    <n v="0"/>
    <n v="0"/>
    <n v="1.6355259486640601"/>
    <m/>
  </r>
  <r>
    <n v="2020020206"/>
    <x v="27"/>
    <s v="WPG"/>
    <s v="CGY"/>
    <n v="0"/>
    <n v="0"/>
    <n v="2.1"/>
    <n v="0.50145657463479842"/>
    <n v="1.4470583654475469E-2"/>
    <n v="1.4470583654475469E-2"/>
    <n v="-1.7166989297568484E-2"/>
    <n v="-1.4470583654475469E-2"/>
    <n v="1.1863370343226667"/>
    <n v="0.43600000000000005"/>
    <n v="-2.3018181818181792E-2"/>
    <m/>
    <n v="0"/>
    <n v="0"/>
    <n v="1.0583378263065855"/>
    <n v="0.50009999999999999"/>
    <n v="1.3693636363636357E-2"/>
    <n v="1.3693636363636357E-2"/>
    <n v="-2.2396297604297025E-2"/>
    <n v="-1.3693636363636357E-2"/>
    <n v="1.6355259486640601"/>
    <m/>
  </r>
  <r>
    <n v="2020020208"/>
    <x v="27"/>
    <s v="CHI"/>
    <s v="DAL"/>
    <n v="0"/>
    <n v="1"/>
    <n v="2.2999999999999998"/>
    <n v="0.43093926277943517"/>
    <n v="-2.0399297555305702E-3"/>
    <m/>
    <n v="0"/>
    <n v="0"/>
    <n v="1.1863370343226667"/>
    <n v="0.44899999999999995"/>
    <n v="7.5461538461538101E-3"/>
    <n v="7.5461538461538101E-3"/>
    <n v="1.0382294076067552E-2"/>
    <n v="9.8099999999999507E-3"/>
    <n v="1.0583378263065855"/>
    <n v="0.42480000000000007"/>
    <n v="-5.2984615384615089E-3"/>
    <m/>
    <n v="0"/>
    <n v="0"/>
    <n v="1.6355259486640601"/>
    <m/>
  </r>
  <r>
    <n v="2020020208"/>
    <x v="27"/>
    <s v="DAL"/>
    <s v="CHI"/>
    <n v="1"/>
    <n v="0"/>
    <n v="1.66"/>
    <n v="0.56906073722056483"/>
    <n v="-2.5163261915392022E-2"/>
    <m/>
    <n v="0"/>
    <n v="0"/>
    <n v="1.1863370343226667"/>
    <n v="0.55100000000000005"/>
    <n v="-3.8790909090909084E-2"/>
    <m/>
    <n v="0"/>
    <n v="0"/>
    <n v="1.0583378263065855"/>
    <n v="0.57519999999999993"/>
    <n v="-2.0530909090909138E-2"/>
    <m/>
    <n v="0"/>
    <n v="0"/>
    <n v="1.6355259486640601"/>
    <m/>
  </r>
  <r>
    <n v="2020020210"/>
    <x v="27"/>
    <s v="ANA"/>
    <s v="VGK"/>
    <n v="0"/>
    <n v="0"/>
    <n v="2.85"/>
    <n v="0.37849201850356212"/>
    <n v="1.2762527470565209E-2"/>
    <n v="1.2762527470565209E-2"/>
    <n v="-1.5140658989891895E-2"/>
    <n v="-1.2762527470565209E-2"/>
    <n v="1.1863370343226667"/>
    <n v="0.33699999999999997"/>
    <n v="-6.4135135135135269E-3"/>
    <m/>
    <n v="0"/>
    <n v="0"/>
    <n v="1.0583378263065855"/>
    <n v="0.30430000000000001"/>
    <n v="-2.1526216216216199E-2"/>
    <m/>
    <n v="0"/>
    <n v="0"/>
    <n v="1.6355259486640601"/>
    <m/>
  </r>
  <r>
    <n v="2020020210"/>
    <x v="27"/>
    <s v="VGK"/>
    <s v="ANA"/>
    <n v="1"/>
    <n v="1"/>
    <n v="1.44"/>
    <n v="0.62150798149643793"/>
    <n v="-7.1610345439860973E-2"/>
    <m/>
    <n v="0"/>
    <n v="0"/>
    <n v="1.1863370343226667"/>
    <n v="0.66300000000000003"/>
    <n v="-3.0872727272727267E-2"/>
    <m/>
    <n v="0"/>
    <n v="0"/>
    <n v="1.0583378263065855"/>
    <n v="0.69569999999999999"/>
    <n v="1.2327272727272189E-3"/>
    <n v="1.2327272727272189E-3"/>
    <n v="8.871092745553475E-4"/>
    <n v="5.4239999999997632E-4"/>
    <n v="1.6355259486640601"/>
    <m/>
  </r>
  <r>
    <n v="2020020211"/>
    <x v="27"/>
    <s v="L.A"/>
    <s v="S.J"/>
    <n v="1"/>
    <n v="0"/>
    <n v="2.0499999999999998"/>
    <n v="0.49822447809026593"/>
    <n v="6.1029085957271531E-3"/>
    <n v="6.1029085957271531E-3"/>
    <n v="-7.2401064841972609E-3"/>
    <n v="-6.1029085957271531E-3"/>
    <n v="1.1863370343226667"/>
    <n v="0.42699999999999999"/>
    <n v="-3.5614285714285744E-2"/>
    <m/>
    <n v="0"/>
    <n v="0"/>
    <n v="1.0583378263065855"/>
    <n v="0.53120000000000001"/>
    <n v="2.541714285714284E-2"/>
    <n v="2.541714285714284E-2"/>
    <n v="-4.1570396683758483E-2"/>
    <n v="-2.541714285714284E-2"/>
    <n v="1.6355259486640601"/>
    <m/>
  </r>
  <r>
    <n v="2020020211"/>
    <x v="27"/>
    <s v="S.J"/>
    <s v="L.A"/>
    <n v="0"/>
    <n v="1"/>
    <n v="1.8"/>
    <n v="0.50177552190973418"/>
    <n v="-3.6301522710929429E-2"/>
    <m/>
    <n v="0"/>
    <n v="0"/>
    <n v="1.1863370343226667"/>
    <n v="0.57299999999999995"/>
    <n v="1.1774999999999952E-2"/>
    <n v="1.1774999999999952E-2"/>
    <n v="9.9695423238079957E-3"/>
    <n v="9.4199999999999631E-3"/>
    <n v="1.0583378263065855"/>
    <n v="0.46879999999999999"/>
    <n v="-5.8559999999999987E-2"/>
    <m/>
    <n v="0"/>
    <n v="0"/>
    <n v="1.6355259486640601"/>
    <m/>
  </r>
  <r>
    <n v="2020020212"/>
    <x v="28"/>
    <s v="BOS"/>
    <s v="NYR"/>
    <n v="0"/>
    <n v="1"/>
    <n v="1.58"/>
    <n v="0.577949284242398"/>
    <n v="-4.4917309084660934E-2"/>
    <m/>
    <n v="0"/>
    <n v="0"/>
    <n v="1.199484293064659"/>
    <n v="0.63100000000000001"/>
    <n v="-1.562068965517253E-3"/>
    <m/>
    <n v="0"/>
    <n v="0"/>
    <n v="1.0630413819889279"/>
    <n v="0.65569999999999995"/>
    <n v="1.8623793103448263E-2"/>
    <n v="1.8623793103448263E-2"/>
    <n v="1.7845815361897988E-2"/>
    <n v="1.0801799999999993E-2"/>
    <n v="1.6521149587937196"/>
    <m/>
  </r>
  <r>
    <n v="2020020212"/>
    <x v="28"/>
    <s v="NYR"/>
    <s v="BOS"/>
    <n v="1"/>
    <n v="0"/>
    <n v="2.5"/>
    <n v="0.42205071575760195"/>
    <n v="1.1025357878800978E-2"/>
    <n v="1.1025357878800978E-2"/>
    <n v="-1.3224743601038459E-2"/>
    <n v="-1.1025357878800978E-2"/>
    <n v="1.199484293064659"/>
    <n v="0.36899999999999999"/>
    <n v="-1.5500000000000002E-2"/>
    <m/>
    <n v="0"/>
    <n v="0"/>
    <n v="1.0630413819889279"/>
    <n v="0.34429999999999999"/>
    <n v="-2.785000000000001E-2"/>
    <m/>
    <n v="0"/>
    <n v="0"/>
    <n v="1.6521149587937196"/>
    <m/>
  </r>
  <r>
    <n v="2020020213"/>
    <x v="28"/>
    <s v="MTL"/>
    <s v="TOR"/>
    <n v="1"/>
    <n v="0"/>
    <n v="1.9"/>
    <n v="0.44131297809008208"/>
    <n v="-5.3835113876281378E-2"/>
    <m/>
    <n v="0"/>
    <n v="0"/>
    <n v="1.199484293064659"/>
    <n v="0.505"/>
    <n v="-1.3500000000000033E-2"/>
    <m/>
    <n v="0"/>
    <n v="0"/>
    <n v="1.0630413819889279"/>
    <n v="0.4637"/>
    <n v="-3.9656666666666673E-2"/>
    <m/>
    <n v="0"/>
    <n v="0"/>
    <n v="1.6521149587937196"/>
    <m/>
  </r>
  <r>
    <n v="2020020213"/>
    <x v="28"/>
    <s v="TOR"/>
    <s v="MTL"/>
    <n v="0"/>
    <n v="1"/>
    <n v="1.95"/>
    <n v="0.55868702190991792"/>
    <n v="2.8244113491896823E-2"/>
    <n v="2.8244113491896823E-2"/>
    <n v="3.218445197981256E-2"/>
    <n v="2.6831907817301978E-2"/>
    <n v="1.199484293064659"/>
    <n v="0.495"/>
    <n v="-1.09736842105263E-2"/>
    <m/>
    <n v="0"/>
    <n v="0"/>
    <n v="1.0630413819889279"/>
    <n v="0.5363"/>
    <n v="1.4458421052631568E-2"/>
    <n v="1.4458421052631568E-2"/>
    <n v="2.269262501651112E-2"/>
    <n v="1.3735499999999991E-2"/>
    <n v="1.6521149587937196"/>
    <m/>
  </r>
  <r>
    <n v="2020020215"/>
    <x v="29"/>
    <s v="NYI"/>
    <s v="PIT"/>
    <n v="1"/>
    <n v="0"/>
    <n v="1.95"/>
    <n v="0.46128432266751573"/>
    <n v="-3.173544341000345E-2"/>
    <m/>
    <n v="0"/>
    <n v="0"/>
    <n v="1.218444001443433"/>
    <n v="0.51"/>
    <n v="-1.736842105263177E-3"/>
    <m/>
    <n v="0"/>
    <n v="0"/>
    <n v="1.0630413819889279"/>
    <n v="0.54979999999999996"/>
    <n v="2.2771578947368389E-2"/>
    <n v="2.2771578947368389E-2"/>
    <n v="-3.8544390509779584E-2"/>
    <n v="-2.2771578947368389E-2"/>
    <n v="1.6926533991721286"/>
    <m/>
  </r>
  <r>
    <n v="2020020215"/>
    <x v="29"/>
    <s v="PIT"/>
    <s v="NYI"/>
    <n v="0"/>
    <n v="1"/>
    <n v="1.9"/>
    <n v="0.53871567733248427"/>
    <n v="7.8532623105733359E-3"/>
    <n v="7.8532623105733359E-3"/>
    <n v="8.6118843186718877E-3"/>
    <n v="7.0679360795160018E-3"/>
    <n v="1.218444001443433"/>
    <n v="0.49"/>
    <n v="-2.3000000000000024E-2"/>
    <m/>
    <n v="0"/>
    <n v="0"/>
    <n v="1.0630413819889279"/>
    <n v="0.45020000000000004"/>
    <n v="-4.8206666666666662E-2"/>
    <m/>
    <n v="0"/>
    <n v="0"/>
    <n v="1.6926533991721286"/>
    <m/>
  </r>
  <r>
    <n v="2020020217"/>
    <x v="29"/>
    <s v="FLA"/>
    <s v="T.B"/>
    <n v="1"/>
    <n v="1"/>
    <n v="2.4"/>
    <n v="0.43569871307965807"/>
    <n v="9.7879095838241358E-3"/>
    <n v="9.7879095838241358E-3"/>
    <n v="1.669642760671369E-2"/>
    <n v="1.370307341735379E-2"/>
    <n v="1.218444001443433"/>
    <n v="0.35399999999999998"/>
    <n v="-3.2228571428571447E-2"/>
    <m/>
    <n v="0"/>
    <n v="0"/>
    <n v="1.0630413819889279"/>
    <n v="0.2838"/>
    <n v="-6.8331428571428598E-2"/>
    <m/>
    <n v="0"/>
    <n v="0"/>
    <n v="1.6926533991721286"/>
    <m/>
  </r>
  <r>
    <n v="2020020217"/>
    <x v="29"/>
    <s v="T.B"/>
    <s v="FLA"/>
    <n v="0"/>
    <n v="0"/>
    <n v="1.62"/>
    <n v="0.56430128692034198"/>
    <n v="-4.1531571865667395E-2"/>
    <m/>
    <n v="0"/>
    <n v="0"/>
    <n v="1.218444001443433"/>
    <n v="0.64600000000000002"/>
    <n v="2.250967741935489E-2"/>
    <n v="2.250967741935489E-2"/>
    <n v="-2.3928718591995989E-2"/>
    <n v="-2.250967741935489E-2"/>
    <n v="1.0630413819889279"/>
    <n v="0.71619999999999995"/>
    <n v="7.7537419354838724E-2"/>
    <n v="7.7537419354838724E-2"/>
    <n v="-0.13124397643400257"/>
    <n v="-7.7537419354838724E-2"/>
    <n v="1.6926533991721286"/>
    <m/>
  </r>
  <r>
    <n v="2020020218"/>
    <x v="29"/>
    <s v="CBJ"/>
    <s v="CHI"/>
    <n v="0"/>
    <n v="1"/>
    <n v="2.1"/>
    <n v="0.48934106784537906"/>
    <n v="7.5317024932625692E-3"/>
    <n v="7.5317024932625692E-3"/>
    <n v="1.009465349592956E-2"/>
    <n v="8.2848727425888277E-3"/>
    <n v="1.218444001443433"/>
    <n v="0.42400000000000004"/>
    <n v="-2.9890909090909034E-2"/>
    <m/>
    <n v="0"/>
    <n v="0"/>
    <n v="1.0630413819889279"/>
    <n v="0.52069999999999994"/>
    <n v="2.5491818181818164E-2"/>
    <n v="2.5491818181818164E-2"/>
    <n v="4.7463693966185633E-2"/>
    <n v="2.8040999999999983E-2"/>
    <n v="1.6926533991721286"/>
    <m/>
  </r>
  <r>
    <n v="2020020218"/>
    <x v="29"/>
    <s v="CHI"/>
    <s v="CBJ"/>
    <n v="1"/>
    <n v="0"/>
    <n v="1.8"/>
    <n v="0.51065893215462088"/>
    <n v="-3.0305220795630888E-2"/>
    <m/>
    <n v="0"/>
    <n v="0"/>
    <n v="1.218444001443433"/>
    <n v="0.57599999999999996"/>
    <n v="1.3799999999999979E-2"/>
    <n v="1.3799999999999979E-2"/>
    <n v="-1.4669971071447184E-2"/>
    <n v="-1.3799999999999979E-2"/>
    <n v="1.0630413819889279"/>
    <n v="0.4793"/>
    <n v="-5.147249999999999E-2"/>
    <m/>
    <n v="0"/>
    <n v="0"/>
    <n v="1.6926533991721286"/>
    <m/>
  </r>
  <r>
    <n v="2020020219"/>
    <x v="29"/>
    <s v="DET"/>
    <s v="NSH"/>
    <n v="0"/>
    <n v="0"/>
    <n v="2.5499999999999998"/>
    <n v="0.33361706914528388"/>
    <n v="-2.889222071216635E-2"/>
    <m/>
    <n v="0"/>
    <n v="0"/>
    <n v="1.218444001443433"/>
    <n v="0.373"/>
    <n v="-9.4548387096774333E-3"/>
    <m/>
    <n v="0"/>
    <n v="0"/>
    <n v="1.0630413819889279"/>
    <n v="0.30469999999999997"/>
    <n v="-4.3164193548387138E-2"/>
    <m/>
    <n v="0"/>
    <n v="0"/>
    <n v="1.6926533991721286"/>
    <m/>
  </r>
  <r>
    <n v="2020020219"/>
    <x v="29"/>
    <s v="NSH"/>
    <s v="DET"/>
    <n v="1"/>
    <n v="1"/>
    <n v="1.58"/>
    <n v="0.666382930854716"/>
    <n v="2.7354326250233461E-2"/>
    <n v="2.7354326250233461E-2"/>
    <n v="1.9331234545211684E-2"/>
    <n v="1.5865509225135407E-2"/>
    <n v="1.218444001443433"/>
    <n v="0.627"/>
    <n v="-4.8310344827585706E-3"/>
    <m/>
    <n v="0"/>
    <n v="0"/>
    <n v="1.0630413819889279"/>
    <n v="0.69530000000000003"/>
    <n v="5.0986551724138005E-2"/>
    <n v="5.0986551724138005E-2"/>
    <n v="5.0055484850998103E-2"/>
    <n v="2.9572200000000048E-2"/>
    <n v="1.6926533991721286"/>
    <m/>
  </r>
  <r>
    <n v="2020020220"/>
    <x v="29"/>
    <s v="EDM"/>
    <s v="MTL"/>
    <n v="0"/>
    <n v="1"/>
    <n v="2.35"/>
    <n v="0.47822619055475996"/>
    <n v="2.7518121734152429E-2"/>
    <n v="2.7518121734152429E-2"/>
    <n v="4.5264541983257064E-2"/>
    <n v="3.714946434110579E-2"/>
    <n v="1.218444001443433"/>
    <n v="0.379"/>
    <n v="-2.4299999999999988E-2"/>
    <m/>
    <n v="0"/>
    <n v="0"/>
    <n v="1.0630413819889279"/>
    <n v="0.47699999999999998"/>
    <n v="2.6877777777777775E-2"/>
    <n v="2.6877777777777775E-2"/>
    <n v="6.1417928588960682E-2"/>
    <n v="3.6284999999999998E-2"/>
    <n v="1.6926533991721286"/>
    <m/>
  </r>
  <r>
    <n v="2020020220"/>
    <x v="29"/>
    <s v="MTL"/>
    <s v="EDM"/>
    <n v="1"/>
    <n v="0"/>
    <n v="1.64"/>
    <n v="0.5217738094452401"/>
    <n v="-6.7636383988971704E-2"/>
    <m/>
    <n v="0"/>
    <n v="0"/>
    <n v="1.218444001443433"/>
    <n v="0.621"/>
    <n v="8.6437500000000056E-3"/>
    <n v="8.6437500000000056E-3"/>
    <n v="-9.1886639455668016E-3"/>
    <n v="-8.6437500000000056E-3"/>
    <n v="1.0630413819889279"/>
    <n v="0.52300000000000002"/>
    <n v="-6.6693750000000038E-2"/>
    <m/>
    <n v="0"/>
    <n v="0"/>
    <n v="1.6926533991721286"/>
    <m/>
  </r>
  <r>
    <n v="2020020221"/>
    <x v="29"/>
    <s v="OTT"/>
    <s v="WPG"/>
    <n v="0"/>
    <n v="0"/>
    <n v="2.85"/>
    <n v="0.26317466922874821"/>
    <n v="-4.0532788005092031E-2"/>
    <m/>
    <n v="0"/>
    <n v="0"/>
    <n v="1.218444001443433"/>
    <n v="0.31200000000000006"/>
    <n v="-1.7967567567567531E-2"/>
    <m/>
    <n v="0"/>
    <n v="0"/>
    <n v="1.0630413819889279"/>
    <n v="0.29930000000000001"/>
    <n v="-2.3837027027027023E-2"/>
    <m/>
    <n v="0"/>
    <n v="0"/>
    <n v="1.6926533991721286"/>
    <m/>
  </r>
  <r>
    <n v="2020020221"/>
    <x v="29"/>
    <s v="WPG"/>
    <s v="OTT"/>
    <n v="1"/>
    <n v="1"/>
    <n v="1.45"/>
    <n v="0.73682533077125179"/>
    <n v="4.559781974554334E-2"/>
    <n v="4.559781974554334E-2"/>
    <n v="2.5001275476535294E-2"/>
    <n v="2.0519018885494504E-2"/>
    <n v="1.218444001443433"/>
    <n v="0.68799999999999994"/>
    <n v="-1.6000000000001198E-3"/>
    <m/>
    <n v="0"/>
    <n v="0"/>
    <n v="1.0630413819889279"/>
    <n v="0.70069999999999999"/>
    <n v="1.0676666666666669E-2"/>
    <n v="1.0676666666666669E-2"/>
    <n v="8.1323532563224946E-3"/>
    <n v="4.8045000000000015E-3"/>
    <n v="1.6926533991721286"/>
    <m/>
  </r>
  <r>
    <n v="2020020222"/>
    <x v="29"/>
    <s v="CGY"/>
    <s v="VAN"/>
    <n v="0"/>
    <n v="1"/>
    <n v="1.71"/>
    <n v="0.53964556045580825"/>
    <n v="-3.2622292234042775E-2"/>
    <m/>
    <n v="0"/>
    <n v="0"/>
    <n v="1.218444001443433"/>
    <n v="0.56299999999999994"/>
    <n v="-1.5747887323943718E-2"/>
    <m/>
    <n v="0"/>
    <n v="0"/>
    <n v="1.0630413819889279"/>
    <n v="0.57719999999999994"/>
    <n v="-5.487887323943709E-3"/>
    <m/>
    <n v="0"/>
    <n v="0"/>
    <n v="1.6926533991721286"/>
    <m/>
  </r>
  <r>
    <n v="2020020222"/>
    <x v="29"/>
    <s v="VAN"/>
    <s v="CGY"/>
    <n v="1"/>
    <n v="0"/>
    <n v="2.25"/>
    <n v="0.46035443954419181"/>
    <n v="8.5913973538635658E-3"/>
    <n v="8.5913973538635658E-3"/>
    <n v="-1.0468136569832046E-2"/>
    <n v="-8.5913973538635658E-3"/>
    <n v="1.218444001443433"/>
    <n v="0.437"/>
    <n v="-4.0199999999999967E-3"/>
    <m/>
    <n v="0"/>
    <n v="0"/>
    <n v="1.0630413819889279"/>
    <n v="0.42280000000000001"/>
    <n v="-1.1688000000000004E-2"/>
    <m/>
    <n v="0"/>
    <n v="0"/>
    <n v="1.6926533991721286"/>
    <m/>
  </r>
  <r>
    <n v="2020020224"/>
    <x v="29"/>
    <s v="CAR"/>
    <s v="DAL"/>
    <n v="0"/>
    <n v="1"/>
    <n v="1.76"/>
    <n v="0.51473060601545173"/>
    <n v="-3.7134526347159871E-2"/>
    <m/>
    <n v="0"/>
    <n v="0"/>
    <n v="1.218444001443433"/>
    <n v="0.55099999999999993"/>
    <n v="-1.1936842105263175E-2"/>
    <m/>
    <n v="0"/>
    <n v="0"/>
    <n v="1.0630413819889279"/>
    <n v="0.51500000000000001"/>
    <n v="-3.6947368421052632E-2"/>
    <m/>
    <n v="0"/>
    <n v="0"/>
    <n v="1.6926533991721286"/>
    <m/>
  </r>
  <r>
    <n v="2020020224"/>
    <x v="29"/>
    <s v="DAL"/>
    <s v="CAR"/>
    <n v="1"/>
    <n v="0"/>
    <n v="2.15"/>
    <n v="0.48526939398454816"/>
    <n v="1.1303268800029178E-2"/>
    <n v="1.1303268800029178E-2"/>
    <n v="-1.3772400066098263E-2"/>
    <n v="-1.1303268800029178E-2"/>
    <n v="1.218444001443433"/>
    <n v="0.44900000000000001"/>
    <n v="-9.0391304347826138E-3"/>
    <m/>
    <n v="0"/>
    <n v="0"/>
    <n v="1.0630413819889279"/>
    <n v="0.48499999999999999"/>
    <n v="1.1152173913043467E-2"/>
    <n v="1.1152173913043467E-2"/>
    <n v="-1.8876765082071763E-2"/>
    <n v="-1.1152173913043467E-2"/>
    <n v="1.6926533991721286"/>
    <m/>
  </r>
  <r>
    <n v="2020020226"/>
    <x v="29"/>
    <s v="ANA"/>
    <s v="VGK"/>
    <n v="0"/>
    <n v="1"/>
    <n v="2.9"/>
    <n v="0.35246402151674977"/>
    <n v="3.496683536617003E-3"/>
    <n v="3.496683536617003E-3"/>
    <n v="8.0949748522602932E-3"/>
    <n v="6.6436987195723062E-3"/>
    <n v="1.218444001443433"/>
    <n v="0.32299999999999995"/>
    <n v="-9.9947368421052854E-3"/>
    <m/>
    <n v="0"/>
    <n v="0"/>
    <n v="1.0630413819889279"/>
    <n v="0.32309999999999994"/>
    <n v="-9.9489473684210884E-3"/>
    <m/>
    <n v="0"/>
    <n v="0"/>
    <n v="1.6926533991721286"/>
    <m/>
  </r>
  <r>
    <n v="2020020226"/>
    <x v="29"/>
    <s v="VGK"/>
    <s v="ANA"/>
    <n v="1"/>
    <n v="0"/>
    <n v="1.44"/>
    <n v="0.64753597848325029"/>
    <n v="-4.605558476189979E-2"/>
    <m/>
    <n v="0"/>
    <n v="0"/>
    <n v="1.218444001443433"/>
    <n v="0.67700000000000005"/>
    <n v="-1.7127272727272751E-2"/>
    <m/>
    <n v="0"/>
    <n v="0"/>
    <n v="1.0630413819889279"/>
    <n v="0.67690000000000006"/>
    <n v="-1.7225454545454513E-2"/>
    <m/>
    <n v="0"/>
    <n v="0"/>
    <n v="1.6926533991721286"/>
    <m/>
  </r>
  <r>
    <n v="2020020227"/>
    <x v="29"/>
    <s v="L.A"/>
    <s v="S.J"/>
    <n v="1"/>
    <n v="1"/>
    <n v="2.1"/>
    <n v="0.48197304187599505"/>
    <n v="3.3118330744335363E-3"/>
    <n v="3.3118330744335363E-3"/>
    <n v="4.4388114576580564E-3"/>
    <n v="3.6430163818768906E-3"/>
    <n v="1.218444001443433"/>
    <n v="0.41799999999999998"/>
    <n v="-3.3327272727272733E-2"/>
    <m/>
    <n v="0"/>
    <n v="0"/>
    <n v="1.0630413819889279"/>
    <n v="0.50270000000000004"/>
    <n v="1.5182727272727301E-2"/>
    <n v="1.5182727272727301E-2"/>
    <n v="2.8269004419573779E-2"/>
    <n v="1.6701000000000035E-2"/>
    <n v="1.6926533991721286"/>
    <m/>
  </r>
  <r>
    <n v="2020020227"/>
    <x v="29"/>
    <s v="S.J"/>
    <s v="L.A"/>
    <n v="0"/>
    <n v="0"/>
    <n v="1.76"/>
    <n v="0.5180269581240049"/>
    <n v="-3.4844429092796586E-2"/>
    <m/>
    <n v="0"/>
    <n v="0"/>
    <n v="1.218444001443433"/>
    <n v="0.58200000000000007"/>
    <n v="9.600000000000046E-3"/>
    <n v="9.600000000000046E-3"/>
    <n v="-1.0205197267093758E-2"/>
    <n v="-9.600000000000046E-3"/>
    <n v="1.0630413819889279"/>
    <n v="0.49729999999999996"/>
    <n v="-4.9244210526315821E-2"/>
    <m/>
    <n v="0"/>
    <n v="0"/>
    <n v="1.6926533991721286"/>
    <m/>
  </r>
  <r>
    <n v="2020020228"/>
    <x v="30"/>
    <s v="BOS"/>
    <s v="NYR"/>
    <n v="0"/>
    <n v="1"/>
    <n v="1.58"/>
    <n v="0.6211590636485127"/>
    <n v="-9.6044893631120152E-3"/>
    <m/>
    <n v="0"/>
    <n v="0"/>
    <n v="1.3317372685437403"/>
    <n v="0.56899999999999995"/>
    <n v="-5.2231034482758648E-2"/>
    <m/>
    <n v="0"/>
    <n v="0"/>
    <n v="1.0050488311128243"/>
    <n v="0.66609999999999991"/>
    <n v="2.712310344827585E-2"/>
    <n v="2.712310344827585E-2"/>
    <n v="2.6732788555376509E-2"/>
    <n v="1.5731399999999993E-2"/>
    <n v="1.6993267322283154"/>
    <m/>
  </r>
  <r>
    <n v="2020020228"/>
    <x v="30"/>
    <s v="NYR"/>
    <s v="BOS"/>
    <n v="1"/>
    <n v="0"/>
    <n v="2.5499999999999998"/>
    <n v="0.3788409363514873"/>
    <n v="-6.5720539942659625E-3"/>
    <m/>
    <n v="0"/>
    <n v="0"/>
    <n v="1.3317372685437403"/>
    <n v="0.43099999999999999"/>
    <n v="1.9170967741935468E-2"/>
    <n v="1.9170967741935468E-2"/>
    <n v="-1.9267758720333903E-2"/>
    <n v="-1.9170967741935468E-2"/>
    <n v="1.0050488311128243"/>
    <n v="0.33390000000000003"/>
    <n v="-2.8752580645161278E-2"/>
    <m/>
    <n v="0"/>
    <n v="0"/>
    <n v="1.6993267322283154"/>
    <m/>
  </r>
  <r>
    <n v="2020020228.5"/>
    <x v="30"/>
    <s v="ARI"/>
    <s v="STL"/>
    <n v="1"/>
    <n v="0"/>
    <n v="2.15"/>
    <n v="0.42094818256087579"/>
    <n v="-2.4772541085421835E-2"/>
    <m/>
    <n v="0"/>
    <n v="0"/>
    <n v="1.3317372685437403"/>
    <n v="0.47299999999999998"/>
    <n v="4.4217391304347594E-3"/>
    <n v="4.4217391304347594E-3"/>
    <n v="-4.4440637445292914E-3"/>
    <n v="-4.4217391304347594E-3"/>
    <n v="1.0050488311128243"/>
    <n v="0.45190000000000002"/>
    <n v="-7.4126086956521802E-3"/>
    <m/>
    <n v="0"/>
    <n v="0"/>
    <n v="1.6993267322283154"/>
    <m/>
  </r>
  <r>
    <n v="2020020228.5"/>
    <x v="30"/>
    <s v="STL"/>
    <s v="ARI"/>
    <n v="0"/>
    <n v="1"/>
    <n v="1.8"/>
    <n v="0.57905181743912426"/>
    <n v="1.5859976771408893E-2"/>
    <n v="1.5859976771408893E-2"/>
    <n v="1.68970577157786E-2"/>
    <n v="1.2687981417127115E-2"/>
    <n v="1.3317372685437403"/>
    <n v="0.52700000000000002"/>
    <n v="-1.9275E-2"/>
    <m/>
    <n v="0"/>
    <n v="0"/>
    <n v="1.0050488311128243"/>
    <n v="0.54810000000000003"/>
    <n v="-5.0324999999999953E-3"/>
    <m/>
    <n v="0"/>
    <n v="0"/>
    <n v="1.6993267322283154"/>
    <m/>
  </r>
  <r>
    <n v="2020020230"/>
    <x v="31"/>
    <s v="BOS"/>
    <s v="NYI"/>
    <n v="0"/>
    <n v="0"/>
    <n v="1.76"/>
    <n v="0.5496623638078495"/>
    <n v="-1.28661472492835E-2"/>
    <m/>
    <n v="0"/>
    <n v="0"/>
    <n v="1.3486343262595188"/>
    <n v="0.54299999999999993"/>
    <n v="-1.7494736842105316E-2"/>
    <m/>
    <n v="0"/>
    <n v="0"/>
    <n v="0.98133700864796114"/>
    <n v="0.60759999999999992"/>
    <n v="2.738526315789469E-2"/>
    <n v="2.738526315789469E-2"/>
    <n v="-4.7268594202851004E-2"/>
    <n v="-2.738526315789469E-2"/>
    <n v="1.726059520783692"/>
    <m/>
  </r>
  <r>
    <n v="2020020230"/>
    <x v="31"/>
    <s v="NYI"/>
    <s v="BOS"/>
    <n v="1"/>
    <n v="1"/>
    <n v="2.15"/>
    <n v="0.4566021768427368"/>
    <n v="-4.7753008142911169E-3"/>
    <m/>
    <n v="0"/>
    <n v="0"/>
    <n v="1.3486343262595188"/>
    <n v="0.45700000000000002"/>
    <n v="-4.5521739130434842E-3"/>
    <m/>
    <n v="0"/>
    <n v="0"/>
    <n v="0.98133700864796114"/>
    <n v="0.39240000000000003"/>
    <n v="-4.0784347826086954E-2"/>
    <m/>
    <n v="0"/>
    <n v="0"/>
    <n v="1.726059520783692"/>
    <m/>
  </r>
  <r>
    <n v="2020020232"/>
    <x v="31"/>
    <s v="FLA"/>
    <s v="T.B"/>
    <n v="1"/>
    <n v="0"/>
    <n v="2.2999999999999998"/>
    <n v="0.47821458811227563"/>
    <n v="2.3052358305746291E-2"/>
    <n v="2.3052358305746291E-2"/>
    <n v="-3.1089201712363172E-2"/>
    <n v="-2.3052358305746291E-2"/>
    <n v="1.3486343262595188"/>
    <n v="0.41599999999999998"/>
    <n v="-9.9692307692307875E-3"/>
    <m/>
    <n v="0"/>
    <n v="0"/>
    <n v="0.98133700864796114"/>
    <n v="0.29399999999999998"/>
    <n v="-7.4723076923076961E-2"/>
    <m/>
    <n v="0"/>
    <n v="0"/>
    <n v="1.726059520783692"/>
    <m/>
  </r>
  <r>
    <n v="2020020232"/>
    <x v="31"/>
    <s v="T.B"/>
    <s v="FLA"/>
    <n v="0"/>
    <n v="1"/>
    <n v="1.74"/>
    <n v="0.52178541188772432"/>
    <n v="-3.7335155398118776E-2"/>
    <m/>
    <n v="0"/>
    <n v="0"/>
    <n v="1.3486343262595188"/>
    <n v="0.58400000000000007"/>
    <n v="6.5513513513514214E-3"/>
    <n v="6.5513513513514214E-3"/>
    <n v="4.7575218179253661E-3"/>
    <n v="4.8480000000000511E-3"/>
    <n v="0.98133700864796114"/>
    <n v="0.70599999999999996"/>
    <n v="9.2610810810810795E-2"/>
    <n v="9.2610810810810795E-2"/>
    <n v="0.11829031107834795"/>
    <n v="6.8531999999999982E-2"/>
    <n v="1.726059520783692"/>
    <m/>
  </r>
  <r>
    <n v="2020020233"/>
    <x v="31"/>
    <s v="CBJ"/>
    <s v="CHI"/>
    <n v="0"/>
    <n v="0"/>
    <n v="2"/>
    <n v="0.54680378253679818"/>
    <n v="2.8082269522078904E-2"/>
    <n v="2.8082269522078904E-2"/>
    <n v="-3.7872712636747102E-2"/>
    <n v="-2.8082269522078904E-2"/>
    <n v="1.3486343262595188"/>
    <n v="0.499"/>
    <n v="-6.0000000000000049E-4"/>
    <m/>
    <n v="0"/>
    <n v="0"/>
    <n v="0.98133700864796114"/>
    <n v="0.54790000000000005"/>
    <n v="2.8740000000000029E-2"/>
    <n v="2.8740000000000029E-2"/>
    <n v="-4.9606950627323357E-2"/>
    <n v="-2.8740000000000029E-2"/>
    <n v="1.726059520783692"/>
    <m/>
  </r>
  <r>
    <n v="2020020233"/>
    <x v="31"/>
    <s v="CHI"/>
    <s v="CBJ"/>
    <n v="1"/>
    <n v="1"/>
    <n v="1.9"/>
    <n v="0.45319621746320182"/>
    <n v="-4.6309062273305522E-2"/>
    <m/>
    <n v="0"/>
    <n v="0"/>
    <n v="1.3486343262595188"/>
    <n v="0.501"/>
    <n v="-1.6033333333333344E-2"/>
    <m/>
    <n v="0"/>
    <n v="0"/>
    <n v="0.98133700864796114"/>
    <n v="0.4521"/>
    <n v="-4.7003333333333348E-2"/>
    <m/>
    <n v="0"/>
    <n v="0"/>
    <n v="1.726059520783692"/>
    <m/>
  </r>
  <r>
    <n v="2020020234"/>
    <x v="31"/>
    <s v="DET"/>
    <s v="NSH"/>
    <n v="0"/>
    <n v="1"/>
    <n v="2.4500000000000002"/>
    <n v="0.31428255480707584"/>
    <n v="-4.7587808425378776E-2"/>
    <m/>
    <n v="0"/>
    <n v="0"/>
    <n v="1.3486343262595188"/>
    <n v="0.41300000000000003"/>
    <n v="2.4517241379310626E-3"/>
    <n v="2.4517241379310626E-3"/>
    <n v="3.4886530657435421E-3"/>
    <n v="3.5550000000000412E-3"/>
    <n v="0.98133700864796114"/>
    <n v="0.3206"/>
    <n v="-4.4385517241379284E-2"/>
    <m/>
    <n v="0"/>
    <n v="0"/>
    <n v="1.726059520783692"/>
    <m/>
  </r>
  <r>
    <n v="2020020234"/>
    <x v="31"/>
    <s v="NSH"/>
    <s v="DET"/>
    <n v="1"/>
    <n v="0"/>
    <n v="1.6"/>
    <n v="0.68571744519292421"/>
    <n v="4.8573956154339397E-2"/>
    <n v="4.8573956154339397E-2"/>
    <n v="-6.5508504631966918E-2"/>
    <n v="-4.8573956154339397E-2"/>
    <n v="1.3486343262595188"/>
    <n v="0.58699999999999997"/>
    <n v="-3.0399999999999976E-2"/>
    <m/>
    <n v="0"/>
    <n v="0"/>
    <n v="0.98133700864796114"/>
    <n v="0.6794"/>
    <n v="4.3519999999999996E-2"/>
    <n v="4.3519999999999996E-2"/>
    <n v="-7.5118110344506273E-2"/>
    <n v="-4.3519999999999996E-2"/>
    <n v="1.726059520783692"/>
    <m/>
  </r>
  <r>
    <n v="2020020235"/>
    <x v="31"/>
    <s v="MTL"/>
    <s v="TOR"/>
    <n v="0"/>
    <n v="1"/>
    <n v="2.4500000000000002"/>
    <n v="0.39890452070333321"/>
    <n v="-4.6932257124483257E-3"/>
    <m/>
    <n v="0"/>
    <n v="0"/>
    <n v="1.3486343262595188"/>
    <n v="0.43700000000000006"/>
    <n v="1.4617241379310386E-2"/>
    <n v="1.4617241379310386E-2"/>
    <n v="2.0799437898293603E-2"/>
    <n v="2.1195000000000068E-2"/>
    <n v="0.98133700864796114"/>
    <n v="0.46609999999999996"/>
    <n v="2.936793103448275E-2"/>
    <n v="2.936793103448275E-2"/>
    <n v="7.3501655603292346E-2"/>
    <n v="4.2583499999999996E-2"/>
    <n v="1.726059520783692"/>
    <m/>
  </r>
  <r>
    <n v="2020020235"/>
    <x v="31"/>
    <s v="TOR"/>
    <s v="MTL"/>
    <n v="1"/>
    <n v="0"/>
    <n v="1.74"/>
    <n v="0.60109547929666685"/>
    <n v="1.8610594855216316E-2"/>
    <n v="1.8610594855216316E-2"/>
    <n v="-2.5098887053853523E-2"/>
    <n v="-1.8610594855216316E-2"/>
    <n v="1.3486343262595188"/>
    <n v="0.56299999999999994"/>
    <n v="-8.2621621621621882E-3"/>
    <m/>
    <n v="0"/>
    <n v="0"/>
    <n v="0.98133700864796114"/>
    <n v="0.53390000000000004"/>
    <n v="-2.8789459459459422E-2"/>
    <m/>
    <n v="0"/>
    <n v="0"/>
    <n v="1.726059520783692"/>
    <m/>
  </r>
  <r>
    <n v="2020020236"/>
    <x v="31"/>
    <s v="OTT"/>
    <s v="WPG"/>
    <n v="0"/>
    <n v="1"/>
    <n v="2.85"/>
    <n v="0.25782482950516744"/>
    <n v="-4.3005281498963148E-2"/>
    <m/>
    <n v="0"/>
    <n v="0"/>
    <n v="1.3486343262595188"/>
    <n v="0.30600000000000005"/>
    <n v="-2.0740540540540503E-2"/>
    <m/>
    <n v="0"/>
    <n v="0"/>
    <n v="0.98133700864796114"/>
    <n v="0.30230000000000001"/>
    <n v="-2.2450540540540527E-2"/>
    <m/>
    <n v="0"/>
    <n v="0"/>
    <n v="1.726059520783692"/>
    <m/>
  </r>
  <r>
    <n v="2020020236"/>
    <x v="31"/>
    <s v="WPG"/>
    <s v="OTT"/>
    <n v="1"/>
    <n v="0"/>
    <n v="1.44"/>
    <n v="0.7421751704948325"/>
    <n v="4.6862894667653691E-2"/>
    <n v="4.6862894667653691E-2"/>
    <n v="-6.3200908376681936E-2"/>
    <n v="-4.6862894667653691E-2"/>
    <n v="1.3486343262595188"/>
    <n v="0.69399999999999995"/>
    <n v="-4.3636363636369437E-4"/>
    <m/>
    <n v="0"/>
    <n v="0"/>
    <n v="0.98133700864796114"/>
    <n v="0.69769999999999999"/>
    <n v="3.1963636363636539E-3"/>
    <n v="3.1963636363636539E-3"/>
    <n v="-5.5171138864322676E-3"/>
    <n v="-3.1963636363636539E-3"/>
    <n v="1.726059520783692"/>
    <m/>
  </r>
  <r>
    <n v="2020020237"/>
    <x v="31"/>
    <s v="CGY"/>
    <s v="VAN"/>
    <n v="0"/>
    <n v="0"/>
    <n v="1.76"/>
    <n v="0.55683368299567226"/>
    <n v="-7.8839676030066259E-3"/>
    <m/>
    <n v="0"/>
    <n v="0"/>
    <n v="1.3486343262595188"/>
    <n v="0.57499999999999996"/>
    <n v="4.7368421052631183E-3"/>
    <n v="4.7368421052631183E-3"/>
    <n v="-4.6484384620166189E-3"/>
    <n v="-4.7368421052631183E-3"/>
    <n v="0.98133700864796114"/>
    <n v="0.60660000000000003"/>
    <n v="2.6690526315789522E-2"/>
    <n v="2.6690526315789522E-2"/>
    <n v="-4.606943706209618E-2"/>
    <n v="-2.6690526315789522E-2"/>
    <n v="1.726059520783692"/>
    <m/>
  </r>
  <r>
    <n v="2020020237"/>
    <x v="31"/>
    <s v="VAN"/>
    <s v="CGY"/>
    <n v="1"/>
    <n v="1"/>
    <n v="2.25"/>
    <n v="0.44316631700432774"/>
    <n v="-6.9018881766301553E-4"/>
    <m/>
    <n v="0"/>
    <n v="0"/>
    <n v="1.3486343262595188"/>
    <n v="0.42499999999999999"/>
    <n v="-1.0500000000000002E-2"/>
    <m/>
    <n v="0"/>
    <n v="0"/>
    <n v="0.98133700864796114"/>
    <n v="0.39340000000000003"/>
    <n v="-2.7563999999999988E-2"/>
    <m/>
    <n v="0"/>
    <n v="0"/>
    <n v="1.726059520783692"/>
    <m/>
  </r>
  <r>
    <n v="2020020238"/>
    <x v="31"/>
    <s v="CAR"/>
    <s v="DAL"/>
    <n v="0"/>
    <n v="1"/>
    <n v="1.83"/>
    <n v="0.543553346890845"/>
    <n v="-1.9147139240073231E-3"/>
    <m/>
    <n v="0"/>
    <n v="0"/>
    <n v="1.3486343262595188"/>
    <n v="0.55600000000000005"/>
    <n v="6.3180722891566839E-3"/>
    <n v="6.3180722891566839E-3"/>
    <n v="5.1461312733499564E-3"/>
    <n v="5.244000000000049E-3"/>
    <n v="0.98133700864796114"/>
    <n v="0.54669999999999996"/>
    <n v="1.6662650602411252E-4"/>
    <n v="1.6662650602411252E-4"/>
    <n v="2.3871403172440775E-4"/>
    <n v="1.3830000000001342E-4"/>
    <n v="1.726059520783692"/>
    <m/>
  </r>
  <r>
    <n v="2020020238"/>
    <x v="31"/>
    <s v="DAL"/>
    <s v="CAR"/>
    <n v="1"/>
    <n v="0"/>
    <n v="2.1"/>
    <n v="0.456446653109155"/>
    <n v="-1.1307825946574868E-2"/>
    <m/>
    <n v="0"/>
    <n v="0"/>
    <n v="1.3486343262595188"/>
    <n v="0.44400000000000001"/>
    <n v="-1.8436363636363619E-2"/>
    <m/>
    <n v="0"/>
    <n v="0"/>
    <n v="0.98133700864796114"/>
    <n v="0.45329999999999998"/>
    <n v="-1.3109999999999998E-2"/>
    <m/>
    <n v="0"/>
    <n v="0"/>
    <n v="1.726059520783692"/>
    <m/>
  </r>
  <r>
    <n v="2020020240.5"/>
    <x v="31"/>
    <s v="S.J"/>
    <s v="VGK"/>
    <n v="1"/>
    <n v="0"/>
    <n v="2.5"/>
    <n v="0.38908145524775323"/>
    <n v="-5.4592723761233922E-3"/>
    <m/>
    <n v="0"/>
    <n v="0"/>
    <n v="1.3486343262595188"/>
    <n v="0.39900000000000002"/>
    <n v="-4.9999999999998939E-4"/>
    <m/>
    <n v="0"/>
    <n v="0"/>
    <n v="0.98133700864796114"/>
    <n v="0.30380000000000001"/>
    <n v="-4.8099999999999997E-2"/>
    <m/>
    <n v="0"/>
    <n v="0"/>
    <n v="1.726059520783692"/>
    <m/>
  </r>
  <r>
    <n v="2020020240.5"/>
    <x v="31"/>
    <s v="VGK"/>
    <s v="S.J"/>
    <n v="0"/>
    <n v="1"/>
    <n v="1.58"/>
    <n v="0.61091854475224672"/>
    <n v="-1.7973465150750038E-2"/>
    <m/>
    <n v="0"/>
    <n v="0"/>
    <n v="1.3486343262595188"/>
    <n v="0.60099999999999998"/>
    <n v="-2.6079310344827532E-2"/>
    <m/>
    <n v="0"/>
    <n v="0"/>
    <n v="0.98133700864796114"/>
    <n v="0.69619999999999993"/>
    <n v="5.1722068965517218E-2"/>
    <n v="5.1722068965517218E-2"/>
    <n v="5.1779714352085802E-2"/>
    <n v="2.9998799999999992E-2"/>
    <n v="1.726059520783692"/>
    <m/>
  </r>
  <r>
    <n v="2020020240.5999999"/>
    <x v="31"/>
    <s v="ARI"/>
    <s v="STL"/>
    <n v="1"/>
    <n v="0"/>
    <n v="2.0499999999999998"/>
    <n v="0.44870489194249685"/>
    <n v="-2.2901420433680444E-2"/>
    <m/>
    <n v="0"/>
    <n v="0"/>
    <n v="1.3486343262595188"/>
    <n v="0.501"/>
    <n v="7.7285714285714024E-3"/>
    <n v="7.7285714285714024E-3"/>
    <n v="-7.5843331668363594E-3"/>
    <n v="-7.7285714285714024E-3"/>
    <n v="0.98133700864796114"/>
    <n v="0.4284"/>
    <n v="-3.479428571428575E-2"/>
    <m/>
    <n v="0"/>
    <n v="0"/>
    <n v="1.726059520783692"/>
    <m/>
  </r>
  <r>
    <n v="2020020240.5999999"/>
    <x v="31"/>
    <s v="STL"/>
    <s v="ARI"/>
    <n v="0"/>
    <n v="1"/>
    <n v="1.9"/>
    <n v="0.55129510805750326"/>
    <n v="1.5820235103085389E-2"/>
    <n v="1.5820235103085389E-2"/>
    <n v="1.9202140898565076E-2"/>
    <n v="1.4238211592776849E-2"/>
    <n v="1.3486343262595188"/>
    <n v="0.499"/>
    <n v="-1.730000000000002E-2"/>
    <m/>
    <n v="0"/>
    <n v="0"/>
    <n v="0.98133700864796114"/>
    <n v="0.5716"/>
    <n v="2.8679999999999966E-2"/>
    <n v="2.8679999999999966E-2"/>
    <n v="4.4553048350468596E-2"/>
    <n v="2.5811999999999963E-2"/>
    <n v="1.726059520783692"/>
    <m/>
  </r>
  <r>
    <n v="2020020242"/>
    <x v="32"/>
    <s v="PIT"/>
    <s v="WSH"/>
    <n v="1"/>
    <n v="1"/>
    <n v="1.83"/>
    <n v="0.53692526270957597"/>
    <n v="-6.2988322559551849E-3"/>
    <m/>
    <n v="0"/>
    <n v="0"/>
    <n v="1.1450662527464712"/>
    <n v="0.54900000000000004"/>
    <n v="1.6879518072289382E-3"/>
    <n v="1.6879518072289382E-3"/>
    <n v="1.4056176694852824E-3"/>
    <n v="1.401000000000019E-3"/>
    <n v="1.0032959810744206"/>
    <n v="0.42730000000000001"/>
    <n v="-7.8809999999999963E-2"/>
    <m/>
    <n v="0"/>
    <n v="0"/>
    <n v="1.7908427580764019"/>
    <m/>
  </r>
  <r>
    <n v="2020020242"/>
    <x v="32"/>
    <s v="WSH"/>
    <s v="PIT"/>
    <n v="0"/>
    <n v="0"/>
    <n v="2.1"/>
    <n v="0.46307473729042392"/>
    <n v="-7.5117413700299257E-3"/>
    <m/>
    <n v="0"/>
    <n v="0"/>
    <n v="1.1450662527464712"/>
    <n v="0.45099999999999996"/>
    <n v="-1.4427272727272742E-2"/>
    <m/>
    <n v="0"/>
    <n v="0"/>
    <n v="1.0032959810744206"/>
    <n v="0.57269999999999999"/>
    <n v="5.5273636363636365E-2"/>
    <n v="5.5273636363636365E-2"/>
    <n v="-9.8986391394366657E-2"/>
    <n v="-5.5273636363636365E-2"/>
    <n v="1.7908427580764019"/>
    <m/>
  </r>
  <r>
    <n v="2020020243"/>
    <x v="32"/>
    <s v="COL"/>
    <s v="VGK"/>
    <n v="0"/>
    <n v="0"/>
    <n v="1.91"/>
    <n v="0.47666552109589033"/>
    <n v="-2.9528193859400934E-2"/>
    <m/>
    <n v="0"/>
    <n v="0"/>
    <n v="1.1450662527464712"/>
    <n v="0.55499999999999994"/>
    <n v="1.9796703296703241E-2"/>
    <n v="1.9796703296703241E-2"/>
    <n v="-1.9861952856105095E-2"/>
    <n v="-1.9796703296703241E-2"/>
    <n v="1.0032959810744206"/>
    <n v="0.56459999999999999"/>
    <n v="2.5841538461538447E-2"/>
    <n v="2.5841538461538447E-2"/>
    <n v="-4.627813201139893E-2"/>
    <n v="-2.5841538461538447E-2"/>
    <n v="1.7908427580764019"/>
    <m/>
  </r>
  <r>
    <n v="2020020243"/>
    <x v="32"/>
    <s v="VGK"/>
    <s v="COL"/>
    <n v="1"/>
    <n v="1"/>
    <n v="1.95"/>
    <n v="0.52333447890410967"/>
    <n v="6.4743896409517462E-3"/>
    <n v="6.4743896409517462E-3"/>
    <n v="7.0429248307359279E-3"/>
    <n v="6.1506701589041585E-3"/>
    <n v="1.1450662527464712"/>
    <n v="0.44500000000000001"/>
    <n v="-4.1763157894736849E-2"/>
    <m/>
    <n v="0"/>
    <n v="0"/>
    <n v="1.0032959810744206"/>
    <n v="0.43540000000000001"/>
    <n v="-4.7674736842105277E-2"/>
    <m/>
    <n v="0"/>
    <n v="0"/>
    <n v="1.7908427580764019"/>
    <m/>
  </r>
  <r>
    <n v="2020020245"/>
    <x v="33"/>
    <s v="BUF"/>
    <s v="NYI"/>
    <n v="1"/>
    <n v="0"/>
    <n v="2.1"/>
    <n v="0.46789979412457311"/>
    <n v="-4.7482997286535629E-3"/>
    <m/>
    <n v="0"/>
    <n v="0"/>
    <n v="1.1521091775772072"/>
    <n v="0.44400000000000001"/>
    <n v="-1.8436363636363619E-2"/>
    <m/>
    <n v="0"/>
    <n v="0"/>
    <n v="0.98483964588780082"/>
    <n v="0.34939999999999999"/>
    <n v="-7.2616363636363632E-2"/>
    <m/>
    <n v="0"/>
    <n v="0"/>
    <n v="1.6455782346706362"/>
    <m/>
  </r>
  <r>
    <n v="2020020245"/>
    <x v="33"/>
    <s v="NYI"/>
    <s v="BUF"/>
    <n v="0"/>
    <n v="1"/>
    <n v="1.76"/>
    <n v="0.53210020587542695"/>
    <n v="-2.5067225391808657E-2"/>
    <m/>
    <n v="0"/>
    <n v="0"/>
    <n v="1.1521091775772072"/>
    <n v="0.55600000000000005"/>
    <n v="-8.4631578947368027E-3"/>
    <m/>
    <n v="0"/>
    <n v="0"/>
    <n v="0.98483964588780082"/>
    <n v="0.65060000000000007"/>
    <n v="5.7258947368421076E-2"/>
    <n v="5.7258947368421076E-2"/>
    <n v="7.1610298922515178E-2"/>
    <n v="4.3516800000000022E-2"/>
    <n v="1.6455782346706362"/>
    <m/>
  </r>
  <r>
    <n v="2020020246"/>
    <x v="33"/>
    <s v="CHI"/>
    <s v="DET"/>
    <n v="0"/>
    <n v="1"/>
    <n v="1.76"/>
    <n v="0.62886773520726036"/>
    <n v="4.2160742354517715E-2"/>
    <n v="4.2160742354517715E-2"/>
    <n v="3.6916071432082025E-2"/>
    <n v="3.204216418943346E-2"/>
    <n v="1.1521091775772072"/>
    <n v="0.54299999999999993"/>
    <n v="-1.7494736842105316E-2"/>
    <m/>
    <n v="0"/>
    <n v="0"/>
    <n v="0.98483964588780082"/>
    <n v="0.74390000000000001"/>
    <n v="0.12207789473684208"/>
    <n v="0.12207789473684208"/>
    <n v="0.15267543215015386"/>
    <n v="9.2779199999999978E-2"/>
    <n v="1.6455782346706362"/>
    <m/>
  </r>
  <r>
    <n v="2020020246"/>
    <x v="33"/>
    <s v="DET"/>
    <s v="CHI"/>
    <n v="1"/>
    <n v="0"/>
    <n v="2.15"/>
    <n v="0.37113226479273959"/>
    <n v="-5.2712773224941702E-2"/>
    <m/>
    <n v="0"/>
    <n v="0"/>
    <n v="1.1521091775772072"/>
    <n v="0.45700000000000002"/>
    <n v="-4.5521739130434842E-3"/>
    <m/>
    <n v="0"/>
    <n v="0"/>
    <n v="0.98483964588780082"/>
    <n v="0.25609999999999999"/>
    <n v="-0.1172308695652174"/>
    <m/>
    <n v="0"/>
    <n v="0"/>
    <n v="1.6455782346706362"/>
    <m/>
  </r>
  <r>
    <n v="2020020247"/>
    <x v="33"/>
    <s v="OTT"/>
    <s v="TOR"/>
    <n v="0"/>
    <n v="1"/>
    <n v="3.4"/>
    <n v="0.22487084262526918"/>
    <n v="-2.9429891884260602E-2"/>
    <m/>
    <n v="0"/>
    <n v="0"/>
    <n v="1.1521091775772072"/>
    <n v="0.25600000000000001"/>
    <n v="-1.6200000000000006E-2"/>
    <m/>
    <n v="0"/>
    <n v="0"/>
    <n v="0.98483964588780082"/>
    <n v="0.30030000000000001"/>
    <n v="2.6275000000000053E-3"/>
    <n v="2.6275000000000053E-3"/>
    <n v="1.0377016347833053E-2"/>
    <n v="6.306000000000013E-3"/>
    <n v="1.6455782346706362"/>
    <m/>
  </r>
  <r>
    <n v="2020020247"/>
    <x v="33"/>
    <s v="TOR"/>
    <s v="OTT"/>
    <n v="1"/>
    <n v="0"/>
    <n v="1.35"/>
    <n v="0.77512915737473087"/>
    <n v="3.9792310676474367E-2"/>
    <n v="3.9792310676474367E-2"/>
    <n v="-4.5845086327369604E-2"/>
    <n v="-3.9792310676474367E-2"/>
    <n v="1.1521091775772072"/>
    <n v="0.74399999999999999"/>
    <n v="3.7714285714286308E-3"/>
    <n v="3.7714285714286308E-3"/>
    <n v="-3.7142523787769073E-3"/>
    <n v="-3.7714285714286308E-3"/>
    <n v="0.98483964588780082"/>
    <n v="0.69969999999999999"/>
    <n v="-4.7489999999999921E-2"/>
    <m/>
    <n v="0"/>
    <n v="0"/>
    <n v="1.6455782346706362"/>
    <m/>
  </r>
  <r>
    <n v="2020020248"/>
    <x v="33"/>
    <s v="EDM"/>
    <s v="WPG"/>
    <n v="1"/>
    <n v="0"/>
    <n v="1.68"/>
    <n v="0.50488747608330986"/>
    <n v="-6.6965753020605659E-2"/>
    <m/>
    <n v="0"/>
    <n v="0"/>
    <n v="1.1521091775772072"/>
    <n v="0.59799999999999998"/>
    <n v="2.0470588235293528E-3"/>
    <n v="2.0470588235293528E-3"/>
    <n v="-2.0160246868761462E-3"/>
    <n v="-2.0470588235293528E-3"/>
    <n v="0.98483964588780082"/>
    <n v="0.43310000000000004"/>
    <n v="-0.12017294117647057"/>
    <m/>
    <n v="0"/>
    <n v="0"/>
    <n v="1.6455782346706362"/>
    <m/>
  </r>
  <r>
    <n v="2020020248"/>
    <x v="33"/>
    <s v="WPG"/>
    <s v="EDM"/>
    <n v="0"/>
    <n v="1"/>
    <n v="2.25"/>
    <n v="0.49511252391669008"/>
    <n v="2.7360762915012639E-2"/>
    <n v="2.7360762915012639E-2"/>
    <n v="3.9403232574875199E-2"/>
    <n v="3.4200953643765797E-2"/>
    <n v="1.1521091775772072"/>
    <n v="0.40200000000000002"/>
    <n v="-2.2919999999999982E-2"/>
    <m/>
    <n v="0"/>
    <n v="0"/>
    <n v="0.98483964588780082"/>
    <n v="0.56689999999999996"/>
    <n v="6.6125999999999976E-2"/>
    <n v="6.6125999999999976E-2"/>
    <n v="0.13601938293228807"/>
    <n v="8.2657499999999981E-2"/>
    <n v="1.6455782346706362"/>
    <m/>
  </r>
  <r>
    <n v="2020020249"/>
    <x v="33"/>
    <s v="CGY"/>
    <s v="VAN"/>
    <n v="0"/>
    <n v="1"/>
    <n v="1.8"/>
    <n v="0.54655455410851517"/>
    <n v="-6.0756759767522789E-3"/>
    <m/>
    <n v="0"/>
    <n v="0"/>
    <n v="1.1521091775772072"/>
    <n v="0.52200000000000002"/>
    <n v="-2.2650000000000003E-2"/>
    <m/>
    <n v="0"/>
    <n v="0"/>
    <n v="0.98483964588780082"/>
    <n v="0.60089999999999999"/>
    <n v="3.060750000000001E-2"/>
    <n v="3.060750000000001E-2"/>
    <n v="4.0293628654145215E-2"/>
    <n v="2.4486000000000008E-2"/>
    <n v="1.6455782346706362"/>
    <m/>
  </r>
  <r>
    <n v="2020020249"/>
    <x v="33"/>
    <s v="VAN"/>
    <s v="CGY"/>
    <n v="1"/>
    <n v="0"/>
    <n v="2.0499999999999998"/>
    <n v="0.45344544589148483"/>
    <n v="-2.0124810263558918E-2"/>
    <m/>
    <n v="0"/>
    <n v="0"/>
    <n v="1.1521091775772072"/>
    <n v="0.47799999999999998"/>
    <n v="-5.742857142857178E-3"/>
    <m/>
    <n v="0"/>
    <n v="0"/>
    <n v="0.98483964588780082"/>
    <n v="0.39910000000000001"/>
    <n v="-5.1955714285714306E-2"/>
    <m/>
    <n v="0"/>
    <n v="0"/>
    <n v="1.6455782346706362"/>
    <m/>
  </r>
  <r>
    <n v="2020020252"/>
    <x v="33"/>
    <s v="ANA"/>
    <s v="S.J"/>
    <n v="0"/>
    <n v="0"/>
    <n v="1.86"/>
    <n v="0.51426858967585665"/>
    <n v="-1.5160612745199996E-2"/>
    <m/>
    <n v="0"/>
    <n v="0"/>
    <n v="1.1521091775772072"/>
    <n v="0.497"/>
    <n v="-2.6365116279069758E-2"/>
    <m/>
    <n v="0"/>
    <n v="0"/>
    <n v="0.98483964588780082"/>
    <n v="0.54559999999999997"/>
    <n v="5.1683720930232723E-3"/>
    <n v="5.1683720930232723E-3"/>
    <n v="-8.5049606249582178E-3"/>
    <n v="-5.1683720930232723E-3"/>
    <n v="1.6455782346706362"/>
    <m/>
  </r>
  <r>
    <n v="2020020252"/>
    <x v="33"/>
    <s v="S.J"/>
    <s v="ANA"/>
    <n v="1"/>
    <n v="1"/>
    <n v="2.0499999999999998"/>
    <n v="0.48573141032414335"/>
    <n v="-1.2144596672874885E-3"/>
    <m/>
    <n v="0"/>
    <n v="0"/>
    <n v="1.1521091775772072"/>
    <n v="0.503"/>
    <n v="8.8999999999999722E-3"/>
    <n v="8.8999999999999722E-3"/>
    <n v="9.2033264908214681E-3"/>
    <n v="9.3449999999999697E-3"/>
    <n v="0.98483964588780082"/>
    <n v="0.45440000000000003"/>
    <n v="-1.9565714285714287E-2"/>
    <m/>
    <n v="0"/>
    <n v="0"/>
    <n v="1.6455782346706362"/>
    <m/>
  </r>
  <r>
    <n v="2020020252.0999999"/>
    <x v="33"/>
    <s v="ARI"/>
    <s v="STL"/>
    <n v="1"/>
    <n v="1"/>
    <n v="2.0499999999999998"/>
    <n v="0.45151785381510479"/>
    <n v="-2.1253828479724381E-2"/>
    <m/>
    <n v="0"/>
    <n v="0"/>
    <n v="1.1521091775772072"/>
    <n v="0.47499999999999998"/>
    <n v="-7.5000000000000309E-3"/>
    <m/>
    <n v="0"/>
    <n v="0"/>
    <n v="0.98483964588780082"/>
    <n v="0.41289999999999999"/>
    <n v="-4.3872857142857193E-2"/>
    <m/>
    <n v="0"/>
    <n v="0"/>
    <n v="1.6455782346706362"/>
    <m/>
  </r>
  <r>
    <n v="2020020252.0999999"/>
    <x v="33"/>
    <s v="STL"/>
    <s v="ARI"/>
    <n v="0"/>
    <n v="0"/>
    <n v="1.83"/>
    <n v="0.5484821461848951"/>
    <n v="1.3454195849487121E-3"/>
    <n v="1.3454195849487121E-3"/>
    <n v="-1.5500702515115281E-3"/>
    <n v="-1.3454195849487121E-3"/>
    <n v="1.1521091775772072"/>
    <n v="0.52500000000000002"/>
    <n v="-1.4186746987951767E-2"/>
    <m/>
    <n v="0"/>
    <n v="0"/>
    <n v="0.98483964588780082"/>
    <n v="0.58709999999999996"/>
    <n v="2.6889036144578285E-2"/>
    <n v="2.6889036144578285E-2"/>
    <n v="-4.4248012630790062E-2"/>
    <n v="-2.6889036144578285E-2"/>
    <n v="1.6455782346706362"/>
    <m/>
  </r>
  <r>
    <n v="2020020252.2"/>
    <x v="33"/>
    <s v="CAR"/>
    <s v="CBJ"/>
    <n v="1"/>
    <n v="1"/>
    <n v="1.58"/>
    <n v="0.58907120371649047"/>
    <n v="-3.5828016273075039E-2"/>
    <m/>
    <n v="0"/>
    <n v="0"/>
    <n v="1.1521091775772072"/>
    <n v="0.66500000000000004"/>
    <n v="2.6224137931034522E-2"/>
    <n v="2.6224137931034522E-2"/>
    <n v="1.4979411013953472E-2"/>
    <n v="1.5210000000000022E-2"/>
    <n v="0.98483964588780082"/>
    <n v="0.5151"/>
    <n v="-9.6280344827586156E-2"/>
    <m/>
    <n v="0"/>
    <n v="0"/>
    <n v="1.6455782346706362"/>
    <m/>
  </r>
  <r>
    <n v="2020020252.2"/>
    <x v="33"/>
    <s v="CBJ"/>
    <s v="CAR"/>
    <n v="0"/>
    <n v="0"/>
    <n v="2.6"/>
    <n v="0.41092879628350959"/>
    <n v="1.2827788188210929E-2"/>
    <n v="1.2827788188210929E-2"/>
    <n v="-1.4779012499654307E-2"/>
    <n v="-1.2827788188210929E-2"/>
    <n v="1.1521091775772072"/>
    <n v="0.33499999999999996"/>
    <n v="-2.4187500000000021E-2"/>
    <m/>
    <n v="0"/>
    <n v="0"/>
    <n v="0.98483964588780082"/>
    <n v="0.4849"/>
    <n v="4.8888750000000009E-2"/>
    <n v="4.8888750000000009E-2"/>
    <n v="-8.0450262920254076E-2"/>
    <n v="-4.8888750000000009E-2"/>
    <n v="1.6455782346706362"/>
    <m/>
  </r>
  <r>
    <n v="2020020252.3"/>
    <x v="33"/>
    <s v="FLA"/>
    <s v="T.B"/>
    <n v="0"/>
    <n v="1"/>
    <n v="2.5"/>
    <n v="0.41193308948179597"/>
    <n v="5.9665447408979722E-3"/>
    <n v="5.9665447408979722E-3"/>
    <n v="1.0311166431620361E-2"/>
    <n v="8.9498171113469582E-3"/>
    <n v="1.1521091775772072"/>
    <n v="0.41600000000000004"/>
    <n v="8.0000000000000297E-3"/>
    <n v="8.0000000000000297E-3"/>
    <n v="1.1818075750653653E-2"/>
    <n v="1.2000000000000044E-2"/>
    <n v="0.98483964588780082"/>
    <n v="0.33309999999999995"/>
    <n v="-3.3450000000000021E-2"/>
    <m/>
    <n v="0"/>
    <n v="0"/>
    <n v="1.6455782346706362"/>
    <m/>
  </r>
  <r>
    <n v="2020020252.3"/>
    <x v="33"/>
    <s v="T.B"/>
    <s v="FLA"/>
    <n v="1"/>
    <n v="0"/>
    <n v="1.58"/>
    <n v="0.58806691051820403"/>
    <n v="-3.6648766231674568E-2"/>
    <m/>
    <n v="0"/>
    <n v="0"/>
    <n v="1.1521091775772072"/>
    <n v="0.58399999999999996"/>
    <n v="-3.9972413793103449E-2"/>
    <m/>
    <n v="0"/>
    <n v="0"/>
    <n v="0.98483964588780082"/>
    <n v="0.66690000000000005"/>
    <n v="2.7776896551724207E-2"/>
    <n v="2.7776896551724207E-2"/>
    <n v="-4.5709056392215203E-2"/>
    <n v="-2.7776896551724207E-2"/>
    <n v="1.6455782346706362"/>
    <m/>
  </r>
  <r>
    <n v="2020020253"/>
    <x v="34"/>
    <s v="BUF"/>
    <s v="NYI"/>
    <n v="1"/>
    <n v="0"/>
    <n v="2.1"/>
    <n v="0.45533374785971575"/>
    <n v="-1.1945217134890065E-2"/>
    <m/>
    <n v="0"/>
    <n v="0"/>
    <n v="1.1765654789372493"/>
    <n v="0.42499999999999999"/>
    <n v="-2.9318181818181809E-2"/>
    <m/>
    <n v="0"/>
    <n v="0"/>
    <n v="1.0151101820775763"/>
    <n v="0.3448"/>
    <n v="-7.5250909090909077E-2"/>
    <m/>
    <n v="0"/>
    <n v="0"/>
    <n v="1.877641701109354"/>
    <m/>
  </r>
  <r>
    <n v="2020020253"/>
    <x v="34"/>
    <s v="NYI"/>
    <s v="BUF"/>
    <n v="0"/>
    <n v="1"/>
    <n v="1.76"/>
    <n v="0.54466625214028419"/>
    <n v="-1.6337130092013093E-2"/>
    <m/>
    <n v="0"/>
    <n v="0"/>
    <n v="1.1765654789372493"/>
    <n v="0.57499999999999996"/>
    <n v="4.7368421052631183E-3"/>
    <n v="4.7368421052631183E-3"/>
    <n v="3.6543966554792445E-3"/>
    <n v="3.5999999999999704E-3"/>
    <n v="1.0151101820775763"/>
    <n v="0.6552"/>
    <n v="6.0454736842105242E-2"/>
    <n v="6.0454736842105242E-2"/>
    <n v="8.626937454248991E-2"/>
    <n v="4.5945599999999989E-2"/>
    <n v="1.877641701109354"/>
    <m/>
  </r>
  <r>
    <n v="2020020257"/>
    <x v="34"/>
    <s v="PIT"/>
    <s v="WSH"/>
    <n v="1"/>
    <n v="0"/>
    <n v="1.83"/>
    <n v="0.55588765541973884"/>
    <n v="6.2437624402850896E-3"/>
    <n v="6.2437624402850896E-3"/>
    <n v="-7.3461953459244347E-3"/>
    <n v="-6.2437624402850896E-3"/>
    <n v="1.1765654789372493"/>
    <n v="0.57299999999999995"/>
    <n v="1.7562650602409604E-2"/>
    <n v="1.7562650602409604E-2"/>
    <n v="-1.7828025450776868E-2"/>
    <n v="-1.7562650602409604E-2"/>
    <n v="1.0151101820775763"/>
    <n v="0.45999999999999996"/>
    <n v="-5.7180722891566262E-2"/>
    <m/>
    <n v="0"/>
    <n v="0"/>
    <n v="1.877641701109354"/>
    <m/>
  </r>
  <r>
    <n v="2020020257"/>
    <x v="34"/>
    <s v="WSH"/>
    <s v="PIT"/>
    <n v="0"/>
    <n v="1"/>
    <n v="2.15"/>
    <n v="0.44411234458026111"/>
    <n v="-1.1780467604983982E-2"/>
    <m/>
    <n v="0"/>
    <n v="0"/>
    <n v="1.1765654789372493"/>
    <n v="0.42700000000000005"/>
    <n v="-2.1378260869565208E-2"/>
    <m/>
    <n v="0"/>
    <n v="0"/>
    <n v="1.0151101820775763"/>
    <n v="0.54"/>
    <n v="4.200000000000001E-2"/>
    <n v="4.200000000000001E-2"/>
    <n v="9.0690094163581814E-2"/>
    <n v="4.830000000000001E-2"/>
    <n v="1.877641701109354"/>
    <m/>
  </r>
  <r>
    <n v="2020020259"/>
    <x v="34"/>
    <s v="COL"/>
    <s v="VGK"/>
    <n v="0"/>
    <n v="1"/>
    <n v="2"/>
    <n v="0.43426990854250758"/>
    <n v="-3.9438054874495455E-2"/>
    <m/>
    <n v="0"/>
    <n v="0"/>
    <n v="1.1765654789372493"/>
    <n v="0.501"/>
    <n v="6.0000000000000049E-4"/>
    <n v="6.0000000000000049E-4"/>
    <n v="6.0906610924654628E-4"/>
    <n v="6.0000000000000049E-4"/>
    <n v="1.0151101820775763"/>
    <n v="0.54259999999999997"/>
    <n v="2.5559999999999982E-2"/>
    <n v="2.5559999999999982E-2"/>
    <n v="4.7992521880355056E-2"/>
    <n v="2.5559999999999982E-2"/>
    <n v="1.877641701109354"/>
    <m/>
  </r>
  <r>
    <n v="2020020259"/>
    <x v="34"/>
    <s v="VGK"/>
    <s v="COL"/>
    <n v="1"/>
    <n v="0"/>
    <n v="1.86"/>
    <n v="0.56573009145749242"/>
    <n v="1.8229524457303223E-2"/>
    <n v="1.8229524457303223E-2"/>
    <n v="-2.1448229173905268E-2"/>
    <n v="-1.8229524457303223E-2"/>
    <n v="1.1765654789372493"/>
    <n v="0.499"/>
    <n v="-2.5067441860465087E-2"/>
    <m/>
    <n v="0"/>
    <n v="0"/>
    <n v="1.0151101820775763"/>
    <n v="0.45739999999999997"/>
    <n v="-5.2059069767441846E-2"/>
    <m/>
    <n v="0"/>
    <n v="0"/>
    <n v="1.877641701109354"/>
    <m/>
  </r>
  <r>
    <n v="2020020260"/>
    <x v="34"/>
    <s v="L.A"/>
    <s v="MIN"/>
    <n v="1"/>
    <n v="1"/>
    <n v="2.15"/>
    <n v="0.49652095635167037"/>
    <n v="1.7613927692893369E-2"/>
    <n v="1.7613927692893369E-2"/>
    <n v="2.3832530162748437E-2"/>
    <n v="2.0256016846827374E-2"/>
    <n v="1.1765654789372493"/>
    <n v="0.48299999999999998"/>
    <n v="1.0030434782608661E-2"/>
    <n v="1.0030434782608661E-2"/>
    <n v="1.1709295950264802E-2"/>
    <n v="1.153499999999996E-2"/>
    <n v="1.0151101820775763"/>
    <n v="0.43220000000000003"/>
    <n v="-1.8461739130434782E-2"/>
    <m/>
    <n v="0"/>
    <n v="0"/>
    <n v="1.877641701109354"/>
    <m/>
  </r>
  <r>
    <n v="2020020260"/>
    <x v="34"/>
    <s v="MIN"/>
    <s v="L.A"/>
    <n v="0"/>
    <n v="0"/>
    <n v="1.76"/>
    <n v="0.50347904364832963"/>
    <n v="-4.4951401254844675E-2"/>
    <m/>
    <n v="0"/>
    <n v="0"/>
    <n v="1.1765654789372493"/>
    <n v="0.51700000000000002"/>
    <n v="-3.5557894736842122E-2"/>
    <m/>
    <n v="0"/>
    <n v="0"/>
    <n v="1.0151101820775763"/>
    <n v="0.56779999999999997"/>
    <n v="-2.6526315789478298E-4"/>
    <m/>
    <n v="0"/>
    <n v="0"/>
    <n v="1.877641701109354"/>
    <m/>
  </r>
  <r>
    <n v="2020020260.0999999"/>
    <x v="34"/>
    <s v="N.J"/>
    <s v="NYR"/>
    <n v="0"/>
    <n v="1"/>
    <n v="2.15"/>
    <n v="0.5364340841565487"/>
    <n v="3.9999986331281642E-2"/>
    <n v="3.9999986331281642E-2"/>
    <n v="5.4121993536649982E-2"/>
    <n v="4.5999984280973891E-2"/>
    <n v="1.1765654789372493"/>
    <n v="0.43700000000000006"/>
    <n v="-1.5769565217391278E-2"/>
    <m/>
    <n v="0"/>
    <n v="0"/>
    <n v="1.0151101820775763"/>
    <n v="0.51580000000000004"/>
    <n v="2.8426956521739134E-2"/>
    <n v="2.8426956521739134E-2"/>
    <n v="6.1381984850965902E-2"/>
    <n v="3.2691000000000005E-2"/>
    <n v="1.877641701109354"/>
    <m/>
  </r>
  <r>
    <n v="2020020260.0999999"/>
    <x v="34"/>
    <s v="NYR"/>
    <s v="N.J"/>
    <n v="1"/>
    <n v="0"/>
    <n v="1.8"/>
    <n v="0.46356591584345136"/>
    <n v="-6.2093006805670342E-2"/>
    <m/>
    <n v="0"/>
    <n v="0"/>
    <n v="1.1765654789372493"/>
    <n v="0.56299999999999994"/>
    <n v="5.0249999999999462E-3"/>
    <n v="5.0249999999999462E-3"/>
    <n v="-5.1009286649397667E-3"/>
    <n v="-5.0249999999999462E-3"/>
    <n v="1.0151101820775763"/>
    <n v="0.48420000000000002"/>
    <n v="-4.8164999999999972E-2"/>
    <m/>
    <n v="0"/>
    <n v="0"/>
    <n v="1.877641701109354"/>
    <m/>
  </r>
  <r>
    <n v="2020020261"/>
    <x v="35"/>
    <s v="CHI"/>
    <s v="DET"/>
    <n v="0"/>
    <n v="1"/>
    <n v="1.74"/>
    <n v="0.60755210968681184"/>
    <n v="2.3165136833129426E-2"/>
    <n v="2.3165136833129426E-2"/>
    <n v="2.1011634545337637E-2"/>
    <n v="1.7142201256515773E-2"/>
    <n v="1.2257255781168179"/>
    <n v="0.58499999999999996"/>
    <n v="7.2567567567567229E-3"/>
    <n v="7.2567567567567229E-3"/>
    <n v="5.3941627984147381E-3"/>
    <n v="5.3699999999999755E-3"/>
    <n v="1.0044995900213711"/>
    <n v="0.74120000000000008"/>
    <n v="0.11744108108108114"/>
    <n v="0.11744108108108114"/>
    <n v="0.18056597496450286"/>
    <n v="8.690640000000005E-2"/>
    <n v="2.0777063020042568"/>
    <m/>
  </r>
  <r>
    <n v="2020020261"/>
    <x v="35"/>
    <s v="DET"/>
    <s v="CHI"/>
    <n v="1"/>
    <n v="0"/>
    <n v="2.2000000000000002"/>
    <n v="0.39244789031318811"/>
    <n v="-3.4153660327746506E-2"/>
    <m/>
    <n v="0"/>
    <n v="0"/>
    <n v="1.2257255781168179"/>
    <n v="0.41499999999999998"/>
    <n v="-2.1750000000000002E-2"/>
    <m/>
    <n v="0"/>
    <n v="0"/>
    <n v="1.0044995900213711"/>
    <n v="0.25879999999999997"/>
    <n v="-0.10765999999999999"/>
    <m/>
    <n v="0"/>
    <n v="0"/>
    <n v="2.0777063020042568"/>
    <m/>
  </r>
  <r>
    <n v="2020020262"/>
    <x v="35"/>
    <s v="OTT"/>
    <s v="TOR"/>
    <n v="0"/>
    <n v="0"/>
    <n v="3.65"/>
    <n v="0.22550920990049925"/>
    <n v="-2.0025439682623894E-2"/>
    <m/>
    <n v="0"/>
    <n v="0"/>
    <n v="1.2257255781168179"/>
    <n v="0.26900000000000002"/>
    <n v="-2.0547169811320756E-3"/>
    <m/>
    <n v="0"/>
    <n v="0"/>
    <n v="1.0044995900213711"/>
    <n v="0.30410000000000004"/>
    <n v="1.2448867924528312E-2"/>
    <n v="1.2448867924528312E-2"/>
    <n v="-2.5865091339611127E-2"/>
    <n v="-1.2448867924528312E-2"/>
    <n v="2.0777063020042568"/>
    <m/>
  </r>
  <r>
    <n v="2020020262"/>
    <x v="35"/>
    <s v="TOR"/>
    <s v="OTT"/>
    <n v="1"/>
    <n v="1"/>
    <n v="1.31"/>
    <n v="0.77449079009950073"/>
    <n v="1.41125177713026E-2"/>
    <n v="1.41125177713026E-2"/>
    <n v="5.3624029412132606E-3"/>
    <n v="4.3748805091038054E-3"/>
    <n v="1.2257255781168179"/>
    <n v="0.73099999999999998"/>
    <n v="-4.1022580645161316E-2"/>
    <m/>
    <n v="0"/>
    <n v="0"/>
    <n v="1.0044995900213711"/>
    <n v="0.69589999999999996"/>
    <n v="-8.5520322580645111E-2"/>
    <m/>
    <n v="0"/>
    <n v="0"/>
    <n v="2.0777063020042568"/>
    <m/>
  </r>
  <r>
    <n v="2020020263"/>
    <x v="35"/>
    <s v="CGY"/>
    <s v="VAN"/>
    <n v="1"/>
    <n v="0"/>
    <n v="1.64"/>
    <n v="0.57847730373244921"/>
    <n v="-2.4045572755679711E-2"/>
    <m/>
    <n v="0"/>
    <n v="0"/>
    <n v="1.2257255781168179"/>
    <n v="0.64200000000000002"/>
    <n v="2.4787499999999966E-2"/>
    <n v="2.4787499999999966E-2"/>
    <n v="-2.4899033587654704E-2"/>
    <n v="-2.4787499999999966E-2"/>
    <n v="1.0044995900213711"/>
    <n v="0.52860000000000007"/>
    <n v="-6.2388750000000007E-2"/>
    <m/>
    <n v="0"/>
    <n v="0"/>
    <n v="2.0777063020042568"/>
    <m/>
  </r>
  <r>
    <n v="2020020263"/>
    <x v="35"/>
    <s v="VAN"/>
    <s v="CGY"/>
    <n v="0"/>
    <n v="1"/>
    <n v="2.4"/>
    <n v="0.42152269626755068"/>
    <n v="2.4973866518831966E-3"/>
    <n v="2.4973866518831966E-3"/>
    <n v="4.2855549767250572E-3"/>
    <n v="3.4963413126364749E-3"/>
    <n v="1.2257255781168179"/>
    <n v="0.35799999999999998"/>
    <n v="-3.0171428571428578E-2"/>
    <m/>
    <n v="0"/>
    <n v="0"/>
    <n v="1.0044995900213711"/>
    <n v="0.47139999999999993"/>
    <n v="2.8148571428571391E-2"/>
    <n v="2.8148571428571391E-2"/>
    <n v="8.1878249949383641E-2"/>
    <n v="3.940799999999995E-2"/>
    <n v="2.0777063020042568"/>
    <m/>
  </r>
  <r>
    <n v="2020020264"/>
    <x v="35"/>
    <s v="EDM"/>
    <s v="WPG"/>
    <n v="1"/>
    <n v="1"/>
    <n v="1.71"/>
    <n v="0.49334843793010119"/>
    <n v="-6.6073593439236758E-2"/>
    <m/>
    <n v="0"/>
    <n v="0"/>
    <n v="1.2257255781168179"/>
    <n v="0.61899999999999999"/>
    <n v="2.4714084507042225E-2"/>
    <n v="2.4714084507042225E-2"/>
    <n v="1.7625954306104977E-2"/>
    <n v="1.7546999999999979E-2"/>
    <n v="1.0044995900213711"/>
    <n v="0.42680000000000001"/>
    <n v="-0.11415718309859152"/>
    <m/>
    <n v="0"/>
    <n v="0"/>
    <n v="2.0777063020042568"/>
    <m/>
  </r>
  <r>
    <n v="2020020264"/>
    <x v="35"/>
    <s v="WPG"/>
    <s v="EDM"/>
    <n v="0"/>
    <n v="0"/>
    <n v="2.25"/>
    <n v="0.50665156206989881"/>
    <n v="3.3591843517745357E-2"/>
    <n v="3.3591843517745357E-2"/>
    <n v="-4.1174381815798113E-2"/>
    <n v="-3.3591843517745357E-2"/>
    <n v="1.2257255781168179"/>
    <n v="0.38100000000000001"/>
    <n v="-3.4259999999999978E-2"/>
    <m/>
    <n v="0"/>
    <n v="0"/>
    <n v="1.0044995900213711"/>
    <n v="0.57319999999999993"/>
    <n v="6.9527999999999965E-2"/>
    <n v="6.9527999999999965E-2"/>
    <n v="-0.1444587637657519"/>
    <n v="-6.9527999999999965E-2"/>
    <n v="2.0777063020042568"/>
    <m/>
  </r>
  <r>
    <n v="2020020264.0999999"/>
    <x v="35"/>
    <s v="CAR"/>
    <s v="FLA"/>
    <n v="1"/>
    <n v="0"/>
    <n v="1.68"/>
    <n v="0.55335728623617175"/>
    <n v="-3.1041070201425641E-2"/>
    <m/>
    <n v="0"/>
    <n v="0"/>
    <n v="1.2257255781168179"/>
    <n v="0.54200000000000004"/>
    <n v="-3.9458823529411748E-2"/>
    <m/>
    <n v="0"/>
    <n v="0"/>
    <n v="1.0044995900213711"/>
    <n v="0.54649999999999999"/>
    <n v="-3.6123529411764735E-2"/>
    <m/>
    <n v="0"/>
    <n v="0"/>
    <n v="2.0777063020042568"/>
    <m/>
  </r>
  <r>
    <n v="2020020264.0999999"/>
    <x v="35"/>
    <s v="FLA"/>
    <s v="CAR"/>
    <n v="0"/>
    <n v="1"/>
    <n v="2.25"/>
    <n v="0.44664271376382836"/>
    <n v="1.1870654324673067E-3"/>
    <n v="1.1870654324673067E-3"/>
    <n v="1.8187705793418498E-3"/>
    <n v="1.4838317905841332E-3"/>
    <n v="1.2257255781168179"/>
    <n v="0.45799999999999996"/>
    <n v="7.3199999999999932E-3"/>
    <n v="7.3199999999999932E-3"/>
    <n v="9.1911712486955378E-3"/>
    <n v="9.1499999999999915E-3"/>
    <n v="1.0044995900213711"/>
    <n v="0.45350000000000001"/>
    <n v="4.8900000000000081E-3"/>
    <n v="4.8900000000000081E-3"/>
    <n v="1.2699979771001039E-2"/>
    <n v="6.1125000000000094E-3"/>
    <n v="2.0777063020042568"/>
    <m/>
  </r>
  <r>
    <n v="2020020265"/>
    <x v="36"/>
    <s v="BOS"/>
    <s v="N.J"/>
    <n v="1"/>
    <n v="0"/>
    <n v="1.48"/>
    <n v="0.65582028562646144"/>
    <n v="-1.8366235795523184E-2"/>
    <m/>
    <n v="0"/>
    <n v="0"/>
    <n v="1.2170295593436375"/>
    <n v="0.65400000000000003"/>
    <n v="-2.0049999999999998E-2"/>
    <m/>
    <n v="0"/>
    <n v="0"/>
    <n v="1.0118118447869318"/>
    <n v="0.60099999999999998"/>
    <n v="-6.9075000000000039E-2"/>
    <m/>
    <n v="0"/>
    <n v="0"/>
    <n v="2.1825266515837813"/>
    <m/>
  </r>
  <r>
    <n v="2020020265"/>
    <x v="36"/>
    <s v="N.J"/>
    <s v="BOS"/>
    <n v="0"/>
    <n v="1"/>
    <n v="2.8"/>
    <n v="0.34417971437353861"/>
    <n v="-6.0494666256819818E-3"/>
    <m/>
    <n v="0"/>
    <n v="0"/>
    <n v="1.2170295593436375"/>
    <n v="0.34599999999999997"/>
    <n v="-5.2000000000000197E-3"/>
    <m/>
    <n v="0"/>
    <n v="0"/>
    <n v="1.0118118447869318"/>
    <n v="0.39900000000000002"/>
    <n v="1.953333333333333E-2"/>
    <n v="1.953333333333333E-2"/>
    <n v="7.6737637069685713E-2"/>
    <n v="3.5159999999999983E-2"/>
    <n v="2.1825266515837813"/>
    <m/>
  </r>
  <r>
    <n v="2020020266"/>
    <x v="36"/>
    <s v="NYR"/>
    <s v="PHI"/>
    <n v="0"/>
    <n v="1"/>
    <n v="2"/>
    <n v="0.42042252628934662"/>
    <n v="-4.7746484226392029E-2"/>
    <m/>
    <n v="0"/>
    <n v="0"/>
    <n v="1.2170295593436375"/>
    <n v="0.50900000000000001"/>
    <n v="5.4000000000000046E-3"/>
    <n v="5.4000000000000046E-3"/>
    <n v="5.4637839618494359E-3"/>
    <n v="5.4000000000000046E-3"/>
    <n v="1.0118118447869318"/>
    <n v="0.4456"/>
    <n v="-3.2640000000000002E-2"/>
    <m/>
    <n v="0"/>
    <n v="0"/>
    <n v="2.1825266515837813"/>
    <m/>
  </r>
  <r>
    <n v="2020020266"/>
    <x v="36"/>
    <s v="PHI"/>
    <s v="NYR"/>
    <n v="1"/>
    <n v="0"/>
    <n v="1.9"/>
    <n v="0.57957747371065338"/>
    <n v="3.373240001674712E-2"/>
    <n v="3.373240001674712E-2"/>
    <n v="-4.1053327927985057E-2"/>
    <n v="-3.373240001674712E-2"/>
    <n v="1.2170295593436375"/>
    <n v="0.49099999999999999"/>
    <n v="-2.2366666666666684E-2"/>
    <m/>
    <n v="0"/>
    <n v="0"/>
    <n v="1.0118118447869318"/>
    <n v="0.5544"/>
    <n v="1.7786666666666655E-2"/>
    <n v="1.7786666666666655E-2"/>
    <n v="-3.8819874042836836E-2"/>
    <n v="-1.7786666666666655E-2"/>
    <n v="2.1825266515837813"/>
    <m/>
  </r>
  <r>
    <n v="2020020267"/>
    <x v="36"/>
    <s v="NYI"/>
    <s v="PIT"/>
    <n v="0"/>
    <n v="0"/>
    <n v="2.0499999999999998"/>
    <n v="0.43762422181119437"/>
    <n v="-2.9391527224871886E-2"/>
    <m/>
    <n v="0"/>
    <n v="0"/>
    <n v="1.2170295593436375"/>
    <n v="0.47099999999999997"/>
    <n v="-9.8428571428572035E-3"/>
    <m/>
    <n v="0"/>
    <n v="0"/>
    <n v="1.0118118447869318"/>
    <n v="0.60719999999999996"/>
    <n v="6.9931428571428547E-2"/>
    <n v="6.9931428571428547E-2"/>
    <n v="-0.15262720664047033"/>
    <n v="-6.9931428571428547E-2"/>
    <n v="2.1825266515837813"/>
    <m/>
  </r>
  <r>
    <n v="2020020267"/>
    <x v="36"/>
    <s v="PIT"/>
    <s v="NYI"/>
    <n v="1"/>
    <n v="1"/>
    <n v="1.86"/>
    <n v="0.56237577818880558"/>
    <n v="1.6053121196922697E-2"/>
    <n v="1.6053121196922697E-2"/>
    <n v="1.680192579408752E-2"/>
    <n v="1.3805684229353521E-2"/>
    <n v="1.2170295593436375"/>
    <n v="0.52900000000000003"/>
    <n v="-5.6023255813952956E-3"/>
    <m/>
    <n v="0"/>
    <n v="0"/>
    <n v="1.0118118447869318"/>
    <n v="0.39280000000000004"/>
    <n v="-9.3973953488372036E-2"/>
    <m/>
    <n v="0"/>
    <n v="0"/>
    <n v="2.1825266515837813"/>
    <m/>
  </r>
  <r>
    <n v="2020020268"/>
    <x v="36"/>
    <s v="CBJ"/>
    <s v="NSH"/>
    <n v="1"/>
    <n v="1"/>
    <n v="1.8"/>
    <n v="0.52839527256614827"/>
    <n v="-1.8333191017849887E-2"/>
    <m/>
    <n v="0"/>
    <n v="0"/>
    <n v="1.2170295593436375"/>
    <n v="0.496"/>
    <n v="-4.0199999999999986E-2"/>
    <m/>
    <n v="0"/>
    <n v="0"/>
    <n v="1.0118118447869318"/>
    <n v="0.4889"/>
    <n v="-4.4992499999999991E-2"/>
    <m/>
    <n v="0"/>
    <n v="0"/>
    <n v="2.1825266515837813"/>
    <m/>
  </r>
  <r>
    <n v="2020020268"/>
    <x v="36"/>
    <s v="NSH"/>
    <s v="CBJ"/>
    <n v="0"/>
    <n v="0"/>
    <n v="2.15"/>
    <n v="0.47160472743385179"/>
    <n v="3.639173212899474E-3"/>
    <n v="3.639173212899474E-3"/>
    <n v="-4.4289813716702165E-3"/>
    <n v="-3.639173212899474E-3"/>
    <n v="1.2170295593436375"/>
    <n v="0.504"/>
    <n v="2.1808695652173915E-2"/>
    <n v="2.1808695652173915E-2"/>
    <n v="-2.2066296580222827E-2"/>
    <n v="-2.1808695652173915E-2"/>
    <n v="1.0118118447869318"/>
    <n v="0.5111"/>
    <n v="2.5790869565217388E-2"/>
    <n v="2.5790869565217388E-2"/>
    <n v="-5.6289260193607957E-2"/>
    <n v="-2.5790869565217388E-2"/>
    <n v="2.1825266515837813"/>
    <m/>
  </r>
  <r>
    <n v="2020020269"/>
    <x v="36"/>
    <s v="S.J"/>
    <s v="STL"/>
    <n v="0"/>
    <n v="0"/>
    <n v="2.6"/>
    <n v="0.40314714461732842"/>
    <n v="9.0342330009476231E-3"/>
    <n v="9.0342330009476231E-3"/>
    <n v="-1.0994928608151034E-2"/>
    <n v="-9.0342330009476231E-3"/>
    <n v="1.2170295593436375"/>
    <n v="0.34199999999999997"/>
    <n v="-2.0775000000000002E-2"/>
    <m/>
    <n v="0"/>
    <n v="0"/>
    <n v="1.0118118447869318"/>
    <n v="0.41759999999999997"/>
    <n v="1.607999999999999E-2"/>
    <n v="1.607999999999999E-2"/>
    <n v="-3.5095028557467184E-2"/>
    <n v="-1.607999999999999E-2"/>
    <n v="2.1825266515837813"/>
    <m/>
  </r>
  <r>
    <n v="2020020269"/>
    <x v="36"/>
    <s v="STL"/>
    <s v="S.J"/>
    <n v="1"/>
    <n v="1"/>
    <n v="1.57"/>
    <n v="0.59685285538267163"/>
    <n v="-3.3126851078529217E-2"/>
    <m/>
    <n v="0"/>
    <n v="0"/>
    <n v="1.2170295593436375"/>
    <n v="0.65800000000000003"/>
    <n v="1.7400000000000044E-2"/>
    <n v="1.7400000000000044E-2"/>
    <n v="1.0035149876596816E-2"/>
    <n v="9.9180000000000275E-3"/>
    <n v="1.0118118447869318"/>
    <n v="0.58240000000000003"/>
    <n v="-4.5069473684210479E-2"/>
    <m/>
    <n v="0"/>
    <n v="0"/>
    <n v="2.1825266515837813"/>
    <m/>
  </r>
  <r>
    <n v="2020020270"/>
    <x v="36"/>
    <s v="OTT"/>
    <s v="TOR"/>
    <n v="0"/>
    <n v="0"/>
    <n v="3.5"/>
    <n v="0.25114977278842809"/>
    <n v="-1.4517095428860193E-2"/>
    <m/>
    <n v="0"/>
    <n v="0"/>
    <n v="1.2170295593436375"/>
    <n v="0.28000000000000003"/>
    <n v="-2.3999999999999885E-3"/>
    <m/>
    <n v="0"/>
    <n v="0"/>
    <n v="1.0118118447869318"/>
    <n v="0.31169999999999998"/>
    <n v="1.0913999999999997E-2"/>
    <n v="1.0913999999999997E-2"/>
    <n v="-2.3820095875385382E-2"/>
    <n v="-1.0913999999999997E-2"/>
    <n v="2.1825266515837813"/>
    <m/>
  </r>
  <r>
    <n v="2020020270"/>
    <x v="36"/>
    <s v="TOR"/>
    <s v="OTT"/>
    <n v="1"/>
    <n v="1"/>
    <n v="1.34"/>
    <n v="0.74885022721157191"/>
    <n v="3.0523274677997608E-3"/>
    <n v="3.0523274677997608E-3"/>
    <n v="1.263022736057E-3"/>
    <n v="1.0377913390519186E-3"/>
    <n v="1.2170295593436375"/>
    <n v="0.72"/>
    <n v="-3.1058823529411764E-2"/>
    <m/>
    <n v="0"/>
    <n v="0"/>
    <n v="1.0118118447869318"/>
    <n v="0.68830000000000002"/>
    <n v="-6.8539411764705779E-2"/>
    <m/>
    <n v="0"/>
    <n v="0"/>
    <n v="2.1825266515837813"/>
    <m/>
  </r>
  <r>
    <n v="2020020272"/>
    <x v="36"/>
    <s v="ARI"/>
    <s v="L.A"/>
    <n v="1"/>
    <n v="0"/>
    <n v="1.62"/>
    <n v="0.5342158159990168"/>
    <n v="-6.5114699071738377E-2"/>
    <m/>
    <n v="0"/>
    <n v="0"/>
    <n v="1.2170295593436375"/>
    <n v="0.63"/>
    <n v="9.9677419354838991E-3"/>
    <n v="9.9677419354838991E-3"/>
    <n v="-1.0085479356102026E-2"/>
    <n v="-9.9677419354838991E-3"/>
    <n v="1.0118118447869318"/>
    <n v="0.49829999999999997"/>
    <n v="-9.3268064516129012E-2"/>
    <m/>
    <n v="0"/>
    <n v="0"/>
    <n v="2.1825266515837813"/>
    <m/>
  </r>
  <r>
    <n v="2020020272"/>
    <x v="36"/>
    <s v="L.A"/>
    <s v="ARI"/>
    <n v="0"/>
    <n v="1"/>
    <n v="2.4500000000000002"/>
    <n v="0.46578418400098331"/>
    <n v="2.9207844993601902E-2"/>
    <n v="2.9207844993601902E-2"/>
    <n v="5.154287554681386E-2"/>
    <n v="4.2351375240722758E-2"/>
    <n v="1.2170295593436375"/>
    <n v="0.37"/>
    <n v="-1.9344827586206873E-2"/>
    <m/>
    <n v="0"/>
    <n v="0"/>
    <n v="1.0118118447869318"/>
    <n v="0.50170000000000003"/>
    <n v="4.7413448275862101E-2"/>
    <n v="4.7413448275862101E-2"/>
    <n v="0.15004761603305927"/>
    <n v="6.8749500000000047E-2"/>
    <n v="2.1825266515837813"/>
    <m/>
  </r>
  <r>
    <n v="2020020273"/>
    <x v="36"/>
    <s v="ANA"/>
    <s v="MIN"/>
    <n v="1"/>
    <n v="0"/>
    <n v="2.1"/>
    <n v="0.4461003264464104"/>
    <n v="-1.7233449398874015E-2"/>
    <m/>
    <n v="0"/>
    <n v="0"/>
    <n v="1.2170295593436375"/>
    <n v="0.46500000000000002"/>
    <n v="-6.4090909090908834E-3"/>
    <m/>
    <n v="0"/>
    <n v="0"/>
    <n v="1.0118118447869318"/>
    <n v="0.40310000000000001"/>
    <n v="-4.186090909090906E-2"/>
    <m/>
    <n v="0"/>
    <n v="0"/>
    <n v="2.1825266515837813"/>
    <m/>
  </r>
  <r>
    <n v="2020020273"/>
    <x v="36"/>
    <s v="MIN"/>
    <s v="ANA"/>
    <n v="0"/>
    <n v="1"/>
    <n v="1.83"/>
    <n v="0.55389967355358971"/>
    <n v="4.9288202179768176E-3"/>
    <n v="4.9288202179768176E-3"/>
    <n v="4.9787715153137204E-3"/>
    <n v="4.0909207809207582E-3"/>
    <n v="1.2170295593436375"/>
    <n v="0.53499999999999992"/>
    <n v="-7.5722891566265531E-3"/>
    <m/>
    <n v="0"/>
    <n v="0"/>
    <n v="1.0118118447869318"/>
    <n v="0.59689999999999999"/>
    <n v="3.337120481927712E-2"/>
    <n v="3.337120481927712E-2"/>
    <n v="6.0451841448232756E-2"/>
    <n v="2.769810000000001E-2"/>
    <n v="2.1825266515837813"/>
    <m/>
  </r>
  <r>
    <n v="2020020273.0999999"/>
    <x v="36"/>
    <s v="BUF"/>
    <s v="WSH"/>
    <n v="0"/>
    <n v="0"/>
    <n v="2.4500000000000002"/>
    <n v="0.38352558600777914"/>
    <n v="-1.2488754678815382E-2"/>
    <m/>
    <n v="0"/>
    <n v="0"/>
    <n v="1.2170295593436375"/>
    <n v="0.39500000000000002"/>
    <n v="-6.6724137931034244E-3"/>
    <m/>
    <n v="0"/>
    <n v="0"/>
    <n v="1.0118118447869318"/>
    <n v="0.43769999999999998"/>
    <n v="1.4972068965517241E-2"/>
    <n v="1.4972068965517241E-2"/>
    <n v="-3.2676939546591795E-2"/>
    <n v="-1.4972068965517241E-2"/>
    <n v="2.1825266515837813"/>
    <m/>
  </r>
  <r>
    <n v="2020020273.0999999"/>
    <x v="36"/>
    <s v="WSH"/>
    <s v="BUF"/>
    <n v="1"/>
    <n v="1"/>
    <n v="1.64"/>
    <n v="0.61647441399222092"/>
    <n v="5.1647057565198254E-3"/>
    <n v="5.1647057565198254E-3"/>
    <n v="4.0227837254379964E-3"/>
    <n v="3.3054116841726875E-3"/>
    <n v="1.2170295593436375"/>
    <n v="0.60499999999999998"/>
    <n v="-3.6562500000000141E-3"/>
    <m/>
    <n v="0"/>
    <n v="0"/>
    <n v="1.0118118447869318"/>
    <n v="0.56230000000000002"/>
    <n v="-3.6481875000000004E-2"/>
    <m/>
    <n v="0"/>
    <n v="0"/>
    <n v="2.1825266515837813"/>
    <m/>
  </r>
  <r>
    <n v="2020020274"/>
    <x v="37"/>
    <s v="CAR"/>
    <s v="CHI"/>
    <n v="1"/>
    <n v="1"/>
    <n v="1.57"/>
    <n v="0.61954375512702142"/>
    <n v="-1.4377002342408582E-2"/>
    <m/>
    <n v="0"/>
    <n v="0"/>
    <n v="1.2391617007535414"/>
    <n v="0.63200000000000001"/>
    <n v="-4.084210526315725E-3"/>
    <m/>
    <n v="0"/>
    <n v="0"/>
    <n v="0.99515900268905311"/>
    <n v="0.54879999999999995"/>
    <n v="-7.2833684210526342E-2"/>
    <m/>
    <n v="0"/>
    <n v="0"/>
    <n v="2.1304353412783996"/>
    <m/>
  </r>
  <r>
    <n v="2020020274"/>
    <x v="37"/>
    <s v="CHI"/>
    <s v="CAR"/>
    <n v="0"/>
    <n v="0"/>
    <n v="2.5499999999999998"/>
    <n v="0.38045624487297858"/>
    <n v="-5.7748210788202718E-3"/>
    <m/>
    <n v="0"/>
    <n v="0"/>
    <n v="1.2391617007535414"/>
    <n v="0.36799999999999999"/>
    <n v="-1.1922580645161312E-2"/>
    <m/>
    <n v="0"/>
    <n v="0"/>
    <n v="0.99515900268905311"/>
    <n v="0.45120000000000005"/>
    <n v="2.9140645161290328E-2"/>
    <n v="2.9140645161290328E-2"/>
    <n v="-6.2082260319266301E-2"/>
    <n v="-2.9140645161290328E-2"/>
    <n v="2.1304353412783996"/>
    <m/>
  </r>
  <r>
    <n v="2020020275"/>
    <x v="37"/>
    <s v="DET"/>
    <s v="FLA"/>
    <n v="1"/>
    <n v="0"/>
    <n v="2.6"/>
    <n v="0.3036453658789201"/>
    <n v="-3.9472884134026442E-2"/>
    <m/>
    <n v="0"/>
    <n v="0"/>
    <n v="1.2391617007535414"/>
    <n v="0.33800000000000002"/>
    <n v="-2.2724999999999981E-2"/>
    <m/>
    <n v="0"/>
    <n v="0"/>
    <n v="0.99515900268905311"/>
    <n v="0.25329999999999997"/>
    <n v="-6.4016250000000011E-2"/>
    <m/>
    <n v="0"/>
    <n v="0"/>
    <n v="2.1304353412783996"/>
    <m/>
  </r>
  <r>
    <n v="2020020275"/>
    <x v="37"/>
    <s v="FLA"/>
    <s v="DET"/>
    <n v="0"/>
    <n v="1"/>
    <n v="1.57"/>
    <n v="0.69635463412107979"/>
    <n v="4.9093039773734352E-2"/>
    <n v="4.9093039773734352E-2"/>
    <n v="3.4675502356873687E-2"/>
    <n v="2.7983032671028578E-2"/>
    <n v="1.2391617007535414"/>
    <n v="0.66199999999999992"/>
    <n v="2.0705263157894695E-2"/>
    <n v="2.0705263157894695E-2"/>
    <n v="1.174486654973618E-2"/>
    <n v="1.1801999999999976E-2"/>
    <n v="0.99515900268905311"/>
    <n v="0.74670000000000003"/>
    <n v="9.0694210526315835E-2"/>
    <n v="9.0694210526315835E-2"/>
    <n v="0.11013434627212582"/>
    <n v="5.1695700000000025E-2"/>
    <n v="2.1304353412783996"/>
    <m/>
  </r>
  <r>
    <n v="2020020276"/>
    <x v="37"/>
    <s v="CGY"/>
    <s v="EDM"/>
    <n v="1"/>
    <n v="0"/>
    <n v="1.9"/>
    <n v="0.5104531551471595"/>
    <n v="-1.0046335073465676E-2"/>
    <m/>
    <n v="0"/>
    <n v="0"/>
    <n v="1.2391617007535414"/>
    <n v="0.47899999999999998"/>
    <n v="-2.9966666666666697E-2"/>
    <m/>
    <n v="0"/>
    <n v="0"/>
    <n v="0.99515900268905311"/>
    <n v="0.4698"/>
    <n v="-3.5793333333333344E-2"/>
    <m/>
    <n v="0"/>
    <n v="0"/>
    <n v="2.1304353412783996"/>
    <m/>
  </r>
  <r>
    <n v="2020020276"/>
    <x v="37"/>
    <s v="EDM"/>
    <s v="CGY"/>
    <n v="0"/>
    <n v="1"/>
    <n v="2"/>
    <n v="0.48954684485284045"/>
    <n v="-6.2718930882957489E-3"/>
    <m/>
    <n v="0"/>
    <n v="0"/>
    <n v="1.2391617007535414"/>
    <n v="0.52100000000000002"/>
    <n v="1.260000000000001E-2"/>
    <n v="1.260000000000001E-2"/>
    <n v="1.253900343388208E-2"/>
    <n v="1.260000000000001E-2"/>
    <n v="0.99515900268905311"/>
    <n v="0.5302"/>
    <n v="1.8120000000000001E-2"/>
    <n v="1.8120000000000001E-2"/>
    <n v="3.8603488383964601E-2"/>
    <n v="1.8120000000000001E-2"/>
    <n v="2.1304353412783996"/>
    <m/>
  </r>
  <r>
    <n v="2020020277"/>
    <x v="37"/>
    <s v="VAN"/>
    <s v="WPG"/>
    <n v="1"/>
    <n v="0"/>
    <n v="1.9"/>
    <n v="0.46135363515650818"/>
    <n v="-4.1142697734211496E-2"/>
    <m/>
    <n v="0"/>
    <n v="0"/>
    <n v="1.2391617007535414"/>
    <n v="0.54900000000000004"/>
    <n v="1.4366666666666677E-2"/>
    <n v="1.4366666666666677E-2"/>
    <n v="-1.4297117671966073E-2"/>
    <n v="-1.4366666666666677E-2"/>
    <n v="0.99515900268905311"/>
    <n v="0.40870000000000001"/>
    <n v="-7.4490000000000001E-2"/>
    <m/>
    <n v="0"/>
    <n v="0"/>
    <n v="2.1304353412783996"/>
    <m/>
  </r>
  <r>
    <n v="2020020277"/>
    <x v="37"/>
    <s v="WPG"/>
    <s v="VAN"/>
    <n v="0"/>
    <n v="1"/>
    <n v="1.95"/>
    <n v="0.53864636484349182"/>
    <n v="1.5903287824676548E-2"/>
    <n v="1.5903287824676548E-2"/>
    <n v="1.8721407928979313E-2"/>
    <n v="1.510812343344272E-2"/>
    <n v="1.2391617007535414"/>
    <n v="0.45099999999999996"/>
    <n v="-3.8068421052631592E-2"/>
    <m/>
    <n v="0"/>
    <n v="0"/>
    <n v="0.99515900268905311"/>
    <n v="0.59129999999999994"/>
    <n v="4.8326842105263099E-2"/>
    <n v="4.8326842105263099E-2"/>
    <n v="9.7809351735761829E-2"/>
    <n v="4.5910499999999937E-2"/>
    <n v="2.1304353412783996"/>
    <m/>
  </r>
  <r>
    <n v="2020020278"/>
    <x v="38"/>
    <s v="BUF"/>
    <s v="N.J"/>
    <n v="0"/>
    <n v="1"/>
    <n v="2.15"/>
    <n v="0.46194240586387364"/>
    <n v="-1.7801288850447855E-3"/>
    <m/>
    <n v="0"/>
    <n v="0"/>
    <n v="1.2925586110393943"/>
    <n v="0.43600000000000005"/>
    <n v="-1.6330434782608667E-2"/>
    <m/>
    <n v="0"/>
    <n v="0"/>
    <n v="1.0051457550007052"/>
    <n v="0.46350000000000002"/>
    <n v="-9.065217391304363E-4"/>
    <m/>
    <n v="0"/>
    <n v="0"/>
    <n v="2.3149002673509855"/>
    <m/>
  </r>
  <r>
    <n v="2020020278"/>
    <x v="38"/>
    <s v="N.J"/>
    <s v="BUF"/>
    <n v="1"/>
    <n v="0"/>
    <n v="1.74"/>
    <n v="0.5380575941361263"/>
    <n v="-2.5856670082354125E-2"/>
    <m/>
    <n v="0"/>
    <n v="0"/>
    <n v="1.2925586110393943"/>
    <n v="0.56399999999999995"/>
    <n v="-7.5567567567567974E-3"/>
    <m/>
    <n v="0"/>
    <n v="0"/>
    <n v="1.0051457550007052"/>
    <n v="0.53649999999999998"/>
    <n v="-2.6955405405405423E-2"/>
    <m/>
    <n v="0"/>
    <n v="0"/>
    <n v="2.3149002673509855"/>
    <m/>
  </r>
  <r>
    <n v="2020020279"/>
    <x v="38"/>
    <s v="NYR"/>
    <s v="WSH"/>
    <n v="0"/>
    <n v="1"/>
    <n v="2.25"/>
    <n v="0.40855621049281804"/>
    <n v="-1.9379646333878262E-2"/>
    <m/>
    <n v="0"/>
    <n v="0"/>
    <n v="1.2925586110393943"/>
    <n v="0.48"/>
    <n v="1.9199999999999991E-2"/>
    <n v="1.9199999999999991E-2"/>
    <n v="2.4123498120016917E-2"/>
    <n v="2.399999999999999E-2"/>
    <n v="1.0051457550007052"/>
    <n v="0.48109999999999997"/>
    <n v="1.9793999999999989E-2"/>
    <n v="1.9793999999999989E-2"/>
    <n v="5.7276419864931719E-2"/>
    <n v="2.4742499999999983E-2"/>
    <n v="2.3149002673509855"/>
    <m/>
  </r>
  <r>
    <n v="2020020279"/>
    <x v="38"/>
    <s v="WSH"/>
    <s v="NYR"/>
    <n v="1"/>
    <n v="0"/>
    <n v="1.68"/>
    <n v="0.59144378950718202"/>
    <n v="-2.8122501299710275E-3"/>
    <m/>
    <n v="0"/>
    <n v="0"/>
    <n v="1.2925586110393943"/>
    <n v="0.52"/>
    <n v="-5.5764705882352973E-2"/>
    <m/>
    <n v="0"/>
    <n v="0"/>
    <n v="1.0051457550007052"/>
    <n v="0.51890000000000003"/>
    <n v="-5.6580000000000019E-2"/>
    <m/>
    <n v="0"/>
    <n v="0"/>
    <n v="2.3149002673509855"/>
    <m/>
  </r>
  <r>
    <n v="2020020281"/>
    <x v="38"/>
    <s v="NYI"/>
    <s v="PIT"/>
    <n v="0"/>
    <n v="0"/>
    <n v="2.0499999999999998"/>
    <n v="0.43964348194003544"/>
    <n v="-2.8208817720836422E-2"/>
    <m/>
    <n v="0"/>
    <n v="0"/>
    <n v="1.2925586110393943"/>
    <n v="0.47399999999999998"/>
    <n v="-8.0857142857143488E-3"/>
    <m/>
    <n v="0"/>
    <n v="0"/>
    <n v="1.0051457550007052"/>
    <n v="0.57929999999999993"/>
    <n v="5.3589999999999943E-2"/>
    <n v="5.3589999999999943E-2"/>
    <n v="-0.12405550532733918"/>
    <n v="-5.3589999999999943E-2"/>
    <n v="2.3149002673509855"/>
    <m/>
  </r>
  <r>
    <n v="2020020281"/>
    <x v="38"/>
    <s v="PIT"/>
    <s v="NYI"/>
    <n v="1"/>
    <n v="1"/>
    <n v="1.83"/>
    <n v="0.56035651805996456"/>
    <n v="9.1996727890609302E-3"/>
    <n v="9.1996727890609302E-3"/>
    <n v="9.8696265142637699E-3"/>
    <n v="7.6357284149205715E-3"/>
    <n v="1.2925586110393943"/>
    <n v="0.52600000000000002"/>
    <n v="-1.352530120481924E-2"/>
    <m/>
    <n v="0"/>
    <n v="0"/>
    <n v="1.0051457550007052"/>
    <n v="0.42070000000000002"/>
    <n v="-8.3175542168674704E-2"/>
    <m/>
    <n v="0"/>
    <n v="0"/>
    <n v="2.3149002673509855"/>
    <m/>
  </r>
  <r>
    <n v="2020020282"/>
    <x v="38"/>
    <s v="CBJ"/>
    <s v="NSH"/>
    <n v="1"/>
    <n v="0"/>
    <n v="1.76"/>
    <n v="0.52965223402260375"/>
    <n v="-2.6767921626401625E-2"/>
    <m/>
    <n v="0"/>
    <n v="0"/>
    <n v="1.2925586110393943"/>
    <n v="0.55500000000000005"/>
    <n v="-9.1578947368420611E-3"/>
    <m/>
    <n v="0"/>
    <n v="0"/>
    <n v="1.0051457550007052"/>
    <n v="0.51649999999999996"/>
    <n v="-3.5905263157894753E-2"/>
    <m/>
    <n v="0"/>
    <n v="0"/>
    <n v="2.3149002673509855"/>
    <m/>
  </r>
  <r>
    <n v="2020020282"/>
    <x v="38"/>
    <s v="NSH"/>
    <s v="CBJ"/>
    <n v="0"/>
    <n v="1"/>
    <n v="2.15"/>
    <n v="0.4703477659773963"/>
    <n v="2.9341817873222552E-3"/>
    <n v="2.9341817873222552E-3"/>
    <n v="4.3614922258920922E-3"/>
    <n v="3.3743090554205933E-3"/>
    <n v="1.2925586110393943"/>
    <n v="0.44499999999999995"/>
    <n v="-1.1282608695652206E-2"/>
    <m/>
    <n v="0"/>
    <n v="0"/>
    <n v="1.0051457550007052"/>
    <n v="0.48350000000000004"/>
    <n v="1.0310869565217399E-2"/>
    <n v="1.0310869565217399E-2"/>
    <n v="2.7448929920114332E-2"/>
    <n v="1.1857500000000009E-2"/>
    <n v="2.3149002673509855"/>
    <m/>
  </r>
  <r>
    <n v="2020020283"/>
    <x v="38"/>
    <s v="S.J"/>
    <s v="STL"/>
    <n v="0"/>
    <n v="1"/>
    <n v="2.6"/>
    <n v="0.4016406380351098"/>
    <n v="8.2998110421160266E-3"/>
    <n v="8.2998110421160266E-3"/>
    <n v="1.7164787571979073E-2"/>
    <n v="1.3279697667385643E-2"/>
    <n v="1.2925586110393943"/>
    <n v="0.36399999999999999"/>
    <n v="-1.0049999999999996E-2"/>
    <m/>
    <n v="0"/>
    <n v="0"/>
    <n v="1.0051457550007052"/>
    <n v="0.40710000000000002"/>
    <n v="1.0961250000000013E-2"/>
    <n v="1.0961250000000013E-2"/>
    <n v="4.0598720888801634E-2"/>
    <n v="1.7538000000000022E-2"/>
    <n v="2.3149002673509855"/>
    <m/>
  </r>
  <r>
    <n v="2020020283"/>
    <x v="38"/>
    <s v="STL"/>
    <s v="S.J"/>
    <n v="1"/>
    <n v="0"/>
    <n v="1.55"/>
    <n v="0.59835936196489026"/>
    <n v="-3.9568903066047344E-2"/>
    <m/>
    <n v="0"/>
    <n v="0"/>
    <n v="1.2925586110393943"/>
    <n v="0.63600000000000001"/>
    <n v="-7.745454545454479E-3"/>
    <m/>
    <n v="0"/>
    <n v="0"/>
    <n v="1.0051457550007052"/>
    <n v="0.59289999999999998"/>
    <n v="-4.4184545454545442E-2"/>
    <m/>
    <n v="0"/>
    <n v="0"/>
    <n v="2.3149002673509855"/>
    <m/>
  </r>
  <r>
    <n v="2020020284"/>
    <x v="38"/>
    <s v="MTL"/>
    <s v="TOR"/>
    <n v="1"/>
    <n v="0"/>
    <n v="2"/>
    <n v="0.44848108094871492"/>
    <n v="-3.0911351430771034E-2"/>
    <m/>
    <n v="0"/>
    <n v="0"/>
    <n v="1.2925586110393943"/>
    <n v="0.495"/>
    <n v="-3.0000000000000027E-3"/>
    <m/>
    <n v="0"/>
    <n v="0"/>
    <n v="1.0051457550007052"/>
    <n v="0.41110000000000002"/>
    <n v="-5.3339999999999985E-2"/>
    <m/>
    <n v="0"/>
    <n v="0"/>
    <n v="2.3149002673509855"/>
    <m/>
  </r>
  <r>
    <n v="2020020284"/>
    <x v="38"/>
    <s v="TOR"/>
    <s v="MTL"/>
    <n v="0"/>
    <n v="1"/>
    <n v="1.9"/>
    <n v="0.55151891905128514"/>
    <n v="1.5961982065813934E-2"/>
    <n v="1.5961982065813934E-2"/>
    <n v="1.8568617631581762E-2"/>
    <n v="1.4365783859232539E-2"/>
    <n v="1.2925586110393943"/>
    <n v="0.505"/>
    <n v="-1.3500000000000033E-2"/>
    <m/>
    <n v="0"/>
    <n v="0"/>
    <n v="1.0051457550007052"/>
    <n v="0.58889999999999998"/>
    <n v="3.963666666666666E-2"/>
    <n v="3.963666666666666E-2"/>
    <n v="8.2579437237211686E-2"/>
    <n v="3.5672999999999989E-2"/>
    <n v="2.3149002673509855"/>
    <m/>
  </r>
  <r>
    <n v="2020020285"/>
    <x v="38"/>
    <s v="CGY"/>
    <s v="EDM"/>
    <n v="0"/>
    <n v="0"/>
    <n v="2.25"/>
    <n v="0.45052274940680742"/>
    <n v="3.2822846796760037E-3"/>
    <n v="3.2822846796760037E-3"/>
    <n v="-4.2425453265978984E-3"/>
    <n v="-3.2822846796760037E-3"/>
    <n v="1.2925586110393943"/>
    <n v="0.43400000000000005"/>
    <n v="-5.6399999999999645E-3"/>
    <m/>
    <n v="0"/>
    <n v="0"/>
    <n v="1.0051457550007052"/>
    <n v="0.53170000000000006"/>
    <n v="4.7118000000000014E-2"/>
    <n v="4.7118000000000014E-2"/>
    <n v="-0.10907347079704377"/>
    <n v="-4.7118000000000014E-2"/>
    <n v="2.3149002673509855"/>
    <m/>
  </r>
  <r>
    <n v="2020020285"/>
    <x v="38"/>
    <s v="EDM"/>
    <s v="CGY"/>
    <n v="1"/>
    <n v="1"/>
    <n v="1.76"/>
    <n v="0.54947725059319263"/>
    <n v="-1.2994752219466162E-2"/>
    <m/>
    <n v="0"/>
    <n v="0"/>
    <n v="1.2925586110393943"/>
    <n v="0.56599999999999995"/>
    <n v="-1.5157894736842362E-3"/>
    <m/>
    <n v="0"/>
    <n v="0"/>
    <n v="1.0051457550007052"/>
    <n v="0.46829999999999999"/>
    <n v="-6.9391578947368415E-2"/>
    <m/>
    <n v="0"/>
    <n v="0"/>
    <n v="2.3149002673509855"/>
    <m/>
  </r>
  <r>
    <n v="2020020287"/>
    <x v="38"/>
    <s v="COL"/>
    <s v="VGK"/>
    <n v="1"/>
    <n v="1"/>
    <n v="1.86"/>
    <n v="0.53857774822462967"/>
    <n v="6.1207384807367951E-4"/>
    <n v="6.1207384807367951E-4"/>
    <n v="6.8038153771090117E-4"/>
    <n v="5.2638350934336442E-4"/>
    <n v="1.2925586110393943"/>
    <n v="0.58099999999999996"/>
    <n v="2.813720930232556E-2"/>
    <n v="2.813720930232556E-2"/>
    <n v="2.4322516979507051E-2"/>
    <n v="2.4197999999999987E-2"/>
    <n v="1.0051457550007052"/>
    <n v="0.48459999999999998"/>
    <n v="-3.4410697674418601E-2"/>
    <m/>
    <n v="0"/>
    <n v="0"/>
    <n v="2.3149002673509855"/>
    <m/>
  </r>
  <r>
    <n v="2020020287"/>
    <x v="38"/>
    <s v="VGK"/>
    <s v="COL"/>
    <n v="0"/>
    <n v="0"/>
    <n v="2"/>
    <n v="0.46142225177537022"/>
    <n v="-2.3146648934777869E-2"/>
    <m/>
    <n v="0"/>
    <n v="0"/>
    <n v="1.2925586110393943"/>
    <n v="0.41900000000000004"/>
    <n v="-4.8599999999999977E-2"/>
    <m/>
    <n v="0"/>
    <n v="0"/>
    <n v="1.0051457550007052"/>
    <n v="0.51540000000000008"/>
    <n v="9.2400000000000485E-3"/>
    <n v="9.2400000000000485E-3"/>
    <n v="-2.138967847032322E-2"/>
    <n v="-9.2400000000000485E-3"/>
    <n v="2.3149002673509855"/>
    <m/>
  </r>
  <r>
    <n v="2020020288"/>
    <x v="38"/>
    <s v="ARI"/>
    <s v="L.A"/>
    <n v="1"/>
    <n v="0"/>
    <n v="1.66"/>
    <n v="0.52486071365633369"/>
    <n v="-5.8514188786584563E-2"/>
    <m/>
    <n v="0"/>
    <n v="0"/>
    <n v="1.2925586110393943"/>
    <n v="0.58099999999999996"/>
    <n v="-1.6154545454545515E-2"/>
    <m/>
    <n v="0"/>
    <n v="0"/>
    <n v="1.0051457550007052"/>
    <n v="0.50149999999999995"/>
    <n v="-7.6140909090909176E-2"/>
    <m/>
    <n v="0"/>
    <n v="0"/>
    <n v="2.3149002673509855"/>
    <m/>
  </r>
  <r>
    <n v="2020020288"/>
    <x v="38"/>
    <s v="L.A"/>
    <s v="ARI"/>
    <n v="0"/>
    <n v="1"/>
    <n v="2.4500000000000002"/>
    <n v="0.47513928634366626"/>
    <n v="3.3949914112134286E-2"/>
    <n v="3.3949914112134286E-2"/>
    <n v="6.3629268053046181E-2"/>
    <n v="4.9227375462594716E-2"/>
    <n v="1.2925586110393943"/>
    <n v="0.41900000000000004"/>
    <n v="5.4931034482758991E-3"/>
    <n v="5.4931034482758991E-3"/>
    <n v="8.0059859385806734E-3"/>
    <n v="7.9650000000000554E-3"/>
    <n v="1.0051457550007052"/>
    <n v="0.49850000000000005"/>
    <n v="4.5791379310344868E-2"/>
    <n v="4.5791379310344868E-2"/>
    <n v="0.15370359050143723"/>
    <n v="6.6397500000000068E-2"/>
    <n v="2.3149002673509855"/>
    <m/>
  </r>
  <r>
    <n v="2020020289"/>
    <x v="38"/>
    <s v="ANA"/>
    <s v="MIN"/>
    <n v="1"/>
    <n v="0"/>
    <n v="2.25"/>
    <n v="0.43589809178332456"/>
    <n v="-4.6150304370047345E-3"/>
    <m/>
    <n v="0"/>
    <n v="0"/>
    <n v="1.2925586110393943"/>
    <n v="0.40500000000000003"/>
    <n v="-2.1299999999999972E-2"/>
    <m/>
    <n v="0"/>
    <n v="0"/>
    <n v="1.0051457550007052"/>
    <n v="0.39950000000000002"/>
    <n v="-2.4269999999999989E-2"/>
    <m/>
    <n v="0"/>
    <n v="0"/>
    <n v="2.3149002673509855"/>
    <m/>
  </r>
  <r>
    <n v="2020020289"/>
    <x v="38"/>
    <s v="MIN"/>
    <s v="ANA"/>
    <n v="0"/>
    <n v="1"/>
    <n v="1.74"/>
    <n v="0.56410190821667539"/>
    <n v="-7.4848701498586873E-3"/>
    <m/>
    <n v="0"/>
    <n v="0"/>
    <n v="1.2925586110393943"/>
    <n v="0.59499999999999997"/>
    <n v="1.4310810810810764E-2"/>
    <n v="1.4310810810810764E-2"/>
    <n v="1.0644493545457434E-2"/>
    <n v="1.0589999999999966E-2"/>
    <n v="1.0051457550007052"/>
    <n v="0.60050000000000003"/>
    <n v="1.8190540540540569E-2"/>
    <n v="1.8190540540540569E-2"/>
    <n v="3.1160872498811665E-2"/>
    <n v="1.3461000000000022E-2"/>
    <n v="2.3149002673509855"/>
    <m/>
  </r>
  <r>
    <n v="2020020289.0999999"/>
    <x v="38"/>
    <s v="DET"/>
    <s v="FLA"/>
    <n v="1"/>
    <n v="1"/>
    <n v="2.5499999999999998"/>
    <n v="0.30547443000646268"/>
    <n v="-4.27819748677781E-2"/>
    <m/>
    <n v="0"/>
    <n v="0"/>
    <n v="1.2925586110393943"/>
    <n v="0.4"/>
    <n v="3.8709677419354873E-3"/>
    <n v="3.8709677419354873E-3"/>
    <n v="6.0308745300042361E-3"/>
    <n v="6.0000000000000045E-3"/>
    <n v="1.0051457550007052"/>
    <n v="0.23080000000000001"/>
    <n v="-7.9637419354838715E-2"/>
    <m/>
    <n v="0"/>
    <n v="0"/>
    <n v="2.3149002673509855"/>
    <m/>
  </r>
  <r>
    <n v="2020020289.0999999"/>
    <x v="38"/>
    <s v="FLA"/>
    <s v="DET"/>
    <n v="0"/>
    <n v="0"/>
    <n v="1.58"/>
    <n v="0.69452556999353732"/>
    <n v="5.0353655477477034E-2"/>
    <n v="5.0353655477477034E-2"/>
    <n v="-6.5085050984723905E-2"/>
    <n v="-5.0353655477477034E-2"/>
    <n v="1.2925586110393943"/>
    <n v="0.6"/>
    <n v="-2.6896551724137893E-2"/>
    <m/>
    <n v="0"/>
    <n v="0"/>
    <n v="1.0051457550007052"/>
    <n v="0.76919999999999999"/>
    <n v="0.11138068965517244"/>
    <n v="0.11138068965517244"/>
    <n v="-0.25783518826049584"/>
    <n v="-0.11138068965517244"/>
    <n v="2.3149002673509855"/>
    <m/>
  </r>
  <r>
    <n v="2020020289.2"/>
    <x v="38"/>
    <s v="CAR"/>
    <s v="T.B"/>
    <n v="1"/>
    <n v="1"/>
    <n v="2.2999999999999998"/>
    <n v="0.45598484793687133"/>
    <n v="1.1253496212647077E-2"/>
    <n v="1.1253496212647077E-2"/>
    <n v="1.8909544464143047E-2"/>
    <n v="1.46295450764412E-2"/>
    <n v="1.2925586110393943"/>
    <n v="0.40799999999999997"/>
    <n v="-1.4215384615384652E-2"/>
    <m/>
    <n v="0"/>
    <n v="0"/>
    <n v="1.0051457550007052"/>
    <n v="0.36270000000000002"/>
    <n v="-3.8259230769230775E-2"/>
    <m/>
    <n v="0"/>
    <n v="0"/>
    <n v="2.3149002673509855"/>
    <m/>
  </r>
  <r>
    <n v="2020020289.2"/>
    <x v="38"/>
    <s v="T.B"/>
    <s v="CAR"/>
    <n v="0"/>
    <n v="0"/>
    <n v="1.66"/>
    <n v="0.54401515206312867"/>
    <n v="-4.406129435236656E-2"/>
    <m/>
    <n v="0"/>
    <n v="0"/>
    <n v="1.2925586110393943"/>
    <n v="0.59200000000000008"/>
    <n v="-7.8545454545454387E-3"/>
    <m/>
    <n v="0"/>
    <n v="0"/>
    <n v="1.0051457550007052"/>
    <n v="0.63729999999999998"/>
    <n v="2.6326363636363599E-2"/>
    <n v="2.6326363636363599E-2"/>
    <n v="-6.0942906220197358E-2"/>
    <n v="-2.6326363636363599E-2"/>
    <n v="2.3149002673509855"/>
    <m/>
  </r>
  <r>
    <n v="2020020290"/>
    <x v="39"/>
    <s v="BOS"/>
    <s v="PHI"/>
    <n v="1"/>
    <n v="1"/>
    <n v="1.57"/>
    <n v="0.57855518033484787"/>
    <n v="-4.8246508881204631E-2"/>
    <m/>
    <n v="0"/>
    <n v="0"/>
    <n v="1.3564147327266893"/>
    <n v="0.60699999999999998"/>
    <n v="-2.4742105263157888E-2"/>
    <m/>
    <n v="0"/>
    <n v="0"/>
    <n v="1.0782731241142716"/>
    <n v="0.53400000000000003"/>
    <n v="-8.5063157894736757E-2"/>
    <m/>
    <n v="0"/>
    <n v="0"/>
    <n v="2.1343714891868943"/>
    <m/>
  </r>
  <r>
    <n v="2020020290"/>
    <x v="39"/>
    <s v="PHI"/>
    <s v="BOS"/>
    <n v="0"/>
    <n v="0"/>
    <n v="2.5499999999999998"/>
    <n v="0.42144481966515213"/>
    <n v="1.4455023899252491E-2"/>
    <n v="1.4455023899252491E-2"/>
    <n v="-1.9607007378862475E-2"/>
    <n v="-1.4455023899252491E-2"/>
    <n v="1.3564147327266893"/>
    <n v="0.39300000000000002"/>
    <n v="4.1612903225806173E-4"/>
    <n v="4.1612903225806173E-4"/>
    <n v="-4.4870075164754868E-4"/>
    <n v="-4.1612903225806173E-4"/>
    <n v="1.0782731241142716"/>
    <n v="0.46599999999999997"/>
    <n v="3.6445161290322547E-2"/>
    <n v="3.6445161290322547E-2"/>
    <n v="-7.7787513176882289E-2"/>
    <n v="-3.6445161290322547E-2"/>
    <n v="2.1343714891868943"/>
    <m/>
  </r>
  <r>
    <n v="2020020293"/>
    <x v="39"/>
    <s v="MTL"/>
    <s v="OTT"/>
    <n v="0"/>
    <n v="0"/>
    <n v="1.45"/>
    <n v="0.62276450550934204"/>
    <n v="-6.4660978007636011E-2"/>
    <m/>
    <n v="0"/>
    <n v="0"/>
    <n v="1.3564147327266893"/>
    <n v="0.73099999999999998"/>
    <n v="3.9966666666666636E-2"/>
    <n v="3.9966666666666636E-2"/>
    <n v="-4.3094982527100353E-2"/>
    <n v="-3.9966666666666636E-2"/>
    <n v="1.0782731241142716"/>
    <n v="0.71179999999999999"/>
    <n v="2.140666666666665E-2"/>
    <n v="2.140666666666665E-2"/>
    <n v="-4.5689779011860748E-2"/>
    <n v="-2.140666666666665E-2"/>
    <n v="2.1343714891868943"/>
    <m/>
  </r>
  <r>
    <n v="2020020293"/>
    <x v="39"/>
    <s v="OTT"/>
    <s v="MTL"/>
    <n v="1"/>
    <n v="1"/>
    <n v="2.95"/>
    <n v="0.37723549449065807"/>
    <n v="1.7360724422683282E-2"/>
    <n v="1.7360724422683282E-2"/>
    <n v="4.5919267636584521E-2"/>
    <n v="3.3853412624232401E-2"/>
    <n v="1.3564147327266893"/>
    <n v="0.26900000000000002"/>
    <n v="-3.1761538461538445E-2"/>
    <m/>
    <n v="0"/>
    <n v="0"/>
    <n v="1.0782731241142716"/>
    <n v="0.28820000000000001"/>
    <n v="-2.3047692307692286E-2"/>
    <m/>
    <n v="0"/>
    <n v="0"/>
    <n v="2.1343714891868943"/>
    <m/>
  </r>
  <r>
    <n v="2020020294"/>
    <x v="39"/>
    <s v="VAN"/>
    <s v="WPG"/>
    <n v="1"/>
    <n v="0"/>
    <n v="1.9"/>
    <n v="0.4777849213398459"/>
    <n v="-3.0736216484764271E-2"/>
    <m/>
    <n v="0"/>
    <n v="0"/>
    <n v="1.3564147327266893"/>
    <n v="0.48"/>
    <n v="-2.9333333333333364E-2"/>
    <m/>
    <n v="0"/>
    <n v="0"/>
    <n v="1.0782731241142716"/>
    <n v="0.4052"/>
    <n v="-7.6706666666666701E-2"/>
    <m/>
    <n v="0"/>
    <n v="0"/>
    <n v="2.1343714891868943"/>
    <m/>
  </r>
  <r>
    <n v="2020020294"/>
    <x v="39"/>
    <s v="WPG"/>
    <s v="VAN"/>
    <n v="0"/>
    <n v="1"/>
    <n v="1.95"/>
    <n v="0.52221507866015415"/>
    <n v="5.7850747538843806E-3"/>
    <n v="5.7850747538843806E-3"/>
    <n v="7.4546125947892996E-3"/>
    <n v="5.4958210161901609E-3"/>
    <n v="1.3564147327266893"/>
    <n v="0.52"/>
    <n v="4.4210526315789514E-3"/>
    <n v="4.4210526315789514E-3"/>
    <n v="4.5287471212799441E-3"/>
    <n v="4.2000000000000032E-3"/>
    <n v="1.0782731241142716"/>
    <n v="0.5948"/>
    <n v="5.0482105263157898E-2"/>
    <n v="5.0482105263157898E-2"/>
    <n v="0.10236018787842507"/>
    <n v="4.7958000000000001E-2"/>
    <n v="2.1343714891868943"/>
    <m/>
  </r>
  <r>
    <n v="2020020294.0999999"/>
    <x v="39"/>
    <s v="N.J"/>
    <s v="WSH"/>
    <n v="0"/>
    <n v="0"/>
    <n v="2.35"/>
    <n v="0.42108771125072419"/>
    <n v="-2.3208619023995761E-3"/>
    <m/>
    <n v="0"/>
    <n v="0"/>
    <n v="1.3564147327266893"/>
    <n v="0.42400000000000004"/>
    <n v="-7.9999999999996122E-4"/>
    <m/>
    <n v="0"/>
    <n v="0"/>
    <n v="1.0782731241142716"/>
    <n v="0.48060000000000003"/>
    <n v="2.8757777777777806E-2"/>
    <n v="2.8757777777777806E-2"/>
    <n v="-6.1379780981261393E-2"/>
    <n v="-2.8757777777777806E-2"/>
    <n v="2.1343714891868943"/>
    <m/>
  </r>
  <r>
    <n v="2020020294.0999999"/>
    <x v="39"/>
    <s v="WSH"/>
    <s v="N.J"/>
    <n v="1"/>
    <n v="1"/>
    <n v="1.64"/>
    <n v="0.57891228874927569"/>
    <n v="-2.3711178023994309E-2"/>
    <m/>
    <n v="0"/>
    <n v="0"/>
    <n v="1.3564147327266893"/>
    <n v="0.57599999999999996"/>
    <n v="-2.5950000000000088E-2"/>
    <m/>
    <n v="0"/>
    <n v="0"/>
    <n v="1.0782731241142716"/>
    <n v="0.51939999999999997"/>
    <n v="-6.9461250000000044E-2"/>
    <m/>
    <n v="0"/>
    <n v="0"/>
    <n v="2.1343714891868943"/>
    <m/>
  </r>
  <r>
    <n v="2020020296"/>
    <x v="40"/>
    <s v="CAR"/>
    <s v="T.B"/>
    <n v="1"/>
    <n v="0"/>
    <n v="2.1"/>
    <n v="0.4718582669174417"/>
    <n v="-2.4811744018288324E-3"/>
    <m/>
    <n v="0"/>
    <n v="0"/>
    <n v="1.3901816055792007"/>
    <n v="0.45"/>
    <n v="-1.4999999999999966E-2"/>
    <m/>
    <n v="0"/>
    <n v="0"/>
    <n v="1.0392581879568037"/>
    <n v="0.41889999999999999"/>
    <n v="-3.2811818181818171E-2"/>
    <m/>
    <n v="0"/>
    <n v="0"/>
    <n v="2.0518746038953148"/>
    <m/>
  </r>
  <r>
    <n v="2020020296"/>
    <x v="40"/>
    <s v="T.B"/>
    <s v="CAR"/>
    <n v="0"/>
    <n v="1"/>
    <n v="1.8"/>
    <n v="0.52814173308255841"/>
    <n v="-1.8504330169273067E-2"/>
    <m/>
    <n v="0"/>
    <n v="0"/>
    <n v="1.3901816055792007"/>
    <n v="0.55000000000000004"/>
    <n v="-3.7499999999999617E-3"/>
    <m/>
    <n v="0"/>
    <n v="0"/>
    <n v="1.0392581879568037"/>
    <n v="0.58109999999999995"/>
    <n v="1.7242499999999966E-2"/>
    <n v="1.7242499999999966E-2"/>
    <n v="2.8303558286131916E-2"/>
    <n v="1.3793999999999973E-2"/>
    <n v="2.0518746038953148"/>
    <m/>
  </r>
  <r>
    <n v="2020020297"/>
    <x v="40"/>
    <s v="L.A"/>
    <s v="STL"/>
    <n v="0"/>
    <n v="1"/>
    <n v="2.65"/>
    <n v="0.44083040692114334"/>
    <n v="3.0581923334732693E-2"/>
    <n v="3.0581923334732693E-2"/>
    <n v="7.0148805017244881E-2"/>
    <n v="5.0460173502308941E-2"/>
    <n v="1.3901816055792007"/>
    <n v="0.35199999999999998"/>
    <n v="-1.2218181818181824E-2"/>
    <m/>
    <n v="0"/>
    <n v="0"/>
    <n v="1.0392581879568037"/>
    <n v="0.43610000000000004"/>
    <n v="2.8302727272727285E-2"/>
    <n v="2.8302727272727285E-2"/>
    <n v="9.5821518064609298E-2"/>
    <n v="4.6699500000000019E-2"/>
    <n v="2.0518746038953148"/>
    <m/>
  </r>
  <r>
    <n v="2020020297"/>
    <x v="40"/>
    <s v="STL"/>
    <s v="L.A"/>
    <n v="1"/>
    <n v="0"/>
    <n v="1.55"/>
    <n v="0.55916959307885672"/>
    <n v="-7.2702071306057492E-2"/>
    <m/>
    <n v="0"/>
    <n v="0"/>
    <n v="1.3901816055792007"/>
    <n v="0.64800000000000002"/>
    <n v="2.400000000000038E-3"/>
    <n v="2.400000000000038E-3"/>
    <n v="-2.4942196510963684E-3"/>
    <n v="-2.400000000000038E-3"/>
    <n v="1.0392581879568037"/>
    <n v="0.56389999999999996"/>
    <n v="-6.870272727272729E-2"/>
    <m/>
    <n v="0"/>
    <n v="0"/>
    <n v="2.0518746038953148"/>
    <m/>
  </r>
  <r>
    <n v="2020020298"/>
    <x v="40"/>
    <s v="CGY"/>
    <s v="TOR"/>
    <n v="0"/>
    <n v="1"/>
    <n v="2.25"/>
    <n v="0.4026173401387253"/>
    <n v="-2.2586636325088328E-2"/>
    <m/>
    <n v="0"/>
    <n v="0"/>
    <n v="1.3901816055792007"/>
    <n v="0.40400000000000003"/>
    <n v="-2.1839999999999991E-2"/>
    <m/>
    <n v="0"/>
    <n v="0"/>
    <n v="1.0392581879568037"/>
    <n v="0.41080000000000005"/>
    <n v="-1.8167999999999972E-2"/>
    <m/>
    <n v="0"/>
    <n v="0"/>
    <n v="2.0518746038953148"/>
    <m/>
  </r>
  <r>
    <n v="2020020298"/>
    <x v="40"/>
    <s v="TOR"/>
    <s v="CGY"/>
    <n v="1"/>
    <n v="0"/>
    <n v="1.71"/>
    <n v="0.59738265986127459"/>
    <n v="9.0947950828645773E-3"/>
    <n v="9.0947950828645773E-3"/>
    <n v="-1.2643416830710498E-2"/>
    <n v="-9.0947950828645773E-3"/>
    <n v="1.3901816055792007"/>
    <n v="0.59599999999999997"/>
    <n v="8.0957746478873046E-3"/>
    <n v="8.0957746478873046E-3"/>
    <n v="-8.4136000906699909E-3"/>
    <n v="-8.0957746478873046E-3"/>
    <n v="1.0392581879568037"/>
    <n v="0.58919999999999995"/>
    <n v="3.1825352112675519E-3"/>
    <n v="3.1825352112675519E-3"/>
    <n v="-6.5301631760025002E-3"/>
    <n v="-3.1825352112675519E-3"/>
    <n v="2.0518746038953148"/>
    <m/>
  </r>
  <r>
    <n v="2020020299"/>
    <x v="40"/>
    <s v="COL"/>
    <s v="VGK"/>
    <n v="1"/>
    <n v="0"/>
    <n v="1.74"/>
    <n v="0.54619854326887751"/>
    <n v="-2.0114000558981007E-2"/>
    <m/>
    <n v="0"/>
    <n v="0"/>
    <n v="1.3901816055792007"/>
    <n v="0.59499999999999997"/>
    <n v="1.4310810810810764E-2"/>
    <n v="1.4310810810810764E-2"/>
    <n v="-1.4872627311435831E-2"/>
    <n v="-1.4310810810810764E-2"/>
    <n v="1.0392581879568037"/>
    <n v="0.52680000000000005"/>
    <n v="-3.3797837837837838E-2"/>
    <m/>
    <n v="0"/>
    <n v="0"/>
    <n v="2.0518746038953148"/>
    <m/>
  </r>
  <r>
    <n v="2020020299"/>
    <x v="40"/>
    <s v="VGK"/>
    <s v="COL"/>
    <n v="0"/>
    <n v="1"/>
    <n v="2.2000000000000002"/>
    <n v="0.45380145673112238"/>
    <n v="-4.0919879788267599E-4"/>
    <m/>
    <n v="0"/>
    <n v="0"/>
    <n v="1.3901816055792007"/>
    <n v="0.40500000000000003"/>
    <n v="-2.7249999999999962E-2"/>
    <m/>
    <n v="0"/>
    <n v="0"/>
    <n v="1.0392581879568037"/>
    <n v="0.47319999999999995"/>
    <n v="1.025999999999999E-2"/>
    <n v="1.025999999999999E-2"/>
    <n v="2.5262680123159093E-2"/>
    <n v="1.2311999999999988E-2"/>
    <n v="2.0518746038953148"/>
    <m/>
  </r>
  <r>
    <n v="2020020300"/>
    <x v="40"/>
    <s v="ANA"/>
    <s v="ARI"/>
    <n v="0"/>
    <n v="0"/>
    <n v="2.4"/>
    <n v="0.43447384464700833"/>
    <n v="9.1579772470328381E-3"/>
    <n v="9.1579772470328381E-3"/>
    <n v="-1.2731251513137899E-2"/>
    <n v="-9.1579772470328381E-3"/>
    <n v="1.3901816055792007"/>
    <n v="0.35199999999999998"/>
    <n v="-3.3257142857142881E-2"/>
    <m/>
    <n v="0"/>
    <n v="0"/>
    <n v="1.0392581879568037"/>
    <n v="0.41259999999999997"/>
    <n v="-2.0914285714285935E-3"/>
    <m/>
    <n v="0"/>
    <n v="0"/>
    <n v="2.0518746038953148"/>
    <m/>
  </r>
  <r>
    <n v="2020020300"/>
    <x v="40"/>
    <s v="ARI"/>
    <s v="ANA"/>
    <n v="1"/>
    <n v="1"/>
    <n v="1.64"/>
    <n v="0.56552615535299178"/>
    <n v="-3.4001768072387563E-2"/>
    <m/>
    <n v="0"/>
    <n v="0"/>
    <n v="1.3901816055792007"/>
    <n v="0.64800000000000002"/>
    <n v="2.9400000000000003E-2"/>
    <n v="2.9400000000000003E-2"/>
    <n v="1.9554682064595218E-2"/>
    <n v="1.8815999999999999E-2"/>
    <n v="1.0392581879568037"/>
    <n v="0.58740000000000003"/>
    <n v="-1.7186250000000014E-2"/>
    <m/>
    <n v="0"/>
    <n v="0"/>
    <n v="2.0518746038953148"/>
    <m/>
  </r>
  <r>
    <n v="2020020300.0999999"/>
    <x v="40"/>
    <s v="DAL"/>
    <s v="FLA"/>
    <n v="0"/>
    <n v="0"/>
    <n v="2"/>
    <n v="0.45797883978084625"/>
    <n v="-2.5212696131492268E-2"/>
    <m/>
    <n v="0"/>
    <n v="0"/>
    <n v="1.3901816055792007"/>
    <n v="0.47199999999999998"/>
    <n v="-1.6800000000000013E-2"/>
    <m/>
    <n v="0"/>
    <n v="0"/>
    <n v="1.0392581879568037"/>
    <n v="0.53749999999999998"/>
    <n v="2.2499999999999985E-2"/>
    <n v="2.2499999999999985E-2"/>
    <n v="-4.6167178587644554E-2"/>
    <n v="-2.2499999999999985E-2"/>
    <n v="2.0518746038953148"/>
    <m/>
  </r>
  <r>
    <n v="2020020300.0999999"/>
    <x v="40"/>
    <s v="FLA"/>
    <s v="DAL"/>
    <n v="1"/>
    <n v="1"/>
    <n v="1.86"/>
    <n v="0.54202116021915381"/>
    <n v="2.8462876770788811E-3"/>
    <n v="2.8462876770788811E-3"/>
    <n v="3.4028968246611591E-3"/>
    <n v="2.4478074022878382E-3"/>
    <n v="1.3901816055792007"/>
    <n v="0.52800000000000002"/>
    <n v="-6.2511627906976508E-3"/>
    <m/>
    <n v="0"/>
    <n v="0"/>
    <n v="1.0392581879568037"/>
    <n v="0.46250000000000002"/>
    <n v="-4.8749999999999967E-2"/>
    <m/>
    <n v="0"/>
    <n v="0"/>
    <n v="2.0518746038953148"/>
    <m/>
  </r>
  <r>
    <n v="2020020300.2"/>
    <x v="40"/>
    <s v="BUF"/>
    <s v="NYI"/>
    <n v="0"/>
    <n v="0"/>
    <n v="2.4500000000000002"/>
    <n v="0.37014311203238037"/>
    <n v="-1.9272284590483038E-2"/>
    <m/>
    <n v="0"/>
    <n v="0"/>
    <n v="1.3901816055792007"/>
    <n v="0.375"/>
    <n v="-1.6810344827586188E-2"/>
    <m/>
    <n v="0"/>
    <n v="0"/>
    <n v="1.0392581879568037"/>
    <n v="0.37329999999999997"/>
    <n v="-1.7672068965517242E-2"/>
    <m/>
    <n v="0"/>
    <n v="0"/>
    <n v="2.0518746038953148"/>
    <m/>
  </r>
  <r>
    <n v="2020020300.2"/>
    <x v="40"/>
    <s v="NYI"/>
    <s v="BUF"/>
    <n v="1"/>
    <n v="1"/>
    <n v="1.62"/>
    <n v="0.62985688796761963"/>
    <n v="9.8555605681664108E-3"/>
    <n v="9.8555605681664108E-3"/>
    <n v="8.4946317890127188E-3"/>
    <n v="6.1104475522631759E-3"/>
    <n v="1.3901816055792007"/>
    <n v="0.625"/>
    <n v="6.0483870967742246E-3"/>
    <n v="6.0483870967742246E-3"/>
    <n v="3.8972182048380355E-3"/>
    <n v="3.7500000000000207E-3"/>
    <n v="1.0392581879568037"/>
    <n v="0.62670000000000003"/>
    <n v="7.3809677419355317E-3"/>
    <n v="7.3809677419355317E-3"/>
    <n v="9.3897885623458032E-3"/>
    <n v="4.5762000000000311E-3"/>
    <n v="2.0518746038953148"/>
    <m/>
  </r>
  <r>
    <n v="2020020300.3"/>
    <x v="40"/>
    <s v="MIN"/>
    <s v="S.J"/>
    <n v="0"/>
    <n v="1"/>
    <n v="1.64"/>
    <n v="0.57927419952412396"/>
    <n v="-2.3432959115829727E-2"/>
    <m/>
    <n v="0"/>
    <n v="0"/>
    <n v="1.3901816055792007"/>
    <n v="0.61499999999999999"/>
    <n v="4.0312499999999724E-3"/>
    <n v="4.0312499999999724E-3"/>
    <n v="2.6812861249285343E-3"/>
    <n v="2.5799999999999816E-3"/>
    <n v="1.0392581879568037"/>
    <n v="0.57400000000000007"/>
    <n v="-2.7487500000000015E-2"/>
    <m/>
    <n v="0"/>
    <n v="0"/>
    <n v="2.0518746038953148"/>
    <m/>
  </r>
  <r>
    <n v="2020020300.3"/>
    <x v="40"/>
    <s v="S.J"/>
    <s v="MIN"/>
    <n v="1"/>
    <n v="0"/>
    <n v="2.35"/>
    <n v="0.42072580047587593"/>
    <n v="-2.5098597514870112E-3"/>
    <m/>
    <n v="0"/>
    <n v="0"/>
    <n v="1.3901816055792007"/>
    <n v="0.38500000000000001"/>
    <n v="-2.1166666666666653E-2"/>
    <m/>
    <n v="0"/>
    <n v="0"/>
    <n v="1.0392581879568037"/>
    <n v="0.42599999999999999"/>
    <n v="2.4444444444445451E-4"/>
    <n v="2.4444444444445451E-4"/>
    <n v="-5.0156934761887541E-4"/>
    <n v="-2.4444444444445451E-4"/>
    <n v="2.0518746038953148"/>
    <m/>
  </r>
  <r>
    <n v="2020020302"/>
    <x v="41"/>
    <s v="PIT"/>
    <s v="WSH"/>
    <n v="0"/>
    <n v="1"/>
    <n v="1.86"/>
    <n v="0.50473204666430871"/>
    <n v="-2.1348276699204308E-2"/>
    <m/>
    <n v="0"/>
    <n v="0"/>
    <n v="1.4468532708662711"/>
    <n v="0.51800000000000002"/>
    <n v="-1.273953488372089E-2"/>
    <m/>
    <n v="0"/>
    <n v="0"/>
    <n v="1.0396109272979632"/>
    <n v="0.51659999999999995"/>
    <n v="-1.3647906976744201E-2"/>
    <m/>
    <n v="0"/>
    <n v="0"/>
    <n v="2.1574532378202949"/>
    <m/>
  </r>
  <r>
    <n v="2020020302"/>
    <x v="41"/>
    <s v="WSH"/>
    <s v="PIT"/>
    <n v="1"/>
    <n v="0"/>
    <n v="2"/>
    <n v="0.49526795333569129"/>
    <n v="-2.8392279985852251E-3"/>
    <m/>
    <n v="0"/>
    <n v="0"/>
    <n v="1.4468532708662711"/>
    <n v="0.48199999999999998"/>
    <n v="-1.0800000000000009E-2"/>
    <m/>
    <n v="0"/>
    <n v="0"/>
    <n v="1.0396109272979632"/>
    <n v="0.4834"/>
    <n v="-9.9599999999999845E-3"/>
    <m/>
    <n v="0"/>
    <n v="0"/>
    <n v="2.1574532378202949"/>
    <m/>
  </r>
  <r>
    <n v="2020020304"/>
    <x v="41"/>
    <s v="CBJ"/>
    <s v="CHI"/>
    <n v="1"/>
    <n v="0"/>
    <n v="1.83"/>
    <n v="0.54335778228290399"/>
    <n v="-2.0440693092598724E-3"/>
    <m/>
    <n v="0"/>
    <n v="0"/>
    <n v="1.4468532708662711"/>
    <n v="0.45700000000000002"/>
    <n v="-5.9165060240963824E-2"/>
    <m/>
    <n v="0"/>
    <n v="0"/>
    <n v="1.0396109272979632"/>
    <n v="0.49009999999999998"/>
    <n v="-3.7271204819277114E-2"/>
    <m/>
    <n v="0"/>
    <n v="0"/>
    <n v="2.1574532378202949"/>
    <m/>
  </r>
  <r>
    <n v="2020020304"/>
    <x v="41"/>
    <s v="CHI"/>
    <s v="CBJ"/>
    <n v="0"/>
    <n v="1"/>
    <n v="2.1"/>
    <n v="0.45664221771709596"/>
    <n v="-1.1195820762026847E-2"/>
    <m/>
    <n v="0"/>
    <n v="0"/>
    <n v="1.4468532708662711"/>
    <n v="0.54299999999999993"/>
    <n v="3.8263636363636319E-2"/>
    <n v="3.8263636363636319E-2"/>
    <n v="4.375722392997123E-2"/>
    <n v="4.2089999999999961E-2"/>
    <n v="1.0396109272979632"/>
    <n v="0.50990000000000002"/>
    <n v="1.930636363636367E-2"/>
    <n v="1.930636363636367E-2"/>
    <n v="4.5817834411589688E-2"/>
    <n v="2.1237000000000041E-2"/>
    <n v="2.1574532378202949"/>
    <m/>
  </r>
  <r>
    <n v="2020020305"/>
    <x v="41"/>
    <s v="DET"/>
    <s v="NSH"/>
    <n v="1"/>
    <n v="0"/>
    <n v="2.4"/>
    <n v="0.32600253907709403"/>
    <n v="-4.6627265617494515E-2"/>
    <m/>
    <n v="0"/>
    <n v="0"/>
    <n v="1.4468532708662711"/>
    <n v="0.40799999999999997"/>
    <n v="-4.4571428571428774E-3"/>
    <m/>
    <n v="0"/>
    <n v="0"/>
    <n v="1.0396109272979632"/>
    <n v="0.29220000000000002"/>
    <n v="-6.4011428571428566E-2"/>
    <m/>
    <n v="0"/>
    <n v="0"/>
    <n v="2.1574532378202949"/>
    <m/>
  </r>
  <r>
    <n v="2020020305"/>
    <x v="41"/>
    <s v="NSH"/>
    <s v="DET"/>
    <n v="0"/>
    <n v="1"/>
    <n v="1.62"/>
    <n v="0.67399746092290591"/>
    <n v="4.4456074207310119E-2"/>
    <n v="4.4456074207310119E-2"/>
    <n v="3.9879278153566608E-2"/>
    <n v="2.7562766008532281E-2"/>
    <n v="1.4468532708662711"/>
    <n v="0.59200000000000008"/>
    <n v="-1.981935483870962E-2"/>
    <m/>
    <n v="0"/>
    <n v="0"/>
    <n v="1.0396109272979632"/>
    <n v="0.70779999999999998"/>
    <n v="7.0952903225806427E-2"/>
    <n v="7.0952903225806427E-2"/>
    <n v="9.4908093894305018E-2"/>
    <n v="4.3990799999999997E-2"/>
    <n v="2.1574532378202949"/>
    <m/>
  </r>
  <r>
    <n v="2020020306"/>
    <x v="41"/>
    <s v="MTL"/>
    <s v="OTT"/>
    <n v="0"/>
    <n v="0"/>
    <n v="1.47"/>
    <n v="0.65096876137372173"/>
    <n v="-2.7495268583380247E-2"/>
    <m/>
    <n v="0"/>
    <n v="0"/>
    <n v="1.4468532708662711"/>
    <n v="0.65900000000000003"/>
    <n v="-1.9959574468085047E-2"/>
    <m/>
    <n v="0"/>
    <n v="0"/>
    <n v="1.0396109272979632"/>
    <n v="0.70130000000000003"/>
    <n v="1.9730425531914907E-2"/>
    <n v="1.9730425531914907E-2"/>
    <n v="-4.2567470447402028E-2"/>
    <n v="-1.9730425531914907E-2"/>
    <n v="2.1574532378202949"/>
    <m/>
  </r>
  <r>
    <n v="2020020306"/>
    <x v="41"/>
    <s v="OTT"/>
    <s v="MTL"/>
    <n v="1"/>
    <n v="1"/>
    <n v="2.8"/>
    <n v="0.34903123862627827"/>
    <n v="-3.7854219744034765E-3"/>
    <m/>
    <n v="0"/>
    <n v="0"/>
    <n v="1.4468532708662711"/>
    <n v="0.34100000000000003"/>
    <n v="-7.5333333333333268E-3"/>
    <m/>
    <n v="0"/>
    <n v="0"/>
    <n v="1.0396109272979632"/>
    <n v="0.29870000000000002"/>
    <n v="-2.7273333333333327E-2"/>
    <m/>
    <n v="0"/>
    <n v="0"/>
    <n v="2.1574532378202949"/>
    <m/>
  </r>
  <r>
    <n v="2020020307"/>
    <x v="41"/>
    <s v="EDM"/>
    <s v="VAN"/>
    <n v="0"/>
    <n v="1"/>
    <n v="1.8"/>
    <n v="0.52728785308300208"/>
    <n v="-1.9080699168973564E-2"/>
    <m/>
    <n v="0"/>
    <n v="0"/>
    <n v="1.4468532708662711"/>
    <n v="0.56099999999999994"/>
    <n v="3.67499999999997E-3"/>
    <n v="3.67499999999997E-3"/>
    <n v="3.0564561262559874E-3"/>
    <n v="2.9399999999999765E-3"/>
    <n v="1.0396109272979632"/>
    <n v="0.59189999999999998"/>
    <n v="2.4532499999999971E-2"/>
    <n v="2.4532499999999971E-2"/>
    <n v="4.2342177245461056E-2"/>
    <n v="1.9625999999999977E-2"/>
    <n v="2.1574532378202949"/>
    <m/>
  </r>
  <r>
    <n v="2020020307"/>
    <x v="41"/>
    <s v="VAN"/>
    <s v="EDM"/>
    <n v="1"/>
    <n v="0"/>
    <n v="2.2000000000000002"/>
    <n v="0.47271214691699792"/>
    <n v="9.9916808043488663E-3"/>
    <n v="9.9916808043488663E-3"/>
    <n v="-1.4456496053223892E-2"/>
    <n v="-9.9916808043488663E-3"/>
    <n v="1.4468532708662711"/>
    <n v="0.439"/>
    <n v="-8.5499999999999864E-3"/>
    <m/>
    <n v="0"/>
    <n v="0"/>
    <n v="1.0396109272979632"/>
    <n v="0.40810000000000002"/>
    <n v="-2.554499999999995E-2"/>
    <m/>
    <n v="0"/>
    <n v="0"/>
    <n v="2.1574532378202949"/>
    <m/>
  </r>
  <r>
    <n v="2020020307.0999999"/>
    <x v="41"/>
    <s v="BUF"/>
    <s v="N.J"/>
    <n v="0"/>
    <n v="1"/>
    <n v="2.2999999999999998"/>
    <n v="0.40441906293319341"/>
    <n v="-1.6116035827766603E-2"/>
    <m/>
    <n v="0"/>
    <n v="0"/>
    <n v="1.4468532708662711"/>
    <n v="0.43000000000000005"/>
    <n v="-2.5384615384615411E-3"/>
    <m/>
    <n v="0"/>
    <n v="0"/>
    <n v="1.0396109272979632"/>
    <n v="0.45879999999999999"/>
    <n v="1.2747692307692274E-2"/>
    <n v="1.2747692307692274E-2"/>
    <n v="3.5753315057157828E-2"/>
    <n v="1.6571999999999955E-2"/>
    <n v="2.1574532378202949"/>
    <m/>
  </r>
  <r>
    <n v="2020020307.0999999"/>
    <x v="41"/>
    <s v="N.J"/>
    <s v="BUF"/>
    <n v="1"/>
    <n v="0"/>
    <n v="1.66"/>
    <n v="0.5955809370668067"/>
    <n v="-5.1525656677731636E-3"/>
    <m/>
    <n v="0"/>
    <n v="0"/>
    <n v="1.4468532708662711"/>
    <n v="0.56999999999999995"/>
    <n v="-2.4454545454545541E-2"/>
    <m/>
    <n v="0"/>
    <n v="0"/>
    <n v="1.0396109272979632"/>
    <n v="0.54120000000000001"/>
    <n v="-4.6185454545454564E-2"/>
    <m/>
    <n v="0"/>
    <n v="0"/>
    <n v="2.1574532378202949"/>
    <m/>
  </r>
  <r>
    <n v="2020020308"/>
    <x v="42"/>
    <s v="NYR"/>
    <s v="PHI"/>
    <n v="0"/>
    <n v="0"/>
    <n v="2.1"/>
    <n v="0.38514975114446304"/>
    <n v="-5.2141506162716608E-2"/>
    <m/>
    <n v="0"/>
    <n v="0"/>
    <n v="1.4722760529666139"/>
    <n v="0.48099999999999998"/>
    <n v="2.754545454545454E-3"/>
    <n v="2.754545454545454E-3"/>
    <n v="-2.9926059638938152E-3"/>
    <n v="-2.754545454545454E-3"/>
    <n v="1.0864246073541906"/>
    <n v="0.44940000000000002"/>
    <n v="-1.5343636363636356E-2"/>
    <m/>
    <n v="0"/>
    <n v="0"/>
    <n v="2.3337071879814064"/>
    <m/>
  </r>
  <r>
    <n v="2020020308"/>
    <x v="42"/>
    <s v="PHI"/>
    <s v="NYR"/>
    <n v="1"/>
    <n v="1"/>
    <n v="1.8"/>
    <n v="0.61485024885553696"/>
    <n v="4.0023917977487458E-2"/>
    <n v="4.0023917977487458E-2"/>
    <n v="4.7141004787323797E-2"/>
    <n v="3.2019134381989972E-2"/>
    <n v="1.4722760529666139"/>
    <n v="0.51900000000000002"/>
    <n v="-2.4674999999999989E-2"/>
    <m/>
    <n v="0"/>
    <n v="0"/>
    <n v="1.0864246073541906"/>
    <n v="0.55059999999999998"/>
    <n v="-3.3450000000000146E-3"/>
    <m/>
    <n v="0"/>
    <n v="0"/>
    <n v="2.3337071879814064"/>
    <m/>
  </r>
  <r>
    <n v="2020020309"/>
    <x v="42"/>
    <s v="L.A"/>
    <s v="STL"/>
    <n v="0"/>
    <n v="1"/>
    <n v="2.4500000000000002"/>
    <n v="0.45810871611129539"/>
    <n v="2.5317176787449748E-2"/>
    <n v="2.5317176787449748E-2"/>
    <n v="5.404711601368252E-2"/>
    <n v="3.6709906341802136E-2"/>
    <n v="1.4722760529666139"/>
    <n v="0.49199999999999999"/>
    <n v="4.2496551724137931E-2"/>
    <n v="4.2496551724137931E-2"/>
    <n v="6.6945484305165226E-2"/>
    <n v="6.1620000000000001E-2"/>
    <n v="1.0864246073541906"/>
    <n v="0.47340000000000004"/>
    <n v="3.3068275862068987E-2"/>
    <n v="3.3068275862068987E-2"/>
    <n v="0.11189892595652055"/>
    <n v="4.794900000000004E-2"/>
    <n v="2.3337071879814064"/>
    <m/>
  </r>
  <r>
    <n v="2020020309"/>
    <x v="42"/>
    <s v="STL"/>
    <s v="L.A"/>
    <n v="1"/>
    <n v="0"/>
    <n v="1.58"/>
    <n v="0.54189128388870467"/>
    <n v="-7.4385399028886204E-2"/>
    <m/>
    <n v="0"/>
    <n v="0"/>
    <n v="1.4722760529666139"/>
    <n v="0.50800000000000001"/>
    <n v="-0.10208275862068962"/>
    <m/>
    <n v="0"/>
    <n v="0"/>
    <n v="1.0864246073541906"/>
    <n v="0.52659999999999996"/>
    <n v="-8.6882068965517228E-2"/>
    <m/>
    <n v="0"/>
    <n v="0"/>
    <n v="2.3337071879814064"/>
    <m/>
  </r>
  <r>
    <n v="2020020310"/>
    <x v="42"/>
    <s v="CGY"/>
    <s v="TOR"/>
    <n v="0"/>
    <n v="0"/>
    <n v="2.2999999999999998"/>
    <n v="0.41323610450015696"/>
    <n v="-1.143622145760902E-2"/>
    <m/>
    <n v="0"/>
    <n v="0"/>
    <n v="1.4722760529666139"/>
    <n v="0.43000000000000005"/>
    <n v="-2.5384615384615411E-3"/>
    <m/>
    <n v="0"/>
    <n v="0"/>
    <n v="1.0864246073541906"/>
    <n v="0.4536"/>
    <n v="9.987692307692279E-3"/>
    <n v="9.987692307692279E-3"/>
    <n v="-2.3308349329808072E-2"/>
    <n v="-9.987692307692279E-3"/>
    <n v="2.3337071879814064"/>
    <m/>
  </r>
  <r>
    <n v="2020020310"/>
    <x v="42"/>
    <s v="TOR"/>
    <s v="CGY"/>
    <n v="1"/>
    <n v="1"/>
    <n v="1.64"/>
    <n v="0.58676389549984298"/>
    <n v="-1.7675255334495734E-2"/>
    <m/>
    <n v="0"/>
    <n v="0"/>
    <n v="1.4722760529666139"/>
    <n v="0.56999999999999995"/>
    <n v="-3.0562500000000072E-2"/>
    <m/>
    <n v="0"/>
    <n v="0"/>
    <n v="1.0864246073541906"/>
    <n v="0.5464"/>
    <n v="-4.8705000000000005E-2"/>
    <m/>
    <n v="0"/>
    <n v="0"/>
    <n v="2.3337071879814064"/>
    <m/>
  </r>
  <r>
    <n v="2020020311"/>
    <x v="42"/>
    <s v="ANA"/>
    <s v="ARI"/>
    <n v="0"/>
    <n v="0"/>
    <n v="2.4500000000000002"/>
    <n v="0.40666110154701407"/>
    <n v="-7.6144162961698742E-4"/>
    <m/>
    <n v="0"/>
    <n v="0"/>
    <n v="1.4722760529666139"/>
    <n v="0.35099999999999998"/>
    <n v="-2.8975862068965512E-2"/>
    <m/>
    <n v="0"/>
    <n v="0"/>
    <n v="1.0864246073541906"/>
    <n v="0.42200000000000004"/>
    <n v="7.0137931034483063E-3"/>
    <n v="7.0137931034483063E-3"/>
    <n v="-1.6368139380531728E-2"/>
    <n v="-7.0137931034483063E-3"/>
    <n v="2.3337071879814064"/>
    <m/>
  </r>
  <r>
    <n v="2020020311"/>
    <x v="42"/>
    <s v="ARI"/>
    <s v="ANA"/>
    <n v="1"/>
    <n v="1"/>
    <n v="1.57"/>
    <n v="0.59333889845298593"/>
    <n v="-3.603048917305901E-2"/>
    <m/>
    <n v="0"/>
    <n v="0"/>
    <n v="1.4722760529666139"/>
    <n v="0.64900000000000002"/>
    <n v="9.9631578947369012E-3"/>
    <n v="9.9631578947369012E-3"/>
    <n v="6.1698053451644842E-3"/>
    <n v="5.679000000000033E-3"/>
    <n v="1.0864246073541906"/>
    <n v="0.57799999999999996"/>
    <n v="-4.8705263157894703E-2"/>
    <m/>
    <n v="0"/>
    <n v="0"/>
    <n v="2.3337071879814064"/>
    <m/>
  </r>
  <r>
    <n v="2020020314"/>
    <x v="42"/>
    <s v="CAR"/>
    <s v="T.B"/>
    <n v="0"/>
    <n v="0"/>
    <n v="2.25"/>
    <n v="0.40564855564545182"/>
    <n v="-2.0949779951456013E-2"/>
    <m/>
    <n v="0"/>
    <n v="0"/>
    <n v="1.4722760529666139"/>
    <n v="0.34299999999999997"/>
    <n v="-5.4780000000000009E-2"/>
    <m/>
    <n v="0"/>
    <n v="0"/>
    <n v="1.0864246073541906"/>
    <n v="0.43389999999999995"/>
    <n v="-5.6940000000000263E-3"/>
    <m/>
    <n v="0"/>
    <n v="0"/>
    <n v="2.3337071879814064"/>
    <m/>
  </r>
  <r>
    <n v="2020020314"/>
    <x v="42"/>
    <s v="T.B"/>
    <s v="CAR"/>
    <n v="1"/>
    <n v="1"/>
    <n v="1.68"/>
    <n v="0.59435144435454812"/>
    <n v="-6.5716477251140544E-4"/>
    <m/>
    <n v="0"/>
    <n v="0"/>
    <n v="1.4722760529666139"/>
    <n v="0.65700000000000003"/>
    <n v="4.5776470588235328E-2"/>
    <n v="4.5776470588235328E-2"/>
    <n v="3.3818225177721269E-2"/>
    <n v="3.1128000000000024E-2"/>
    <n v="1.0864246073541906"/>
    <n v="0.56610000000000005"/>
    <n v="-2.1596470588235241E-2"/>
    <m/>
    <n v="0"/>
    <n v="0"/>
    <n v="2.3337071879814064"/>
    <m/>
  </r>
  <r>
    <n v="2020020315"/>
    <x v="42"/>
    <s v="DAL"/>
    <s v="FLA"/>
    <n v="0"/>
    <n v="1"/>
    <n v="2.25"/>
    <n v="0.44555730622743561"/>
    <n v="6.009453628152173E-4"/>
    <n v="6.009453628152173E-4"/>
    <n v="1.1059468335177223E-3"/>
    <n v="7.5118170351902165E-4"/>
    <n v="1.4722760529666139"/>
    <n v="0.42700000000000005"/>
    <n v="-9.4199999999999735E-3"/>
    <m/>
    <n v="0"/>
    <n v="0"/>
    <n v="1.0864246073541906"/>
    <n v="0.53800000000000003"/>
    <n v="5.052000000000003E-2"/>
    <n v="5.052000000000003E-2"/>
    <n v="0.14737360892102591"/>
    <n v="6.3150000000000039E-2"/>
    <n v="2.3337071879814064"/>
    <m/>
  </r>
  <r>
    <n v="2020020315"/>
    <x v="42"/>
    <s v="FLA"/>
    <s v="DAL"/>
    <n v="1"/>
    <n v="0"/>
    <n v="1.66"/>
    <n v="0.55444269377256428"/>
    <n v="-3.6193240153428834E-2"/>
    <m/>
    <n v="0"/>
    <n v="0"/>
    <n v="1.4722760529666139"/>
    <n v="0.57299999999999995"/>
    <n v="-2.2190909090909129E-2"/>
    <m/>
    <n v="0"/>
    <n v="0"/>
    <n v="1.0864246073541906"/>
    <n v="0.46200000000000002"/>
    <n v="-0.10594545454545456"/>
    <m/>
    <n v="0"/>
    <n v="0"/>
    <n v="2.3337071879814064"/>
    <m/>
  </r>
  <r>
    <n v="2020020315.0999999"/>
    <x v="42"/>
    <s v="COL"/>
    <s v="MIN"/>
    <n v="1"/>
    <n v="0"/>
    <n v="1.51"/>
    <n v="0.58107469749254426"/>
    <n v="-7.2104239286034211E-2"/>
    <m/>
    <n v="0"/>
    <n v="0"/>
    <n v="1.4722760529666139"/>
    <n v="0.63500000000000001"/>
    <n v="-2.4205882352941188E-2"/>
    <m/>
    <n v="0"/>
    <n v="0"/>
    <n v="1.0864246073541906"/>
    <n v="0.59109999999999996"/>
    <n v="-6.3199411764705921E-2"/>
    <m/>
    <n v="0"/>
    <n v="0"/>
    <n v="2.3337071879814064"/>
    <m/>
  </r>
  <r>
    <n v="2020020315.0999999"/>
    <x v="42"/>
    <s v="MIN"/>
    <s v="COL"/>
    <n v="0"/>
    <n v="1"/>
    <n v="2.65"/>
    <n v="0.41892530250745569"/>
    <n v="2.0027645753592282E-2"/>
    <n v="2.0027645753592282E-2"/>
    <n v="4.8652268346515475E-2"/>
    <n v="3.3045615493427265E-2"/>
    <n v="1.4722760529666139"/>
    <n v="0.36499999999999999"/>
    <n v="-5.954545454545465E-3"/>
    <m/>
    <n v="0"/>
    <n v="0"/>
    <n v="1.0864246073541906"/>
    <n v="0.40890000000000004"/>
    <n v="1.5197272727272729E-2"/>
    <n v="1.5197272727272729E-2"/>
    <n v="5.8518874592227765E-2"/>
    <n v="2.5075500000000004E-2"/>
    <n v="2.3337071879814064"/>
    <m/>
  </r>
  <r>
    <n v="2020020316"/>
    <x v="43"/>
    <s v="CBJ"/>
    <s v="CHI"/>
    <n v="1"/>
    <n v="0"/>
    <n v="1.76"/>
    <n v="0.58179024152340564"/>
    <n v="9.4542730583660316E-3"/>
    <n v="9.4542730583660316E-3"/>
    <n v="-1.5346387699564347E-2"/>
    <n v="-9.4542730583660316E-3"/>
    <n v="1.6232223889476534"/>
    <n v="0.51800000000000002"/>
    <n v="-3.4863157894736825E-2"/>
    <m/>
    <n v="0"/>
    <n v="0"/>
    <n v="1.1903655162183477"/>
    <n v="0.47460000000000002"/>
    <n v="-6.501473684210525E-2"/>
    <m/>
    <n v="0"/>
    <n v="0"/>
    <n v="2.6118221087408409"/>
    <m/>
  </r>
  <r>
    <n v="2020020316"/>
    <x v="43"/>
    <s v="CHI"/>
    <s v="CBJ"/>
    <n v="0"/>
    <n v="1"/>
    <n v="2.15"/>
    <n v="0.41820975847659436"/>
    <n v="-2.6308439810953588E-2"/>
    <m/>
    <n v="0"/>
    <n v="0"/>
    <n v="1.6232223889476534"/>
    <n v="0.48199999999999998"/>
    <n v="9.4695652173912761E-3"/>
    <n v="9.4695652173912761E-3"/>
    <n v="1.2963080471617767E-2"/>
    <n v="1.0889999999999967E-2"/>
    <n v="1.1903655162183477"/>
    <n v="0.52539999999999998"/>
    <n v="3.381130434782606E-2"/>
    <n v="3.381130434782606E-2"/>
    <n v="0.10155547905417001"/>
    <n v="3.8882999999999959E-2"/>
    <n v="2.6118221087408409"/>
    <m/>
  </r>
  <r>
    <n v="2020020317"/>
    <x v="43"/>
    <s v="DET"/>
    <s v="NSH"/>
    <n v="1"/>
    <n v="1"/>
    <n v="2.4"/>
    <n v="0.33294166461968627"/>
    <n v="-4.3058572481304229E-2"/>
    <m/>
    <n v="0"/>
    <n v="0"/>
    <n v="1.6232223889476534"/>
    <n v="0.41699999999999998"/>
    <n v="1.7142857142856443E-4"/>
    <n v="1.7142857142856443E-4"/>
    <n v="2.8568772389239179E-4"/>
    <n v="2.3999999999999019E-4"/>
    <n v="1.1903655162183477"/>
    <n v="0.27900000000000003"/>
    <n v="-7.0799999999999988E-2"/>
    <m/>
    <n v="0"/>
    <n v="0"/>
    <n v="2.6118221087408409"/>
    <m/>
  </r>
  <r>
    <n v="2020020317"/>
    <x v="43"/>
    <s v="NSH"/>
    <s v="DET"/>
    <n v="0"/>
    <n v="0"/>
    <n v="1.62"/>
    <n v="0.66705833538031367"/>
    <n v="3.9016695152955576E-2"/>
    <n v="3.9016695152955576E-2"/>
    <n v="-6.3332773115022875E-2"/>
    <n v="-3.9016695152955576E-2"/>
    <n v="1.6232223889476534"/>
    <n v="0.58299999999999996"/>
    <n v="-2.6874193548387052E-2"/>
    <m/>
    <n v="0"/>
    <n v="0"/>
    <n v="1.1903655162183477"/>
    <n v="0.72099999999999997"/>
    <n v="8.1300000000000025E-2"/>
    <n v="8.1300000000000025E-2"/>
    <n v="-0.21234113744063043"/>
    <n v="-8.1300000000000025E-2"/>
    <n v="2.6118221087408409"/>
    <m/>
  </r>
  <r>
    <n v="2020020318"/>
    <x v="43"/>
    <s v="CGY"/>
    <s v="OTT"/>
    <n v="0"/>
    <n v="0"/>
    <n v="1.68"/>
    <n v="0.61573183769354811"/>
    <n v="1.5189479702276786E-2"/>
    <n v="1.5189479702276786E-2"/>
    <n v="-2.4655903529201616E-2"/>
    <n v="-1.5189479702276786E-2"/>
    <n v="1.6232223889476534"/>
    <n v="0.625"/>
    <n v="2.2058823529411735E-2"/>
    <n v="2.2058823529411735E-2"/>
    <n v="-2.6258062857757634E-2"/>
    <n v="-2.2058823529411735E-2"/>
    <n v="1.1903655162183477"/>
    <n v="0.7036"/>
    <n v="8.0315294117647068E-2"/>
    <n v="8.0315294117647068E-2"/>
    <n v="-0.2097692608464938"/>
    <n v="-8.0315294117647068E-2"/>
    <n v="2.6118221087408409"/>
    <m/>
  </r>
  <r>
    <n v="2020020318"/>
    <x v="43"/>
    <s v="OTT"/>
    <s v="CGY"/>
    <n v="1"/>
    <n v="1"/>
    <n v="2.2999999999999998"/>
    <n v="0.38426816230645183"/>
    <n v="-2.6811513852729431E-2"/>
    <m/>
    <n v="0"/>
    <n v="0"/>
    <n v="1.6232223889476534"/>
    <n v="0.375"/>
    <n v="-3.173076923076925E-2"/>
    <m/>
    <n v="0"/>
    <n v="0"/>
    <n v="1.1903655162183477"/>
    <n v="0.2964"/>
    <n v="-7.3449230769230808E-2"/>
    <m/>
    <n v="0"/>
    <n v="0"/>
    <n v="2.6118221087408409"/>
    <m/>
  </r>
  <r>
    <n v="2020020319"/>
    <x v="43"/>
    <s v="MTL"/>
    <s v="WPG"/>
    <n v="0"/>
    <n v="0"/>
    <n v="1.76"/>
    <n v="0.45865018893689458"/>
    <n v="-7.6095658212262718E-2"/>
    <m/>
    <n v="0"/>
    <n v="0"/>
    <n v="1.6232223889476534"/>
    <n v="0.53600000000000003"/>
    <n v="-2.235789473684207E-2"/>
    <m/>
    <n v="0"/>
    <n v="0"/>
    <n v="1.1903655162183477"/>
    <n v="0.49180000000000001"/>
    <n v="-5.3065263157894733E-2"/>
    <m/>
    <n v="0"/>
    <n v="0"/>
    <n v="2.6118221087408409"/>
    <m/>
  </r>
  <r>
    <n v="2020020319"/>
    <x v="43"/>
    <s v="WPG"/>
    <s v="MTL"/>
    <n v="1"/>
    <n v="1"/>
    <n v="2.1"/>
    <n v="0.54134981106310553"/>
    <n v="3.7318528154324099E-2"/>
    <n v="3.7318528154324099E-2"/>
    <n v="6.6633897464939446E-2"/>
    <n v="4.1050380969756509E-2"/>
    <n v="1.6232223889476534"/>
    <n v="0.46400000000000002"/>
    <n v="-6.9818181818181542E-3"/>
    <m/>
    <n v="0"/>
    <n v="0"/>
    <n v="1.1903655162183477"/>
    <n v="0.50819999999999999"/>
    <n v="1.8332727272727285E-2"/>
    <n v="1.8332727272727285E-2"/>
    <n v="5.2670004644867839E-2"/>
    <n v="2.0166000000000017E-2"/>
    <n v="2.6118221087408409"/>
    <m/>
  </r>
  <r>
    <n v="2020020320"/>
    <x v="43"/>
    <s v="EDM"/>
    <s v="VAN"/>
    <n v="0"/>
    <n v="1"/>
    <n v="1.74"/>
    <n v="0.54751709752977695"/>
    <n v="-1.9183885256022201E-2"/>
    <m/>
    <n v="0"/>
    <n v="0"/>
    <n v="1.6232223889476534"/>
    <n v="0.60099999999999998"/>
    <n v="1.8543243243243197E-2"/>
    <n v="1.8543243243243197E-2"/>
    <n v="1.6334195613548125E-2"/>
    <n v="1.3721999999999963E-2"/>
    <n v="1.1903655162183477"/>
    <n v="0.61040000000000005"/>
    <n v="2.5174054054054113E-2"/>
    <n v="2.5174054054054113E-2"/>
    <n v="4.8655111699311498E-2"/>
    <n v="1.8628800000000046E-2"/>
    <n v="2.6118221087408409"/>
    <m/>
  </r>
  <r>
    <n v="2020020320"/>
    <x v="43"/>
    <s v="VAN"/>
    <s v="EDM"/>
    <n v="1"/>
    <n v="0"/>
    <n v="2.2000000000000002"/>
    <n v="0.45248290247022294"/>
    <n v="-1.1344036413773737E-3"/>
    <m/>
    <n v="0"/>
    <n v="0"/>
    <n v="1.6232223889476534"/>
    <n v="0.39900000000000002"/>
    <n v="-3.0549999999999959E-2"/>
    <m/>
    <n v="0"/>
    <n v="0"/>
    <n v="1.1903655162183477"/>
    <n v="0.3896"/>
    <n v="-3.5719999999999981E-2"/>
    <m/>
    <n v="0"/>
    <n v="0"/>
    <n v="2.6118221087408409"/>
    <m/>
  </r>
  <r>
    <n v="2020020320.0999999"/>
    <x v="43"/>
    <s v="BUF"/>
    <s v="N.J"/>
    <n v="1"/>
    <n v="0"/>
    <n v="2.0499999999999998"/>
    <n v="0.48952989799061447"/>
    <n v="1.01036882307418E-3"/>
    <n v="1.01036882307418E-3"/>
    <n v="-1.6400532947086993E-3"/>
    <n v="-1.01036882307418E-3"/>
    <n v="1.6232223889476534"/>
    <n v="0.47199999999999998"/>
    <n v="-9.2571428571429169E-3"/>
    <m/>
    <n v="0"/>
    <n v="0"/>
    <n v="1.1903655162183477"/>
    <n v="0.43049999999999999"/>
    <n v="-3.3564285714285748E-2"/>
    <m/>
    <n v="0"/>
    <n v="0"/>
    <n v="2.6118221087408409"/>
    <m/>
  </r>
  <r>
    <n v="2020020320.0999999"/>
    <x v="43"/>
    <s v="N.J"/>
    <s v="BUF"/>
    <n v="0"/>
    <n v="1"/>
    <n v="1.83"/>
    <n v="0.51047010200938547"/>
    <n v="-2.3797486743189596E-2"/>
    <m/>
    <n v="0"/>
    <n v="0"/>
    <n v="1.6232223889476534"/>
    <n v="0.52800000000000002"/>
    <n v="-1.2202409638554179E-2"/>
    <m/>
    <n v="0"/>
    <n v="0"/>
    <n v="1.1903655162183477"/>
    <n v="0.56950000000000001"/>
    <n v="1.524759036144579E-2"/>
    <n v="1.524759036144579E-2"/>
    <n v="3.3053914697169728E-2"/>
    <n v="1.2655500000000005E-2"/>
    <n v="2.6118221087408409"/>
    <m/>
  </r>
  <r>
    <n v="2020020320.2"/>
    <x v="43"/>
    <s v="DAL"/>
    <s v="FLA"/>
    <n v="0"/>
    <n v="0"/>
    <n v="2.1"/>
    <n v="0.4328353300621075"/>
    <n v="-2.4830674600792961E-2"/>
    <m/>
    <n v="0"/>
    <n v="0"/>
    <n v="1.6232223889476534"/>
    <n v="0.51400000000000001"/>
    <n v="2.1654545454545458E-2"/>
    <n v="2.1654545454545458E-2"/>
    <n v="-2.5776824178473681E-2"/>
    <n v="-2.1654545454545458E-2"/>
    <n v="1.1903655162183477"/>
    <n v="0.56459999999999999"/>
    <n v="5.063454545454546E-2"/>
    <n v="5.063454545454546E-2"/>
    <n v="-0.13224842528422487"/>
    <n v="-5.063454545454546E-2"/>
    <n v="2.6118221087408409"/>
    <m/>
  </r>
  <r>
    <n v="2020020320.2"/>
    <x v="43"/>
    <s v="FLA"/>
    <s v="DAL"/>
    <n v="1"/>
    <n v="1"/>
    <n v="1.76"/>
    <n v="0.5671646699378925"/>
    <n v="-7.0665035893786941E-4"/>
    <m/>
    <n v="0"/>
    <n v="0"/>
    <n v="1.6232223889476534"/>
    <n v="0.48599999999999999"/>
    <n v="-5.7094736842105254E-2"/>
    <m/>
    <n v="0"/>
    <n v="0"/>
    <n v="1.1903655162183477"/>
    <n v="0.43540000000000001"/>
    <n v="-9.2248421052631549E-2"/>
    <m/>
    <n v="0"/>
    <n v="0"/>
    <n v="2.6118221087408409"/>
    <m/>
  </r>
  <r>
    <n v="2020020320.3"/>
    <x v="43"/>
    <s v="BOS"/>
    <s v="NYI"/>
    <n v="0"/>
    <n v="0"/>
    <n v="1.8"/>
    <n v="0.52339739566303023"/>
    <n v="-2.1706757927454579E-2"/>
    <m/>
    <n v="0"/>
    <n v="0"/>
    <n v="1.6232223889476534"/>
    <n v="0.52"/>
    <n v="-2.399999999999998E-2"/>
    <m/>
    <n v="0"/>
    <n v="0"/>
    <n v="1.1903655162183477"/>
    <n v="0.60339999999999994"/>
    <n v="3.229499999999999E-2"/>
    <n v="3.229499999999999E-2"/>
    <n v="-8.4348795001785437E-2"/>
    <n v="-3.229499999999999E-2"/>
    <n v="2.6118221087408409"/>
    <m/>
  </r>
  <r>
    <n v="2020020320.3"/>
    <x v="43"/>
    <s v="NYI"/>
    <s v="BOS"/>
    <n v="1"/>
    <n v="1"/>
    <n v="2.1"/>
    <n v="0.47660260433696972"/>
    <n v="2.3603702935539895E-4"/>
    <n v="2.3603702935539895E-4"/>
    <n v="4.2145464973741592E-4"/>
    <n v="2.5964073229093888E-4"/>
    <n v="1.6232223889476534"/>
    <n v="0.48"/>
    <n v="2.1818181818181836E-3"/>
    <n v="2.1818181818181836E-3"/>
    <n v="2.8568772389240375E-3"/>
    <n v="2.4000000000000024E-3"/>
    <n v="1.1903655162183477"/>
    <n v="0.39660000000000001"/>
    <n v="-4.5583636363636333E-2"/>
    <m/>
    <n v="0"/>
    <n v="0"/>
    <n v="2.6118221087408409"/>
    <m/>
  </r>
  <r>
    <n v="2020020320.4000001"/>
    <x v="43"/>
    <s v="CAR"/>
    <s v="T.B"/>
    <n v="0"/>
    <n v="0"/>
    <n v="2.25"/>
    <n v="0.4213317032337538"/>
    <n v="-1.248088025377295E-2"/>
    <m/>
    <n v="0"/>
    <n v="0"/>
    <n v="1.6232223889476534"/>
    <n v="0.43200000000000005"/>
    <n v="-6.7199999999999786E-3"/>
    <m/>
    <n v="0"/>
    <n v="0"/>
    <n v="1.1903655162183477"/>
    <n v="0.42479999999999996"/>
    <n v="-1.0608000000000029E-2"/>
    <m/>
    <n v="0"/>
    <n v="0"/>
    <n v="2.6118221087408409"/>
    <m/>
  </r>
  <r>
    <n v="2020020320.4000001"/>
    <x v="43"/>
    <s v="T.B"/>
    <s v="CAR"/>
    <n v="1"/>
    <n v="1"/>
    <n v="1.71"/>
    <n v="0.57866829676624609"/>
    <n v="-4.4269912097405183E-3"/>
    <m/>
    <n v="0"/>
    <n v="0"/>
    <n v="1.6232223889476534"/>
    <n v="0.56799999999999995"/>
    <n v="-1.2135211267605714E-2"/>
    <m/>
    <n v="0"/>
    <n v="0"/>
    <n v="1.1903655162183477"/>
    <n v="0.57520000000000004"/>
    <n v="-6.9329577464788171E-3"/>
    <m/>
    <n v="0"/>
    <n v="0"/>
    <n v="2.6118221087408409"/>
    <m/>
  </r>
  <r>
    <n v="2020020320.5"/>
    <x v="43"/>
    <s v="PIT"/>
    <s v="WSH"/>
    <n v="0"/>
    <n v="0"/>
    <n v="2"/>
    <n v="0.49078389475456213"/>
    <n v="-5.5296631472627035E-3"/>
    <m/>
    <n v="0"/>
    <n v="0"/>
    <n v="1.6232223889476534"/>
    <n v="0.51800000000000002"/>
    <n v="1.0800000000000009E-2"/>
    <n v="1.0800000000000009E-2"/>
    <n v="-1.2855947575158167E-2"/>
    <n v="-1.0800000000000009E-2"/>
    <n v="1.1903655162183477"/>
    <n v="0.53139999999999998"/>
    <n v="1.8839999999999989E-2"/>
    <n v="1.8839999999999989E-2"/>
    <n v="-4.9206728528677413E-2"/>
    <n v="-1.8839999999999989E-2"/>
    <n v="2.6118221087408409"/>
    <m/>
  </r>
  <r>
    <n v="2020020320.5"/>
    <x v="43"/>
    <s v="WSH"/>
    <s v="PIT"/>
    <n v="1"/>
    <n v="1"/>
    <n v="1.9"/>
    <n v="0.50921610524543792"/>
    <n v="-1.082980001122269E-2"/>
    <m/>
    <n v="0"/>
    <n v="0"/>
    <n v="1.6232223889476534"/>
    <n v="0.48199999999999998"/>
    <n v="-2.8066666666666688E-2"/>
    <m/>
    <n v="0"/>
    <n v="0"/>
    <n v="1.1903655162183477"/>
    <n v="0.46860000000000002"/>
    <n v="-3.6553333333333327E-2"/>
    <m/>
    <n v="0"/>
    <n v="0"/>
    <n v="2.6118221087408409"/>
    <m/>
  </r>
  <r>
    <n v="2020020321"/>
    <x v="44"/>
    <s v="ARI"/>
    <s v="COL"/>
    <n v="1"/>
    <n v="0"/>
    <n v="2.5499999999999998"/>
    <n v="0.38092304251015396"/>
    <n v="-5.5444338578917651E-3"/>
    <m/>
    <n v="0"/>
    <n v="0"/>
    <n v="1.5853026234238328"/>
    <n v="0.38400000000000001"/>
    <n v="-4.0258064516129118E-3"/>
    <m/>
    <n v="0"/>
    <n v="0"/>
    <n v="1.1579145226549405"/>
    <n v="0.40050000000000002"/>
    <n v="4.1177419354838686E-3"/>
    <n v="4.1177419354838686E-3"/>
    <n v="-8.8936730963520942E-3"/>
    <n v="-4.1177419354838686E-3"/>
    <n v="2.159842271734548"/>
    <m/>
  </r>
  <r>
    <n v="2020020321"/>
    <x v="44"/>
    <s v="COL"/>
    <s v="ARI"/>
    <n v="0"/>
    <n v="1"/>
    <n v="1.57"/>
    <n v="0.61907695748984604"/>
    <n v="-1.4762724600495603E-2"/>
    <m/>
    <n v="0"/>
    <n v="0"/>
    <n v="1.5853026234238328"/>
    <n v="0.61599999999999999"/>
    <n v="-1.7305263157894685E-2"/>
    <m/>
    <n v="0"/>
    <n v="0"/>
    <n v="1.1579145226549405"/>
    <n v="0.59949999999999992"/>
    <n v="-3.0939473684210565E-2"/>
    <m/>
    <n v="0"/>
    <n v="0"/>
    <n v="2.159842271734548"/>
    <m/>
  </r>
  <r>
    <n v="2020020323"/>
    <x v="44"/>
    <s v="BOS"/>
    <s v="NYR"/>
    <n v="0"/>
    <n v="0"/>
    <n v="1.57"/>
    <n v="0.62704854322448889"/>
    <n v="-8.1756774408170401E-3"/>
    <m/>
    <n v="0"/>
    <n v="0"/>
    <n v="1.5853026234238328"/>
    <n v="0.60899999999999999"/>
    <n v="-2.3089473684210503E-2"/>
    <m/>
    <n v="0"/>
    <n v="0"/>
    <n v="1.1579145226549405"/>
    <n v="0.63490000000000002"/>
    <n v="-1.6878947368420838E-3"/>
    <m/>
    <n v="0"/>
    <n v="0"/>
    <n v="2.159842271734548"/>
    <m/>
  </r>
  <r>
    <n v="2020020323"/>
    <x v="44"/>
    <s v="NYR"/>
    <s v="BOS"/>
    <n v="1"/>
    <n v="1"/>
    <n v="2.5499999999999998"/>
    <n v="0.37295145677551117"/>
    <n v="-9.4787971398283769E-3"/>
    <m/>
    <n v="0"/>
    <n v="0"/>
    <n v="1.5853026234238328"/>
    <n v="0.39100000000000001"/>
    <n v="-5.7096774193548551E-4"/>
    <m/>
    <n v="0"/>
    <n v="0"/>
    <n v="1.1579145226549405"/>
    <n v="0.36509999999999998"/>
    <n v="-1.3353870967741963E-2"/>
    <m/>
    <n v="0"/>
    <n v="0"/>
    <n v="2.159842271734548"/>
    <m/>
  </r>
  <r>
    <n v="2020020324"/>
    <x v="44"/>
    <s v="L.A"/>
    <s v="MIN"/>
    <n v="0"/>
    <n v="0"/>
    <n v="2.5499999999999998"/>
    <n v="0.36714716391544194"/>
    <n v="-1.2343496519152852E-2"/>
    <m/>
    <n v="0"/>
    <n v="0"/>
    <n v="1.5853026234238328"/>
    <n v="0.32699999999999996"/>
    <n v="-3.2158064516129056E-2"/>
    <m/>
    <n v="0"/>
    <n v="0"/>
    <n v="1.1579145226549405"/>
    <n v="0.46619999999999995"/>
    <n v="3.65438709677419E-2"/>
    <n v="3.65438709677419E-2"/>
    <n v="-7.8928997288941857E-2"/>
    <n v="-3.65438709677419E-2"/>
    <n v="2.159842271734548"/>
    <m/>
  </r>
  <r>
    <n v="2020020324"/>
    <x v="44"/>
    <s v="MIN"/>
    <s v="L.A"/>
    <n v="1"/>
    <n v="1"/>
    <n v="1.57"/>
    <n v="0.63285283608455822"/>
    <n v="-3.379498603812352E-3"/>
    <m/>
    <n v="0"/>
    <n v="0"/>
    <n v="1.5853026234238328"/>
    <n v="0.67300000000000004"/>
    <n v="2.9794736842105284E-2"/>
    <n v="2.9794736842105284E-2"/>
    <n v="1.9664862338248868E-2"/>
    <n v="1.6983000000000012E-2"/>
    <n v="1.1579145226549405"/>
    <n v="0.53380000000000005"/>
    <n v="-8.5228421052631523E-2"/>
    <m/>
    <n v="0"/>
    <n v="0"/>
    <n v="2.159842271734548"/>
    <m/>
  </r>
  <r>
    <n v="2020020324.9000001"/>
    <x v="45"/>
    <s v="BUF"/>
    <s v="PHI"/>
    <n v="1"/>
    <n v="0"/>
    <n v="2.5"/>
    <n v="0.38105814786354747"/>
    <n v="-9.4709260682262694E-3"/>
    <m/>
    <n v="0"/>
    <n v="0"/>
    <n v="1.5853026234238328"/>
    <n v="0.39400000000000002"/>
    <n v="-3.0000000000000027E-3"/>
    <m/>
    <n v="0"/>
    <n v="0"/>
    <n v="1.1775793849931895"/>
    <n v="0.37419999999999998"/>
    <n v="-1.2900000000000021E-2"/>
    <m/>
    <n v="0"/>
    <n v="0"/>
    <n v="2.072019601349254"/>
    <m/>
  </r>
  <r>
    <n v="2020020324.9000001"/>
    <x v="45"/>
    <s v="PHI"/>
    <s v="BUF"/>
    <n v="0"/>
    <n v="1"/>
    <n v="1.6"/>
    <n v="0.61894185213645259"/>
    <n v="-4.8465182908378748E-3"/>
    <m/>
    <n v="0"/>
    <n v="0"/>
    <n v="1.5853026234238328"/>
    <n v="0.60599999999999998"/>
    <n v="-1.5199999999999988E-2"/>
    <m/>
    <n v="0"/>
    <n v="0"/>
    <n v="1.1775793849931895"/>
    <n v="0.62580000000000002"/>
    <n v="6.4000000000002933E-4"/>
    <n v="6.4000000000002933E-4"/>
    <n v="7.9565552691815021E-4"/>
    <n v="3.8400000000001768E-4"/>
    <n v="2.072019601349254"/>
    <m/>
  </r>
  <r>
    <n v="2020020325"/>
    <x v="45"/>
    <s v="ANA"/>
    <s v="VGK"/>
    <n v="1"/>
    <n v="0"/>
    <n v="2.85"/>
    <n v="0.33243488044771452"/>
    <n v="-8.5233390363265178E-3"/>
    <m/>
    <n v="0"/>
    <n v="0"/>
    <n v="1.5853026234238328"/>
    <n v="0.30599999999999999"/>
    <n v="-2.0740540540540534E-2"/>
    <m/>
    <n v="0"/>
    <n v="0"/>
    <n v="1.1775793849931895"/>
    <n v="0.30680000000000002"/>
    <n v="-2.0370810810810793E-2"/>
    <m/>
    <n v="0"/>
    <n v="0"/>
    <n v="2.072019601349254"/>
    <m/>
  </r>
  <r>
    <n v="2020020325"/>
    <x v="45"/>
    <s v="VGK"/>
    <s v="ANA"/>
    <n v="0"/>
    <n v="1"/>
    <n v="1.47"/>
    <n v="0.66756511955228537"/>
    <n v="-1.1922941015834384E-2"/>
    <m/>
    <n v="0"/>
    <n v="0"/>
    <n v="1.5853026234238328"/>
    <n v="0.69399999999999995"/>
    <n v="1.2880851063829701E-2"/>
    <n v="1.2880851063829701E-2"/>
    <n v="7.1290655967487203E-3"/>
    <n v="6.0539999999999587E-3"/>
    <n v="1.1775793849931895"/>
    <n v="0.69320000000000004"/>
    <n v="1.213021276595746E-2"/>
    <n v="1.213021276595746E-2"/>
    <n v="1.1812998151212378E-2"/>
    <n v="5.7012000000000052E-3"/>
    <n v="2.072019601349254"/>
    <m/>
  </r>
  <r>
    <n v="2020020326"/>
    <x v="45"/>
    <s v="S.J"/>
    <s v="STL"/>
    <n v="1"/>
    <n v="0"/>
    <n v="2.4500000000000002"/>
    <n v="0.40540060798772559"/>
    <n v="-1.4003814682908009E-3"/>
    <m/>
    <n v="0"/>
    <n v="0"/>
    <n v="1.5853026234238328"/>
    <n v="0.34200000000000003"/>
    <n v="-3.3537931034482722E-2"/>
    <m/>
    <n v="0"/>
    <n v="0"/>
    <n v="1.1775793849931895"/>
    <n v="0.39939999999999998"/>
    <n v="-4.4420689655172386E-3"/>
    <m/>
    <n v="0"/>
    <n v="0"/>
    <n v="2.072019601349254"/>
    <m/>
  </r>
  <r>
    <n v="2020020326"/>
    <x v="45"/>
    <s v="STL"/>
    <s v="S.J"/>
    <n v="0"/>
    <n v="1"/>
    <n v="1.64"/>
    <n v="0.59459939201227441"/>
    <n v="-1.1651717390564113E-2"/>
    <m/>
    <n v="0"/>
    <n v="0"/>
    <n v="1.5853026234238328"/>
    <n v="0.65799999999999992"/>
    <n v="3.7087499999999933E-2"/>
    <n v="3.7087499999999933E-2"/>
    <n v="2.7951024282198287E-2"/>
    <n v="2.3735999999999952E-2"/>
    <n v="1.1775793849931895"/>
    <n v="0.60060000000000002"/>
    <n v="-7.0387500000000146E-3"/>
    <m/>
    <n v="0"/>
    <n v="0"/>
    <n v="2.072019601349254"/>
    <m/>
  </r>
  <r>
    <n v="2020020327"/>
    <x v="45"/>
    <s v="N.J"/>
    <s v="WSH"/>
    <n v="1"/>
    <n v="0"/>
    <n v="2.15"/>
    <n v="0.44780187904266461"/>
    <n v="-9.7111200152011617E-3"/>
    <m/>
    <n v="0"/>
    <n v="0"/>
    <n v="1.5853026234238328"/>
    <n v="0.45500000000000002"/>
    <n v="-5.6739130434782584E-3"/>
    <m/>
    <n v="0"/>
    <n v="0"/>
    <n v="1.1775793849931895"/>
    <n v="0.44779999999999998"/>
    <n v="-9.7121739130435047E-3"/>
    <m/>
    <n v="0"/>
    <n v="0"/>
    <n v="2.072019601349254"/>
    <m/>
  </r>
  <r>
    <n v="2020020327"/>
    <x v="45"/>
    <s v="WSH"/>
    <s v="N.J"/>
    <n v="0"/>
    <n v="1"/>
    <n v="1.76"/>
    <n v="0.55219812095733534"/>
    <n v="-1.1104463334903876E-2"/>
    <m/>
    <n v="0"/>
    <n v="0"/>
    <n v="1.5853026234238328"/>
    <n v="0.54499999999999993"/>
    <n v="-1.6105263157894803E-2"/>
    <m/>
    <n v="0"/>
    <n v="0"/>
    <n v="1.1775793849931895"/>
    <n v="0.55220000000000002"/>
    <n v="-1.1103157894736815E-2"/>
    <m/>
    <n v="0"/>
    <n v="0"/>
    <n v="2.072019601349254"/>
    <m/>
  </r>
  <r>
    <n v="2020020328"/>
    <x v="45"/>
    <s v="NYI"/>
    <s v="PIT"/>
    <n v="1"/>
    <n v="0"/>
    <n v="1.86"/>
    <n v="0.49929081096631456"/>
    <n v="-2.4878752884647064E-2"/>
    <m/>
    <n v="0"/>
    <n v="0"/>
    <n v="1.5853026234238328"/>
    <n v="0.51900000000000002"/>
    <n v="-1.2090697674418572E-2"/>
    <m/>
    <n v="0"/>
    <n v="0"/>
    <n v="1.1775793849931895"/>
    <n v="0.57999999999999996"/>
    <n v="2.7488372093023246E-2"/>
    <n v="2.7488372093023246E-2"/>
    <n v="-5.6956445785925985E-2"/>
    <n v="-2.7488372093023246E-2"/>
    <n v="2.072019601349254"/>
    <m/>
  </r>
  <r>
    <n v="2020020328"/>
    <x v="45"/>
    <s v="PIT"/>
    <s v="NYI"/>
    <n v="0"/>
    <n v="1"/>
    <n v="2.15"/>
    <n v="0.50070918903368544"/>
    <n v="1.9962979936284427E-2"/>
    <n v="1.9962979936284427E-2"/>
    <n v="3.6394469134001392E-2"/>
    <n v="2.295742692672709E-2"/>
    <n v="1.5853026234238328"/>
    <n v="0.48099999999999998"/>
    <n v="8.9086956521738873E-3"/>
    <n v="8.9086956521738873E-3"/>
    <n v="1.2064300799255192E-2"/>
    <n v="1.0244999999999971E-2"/>
    <n v="1.1775793849931895"/>
    <n v="0.42000000000000004"/>
    <n v="-2.5304347826086954E-2"/>
    <m/>
    <n v="0"/>
    <n v="0"/>
    <n v="2.072019601349254"/>
    <m/>
  </r>
  <r>
    <n v="2020020329"/>
    <x v="45"/>
    <s v="DAL"/>
    <s v="T.B"/>
    <n v="0"/>
    <n v="0"/>
    <n v="2.8"/>
    <n v="0.34197210808496309"/>
    <n v="-7.0796828936839085E-3"/>
    <m/>
    <n v="0"/>
    <n v="0"/>
    <n v="1.5853026234238328"/>
    <n v="0.36899999999999999"/>
    <n v="5.5333333333333163E-3"/>
    <n v="5.5333333333333163E-3"/>
    <n v="-6.5159392636289616E-3"/>
    <n v="-5.5333333333333163E-3"/>
    <n v="1.1775793849931895"/>
    <n v="0.32140000000000002"/>
    <n v="-1.6680000000000011E-2"/>
    <m/>
    <n v="0"/>
    <n v="0"/>
    <n v="2.072019601349254"/>
    <m/>
  </r>
  <r>
    <n v="2020020329"/>
    <x v="45"/>
    <s v="T.B"/>
    <s v="DAL"/>
    <n v="1"/>
    <n v="1"/>
    <n v="1.52"/>
    <n v="0.65802789191503697"/>
    <n v="1.1676675626320909E-4"/>
    <n v="1.1676675626320909E-4"/>
    <n v="9.625753541703346E-5"/>
    <n v="6.0718713256868739E-5"/>
    <n v="1.5853026234238328"/>
    <n v="0.63100000000000001"/>
    <n v="-2.3584615384615402E-2"/>
    <m/>
    <n v="0"/>
    <n v="0"/>
    <n v="1.1775793849931895"/>
    <n v="0.67859999999999998"/>
    <n v="1.8156923076923109E-2"/>
    <n v="1.8156923076923109E-2"/>
    <n v="1.9563180268099147E-2"/>
    <n v="9.4416000000000153E-3"/>
    <n v="2.072019601349254"/>
    <m/>
  </r>
  <r>
    <n v="2020020330"/>
    <x v="45"/>
    <s v="CAR"/>
    <s v="FLA"/>
    <n v="0"/>
    <n v="1"/>
    <n v="1.86"/>
    <n v="0.4867598362870979"/>
    <n v="-3.300931552534811E-2"/>
    <m/>
    <n v="0"/>
    <n v="0"/>
    <n v="1.5853026234238328"/>
    <n v="0.48499999999999999"/>
    <n v="-3.4151162790697666E-2"/>
    <m/>
    <n v="0"/>
    <n v="0"/>
    <n v="1.1775793849931895"/>
    <n v="0.5585"/>
    <n v="1.3538372093023257E-2"/>
    <n v="1.3538372093023257E-2"/>
    <n v="2.4124524218509368E-2"/>
    <n v="1.1643000000000002E-2"/>
    <n v="2.072019601349254"/>
    <m/>
  </r>
  <r>
    <n v="2020020330"/>
    <x v="45"/>
    <s v="FLA"/>
    <s v="CAR"/>
    <n v="1"/>
    <n v="0"/>
    <n v="2"/>
    <n v="0.51324016371290204"/>
    <n v="7.9440982277412253E-3"/>
    <n v="7.9440982277412253E-3"/>
    <n v="-1.2593799761174786E-2"/>
    <n v="-7.9440982277412253E-3"/>
    <n v="1.5853026234238328"/>
    <n v="0.51500000000000001"/>
    <n v="9.000000000000008E-3"/>
    <n v="9.000000000000008E-3"/>
    <n v="-1.0598214464938714E-2"/>
    <n v="-9.000000000000008E-3"/>
    <n v="1.1775793849931895"/>
    <n v="0.4415"/>
    <n v="-3.5099999999999999E-2"/>
    <m/>
    <n v="0"/>
    <n v="0"/>
    <n v="2.072019601349254"/>
    <m/>
  </r>
  <r>
    <n v="2020020331"/>
    <x v="45"/>
    <s v="CHI"/>
    <s v="DET"/>
    <n v="1"/>
    <n v="0"/>
    <n v="1.62"/>
    <n v="0.66834525696423164"/>
    <n v="4.0025475620349332E-2"/>
    <n v="4.0025475620349332E-2"/>
    <n v="-6.3452491504726455E-2"/>
    <n v="-4.0025475620349332E-2"/>
    <n v="1.5853026234238328"/>
    <n v="0.59099999999999997"/>
    <n v="-2.0603225806451641E-2"/>
    <m/>
    <n v="0"/>
    <n v="0"/>
    <n v="1.1775793849931895"/>
    <n v="0.73960000000000004"/>
    <n v="9.5880000000000035E-2"/>
    <n v="9.5880000000000035E-2"/>
    <n v="-0.19866523937736655"/>
    <n v="-9.5880000000000035E-2"/>
    <n v="2.072019601349254"/>
    <m/>
  </r>
  <r>
    <n v="2020020331"/>
    <x v="45"/>
    <s v="DET"/>
    <s v="CHI"/>
    <n v="0"/>
    <n v="1"/>
    <n v="2.5"/>
    <n v="0.33165474303576842"/>
    <n v="-3.4172628482115781E-2"/>
    <m/>
    <n v="0"/>
    <n v="0"/>
    <n v="1.5853026234238328"/>
    <n v="0.40900000000000003"/>
    <n v="4.5000000000000144E-3"/>
    <n v="4.5000000000000144E-3"/>
    <n v="7.9486608487040547E-3"/>
    <n v="6.7500000000000216E-3"/>
    <n v="1.1775793849931895"/>
    <n v="0.26039999999999996"/>
    <n v="-6.9800000000000015E-2"/>
    <m/>
    <n v="0"/>
    <n v="0"/>
    <n v="2.072019601349254"/>
    <m/>
  </r>
  <r>
    <n v="2020020332"/>
    <x v="45"/>
    <s v="CBJ"/>
    <s v="NSH"/>
    <n v="0"/>
    <n v="0"/>
    <n v="2.15"/>
    <n v="0.49802780794385187"/>
    <n v="1.8459074890247344E-2"/>
    <n v="1.8459074890247344E-2"/>
    <n v="-2.926321984948611E-2"/>
    <n v="-1.8459074890247344E-2"/>
    <n v="1.5853026234238328"/>
    <n v="0.47099999999999997"/>
    <n v="3.2999999999999839E-3"/>
    <n v="3.2999999999999839E-3"/>
    <n v="-3.8860119704775065E-3"/>
    <n v="-3.2999999999999839E-3"/>
    <n v="1.1775793849931895"/>
    <n v="0.52089999999999992"/>
    <n v="3.1287391304347774E-2"/>
    <n v="3.1287391304347774E-2"/>
    <n v="-6.4828088057692787E-2"/>
    <n v="-3.1287391304347774E-2"/>
    <n v="2.072019601349254"/>
    <m/>
  </r>
  <r>
    <n v="2020020332"/>
    <x v="45"/>
    <s v="NSH"/>
    <s v="CBJ"/>
    <n v="1"/>
    <n v="1"/>
    <n v="1.8"/>
    <n v="0.50197219205614818"/>
    <n v="-3.6168770362099978E-2"/>
    <m/>
    <n v="0"/>
    <n v="0"/>
    <n v="1.5853026234238328"/>
    <n v="0.52900000000000003"/>
    <n v="-1.7924999999999983E-2"/>
    <m/>
    <n v="0"/>
    <n v="0"/>
    <n v="1.1775793849931895"/>
    <n v="0.47910000000000003"/>
    <n v="-5.1607499999999959E-2"/>
    <m/>
    <n v="0"/>
    <n v="0"/>
    <n v="2.072019601349254"/>
    <m/>
  </r>
  <r>
    <n v="2020020333"/>
    <x v="45"/>
    <s v="CGY"/>
    <s v="OTT"/>
    <n v="0"/>
    <n v="1"/>
    <n v="1.66"/>
    <n v="0.62226266876675995"/>
    <n v="1.4980013705827931E-2"/>
    <n v="1.4980013705827931E-2"/>
    <n v="1.5673584317670831E-2"/>
    <n v="9.8868090458464342E-3"/>
    <n v="1.5853026234238328"/>
    <n v="0.59399999999999997"/>
    <n v="-6.3454545454545846E-3"/>
    <m/>
    <n v="0"/>
    <n v="0"/>
    <n v="1.1775793849931895"/>
    <n v="0.62680000000000002"/>
    <n v="1.8403636363636351E-2"/>
    <n v="1.8403636363636351E-2"/>
    <n v="2.5167578885828559E-2"/>
    <n v="1.2146399999999991E-2"/>
    <n v="2.072019601349254"/>
    <m/>
  </r>
  <r>
    <n v="2020020333"/>
    <x v="45"/>
    <s v="OTT"/>
    <s v="CGY"/>
    <n v="1"/>
    <n v="0"/>
    <n v="2.2999999999999998"/>
    <n v="0.3777373312332401"/>
    <n v="-3.0277878037741818E-2"/>
    <m/>
    <n v="0"/>
    <n v="0"/>
    <n v="1.5853026234238328"/>
    <n v="0.40600000000000003"/>
    <n v="-1.5276923076923087E-2"/>
    <m/>
    <n v="0"/>
    <n v="0"/>
    <n v="1.1775793849931895"/>
    <n v="0.37319999999999998"/>
    <n v="-3.2686153846153872E-2"/>
    <m/>
    <n v="0"/>
    <n v="0"/>
    <n v="2.072019601349254"/>
    <m/>
  </r>
  <r>
    <n v="2020020334"/>
    <x v="45"/>
    <s v="MTL"/>
    <s v="WPG"/>
    <n v="0"/>
    <n v="0"/>
    <n v="1.71"/>
    <n v="0.44569529579501765"/>
    <n v="-0.10050466655937461"/>
    <m/>
    <n v="0"/>
    <n v="0"/>
    <n v="1.5853026234238328"/>
    <n v="0.59099999999999997"/>
    <n v="4.4830985915492996E-3"/>
    <n v="4.4830985915492996E-3"/>
    <n v="-5.2792044823004583E-3"/>
    <n v="-4.4830985915492996E-3"/>
    <n v="1.1775793849931895"/>
    <n v="0.42290000000000005"/>
    <n v="-0.11697507042253517"/>
    <m/>
    <n v="0"/>
    <n v="0"/>
    <n v="2.072019601349254"/>
    <m/>
  </r>
  <r>
    <n v="2020020334"/>
    <x v="45"/>
    <s v="WPG"/>
    <s v="MTL"/>
    <n v="1"/>
    <n v="1"/>
    <n v="2.25"/>
    <n v="0.55430470420498235"/>
    <n v="5.9324540270690472E-2"/>
    <n v="5.9324540270690472E-2"/>
    <n v="0.11755918665567303"/>
    <n v="7.4155675338363092E-2"/>
    <n v="1.5853026234238328"/>
    <n v="0.40899999999999997"/>
    <n v="-1.9140000000000011E-2"/>
    <m/>
    <n v="0"/>
    <n v="0"/>
    <n v="1.1775793849931895"/>
    <n v="0.57709999999999995"/>
    <n v="7.1633999999999948E-2"/>
    <n v="7.1633999999999948E-2"/>
    <n v="0.18553381515381545"/>
    <n v="8.9542499999999942E-2"/>
    <n v="2.072019601349254"/>
    <m/>
  </r>
  <r>
    <n v="2020020335"/>
    <x v="45"/>
    <s v="EDM"/>
    <s v="TOR"/>
    <n v="1"/>
    <n v="0"/>
    <n v="2.1"/>
    <n v="0.50243084978012809"/>
    <n v="1.5028577601346104E-2"/>
    <n v="1.5028577601346104E-2"/>
    <n v="-2.382484349774263E-2"/>
    <n v="-1.5028577601346104E-2"/>
    <n v="1.5853026234238328"/>
    <n v="0.45900000000000002"/>
    <n v="-9.845454545454534E-3"/>
    <m/>
    <n v="0"/>
    <n v="0"/>
    <n v="1.1775793849931895"/>
    <n v="0.48980000000000001"/>
    <n v="7.7945454545454672E-3"/>
    <n v="7.7945454545454672E-3"/>
    <n v="-1.6150450965425937E-2"/>
    <n v="-7.7945454545454672E-3"/>
    <n v="2.072019601349254"/>
    <m/>
  </r>
  <r>
    <n v="2020020335"/>
    <x v="45"/>
    <s v="TOR"/>
    <s v="EDM"/>
    <n v="0"/>
    <n v="1"/>
    <n v="1.86"/>
    <n v="0.49756915021987191"/>
    <n v="-2.5995830438734251E-2"/>
    <m/>
    <n v="0"/>
    <n v="0"/>
    <n v="1.5853026234238328"/>
    <n v="0.54099999999999993"/>
    <n v="2.1837209302325343E-3"/>
    <n v="2.1837209302325343E-3"/>
    <n v="2.2114940850171856E-3"/>
    <n v="1.8779999999999795E-3"/>
    <n v="1.1775793849931895"/>
    <n v="0.51019999999999999"/>
    <n v="-1.7800465116279054E-2"/>
    <m/>
    <n v="0"/>
    <n v="0"/>
    <n v="2.072019601349254"/>
    <m/>
  </r>
  <r>
    <n v="2020020336"/>
    <x v="45"/>
    <s v="L.A"/>
    <s v="MIN"/>
    <n v="0"/>
    <n v="0"/>
    <n v="2.5"/>
    <n v="0.39591047891878001"/>
    <n v="-2.0447605406099909E-3"/>
    <m/>
    <n v="0"/>
    <n v="0"/>
    <n v="1.5853026234238328"/>
    <n v="0.374"/>
    <n v="-1.300000000000001E-2"/>
    <m/>
    <n v="0"/>
    <n v="0"/>
    <n v="1.1775793849931895"/>
    <n v="0.44189999999999996"/>
    <n v="2.0949999999999979E-2"/>
    <n v="2.0949999999999979E-2"/>
    <n v="-4.3408810648266828E-2"/>
    <n v="-2.0949999999999979E-2"/>
    <n v="2.072019601349254"/>
    <m/>
  </r>
  <r>
    <n v="2020020336"/>
    <x v="45"/>
    <s v="MIN"/>
    <s v="L.A"/>
    <n v="1"/>
    <n v="1"/>
    <n v="1.62"/>
    <n v="0.60408952108122005"/>
    <n v="-1.0342730249237131E-2"/>
    <m/>
    <n v="0"/>
    <n v="0"/>
    <n v="1.5853026234238328"/>
    <n v="0.626"/>
    <n v="6.8322580645161389E-3"/>
    <n v="6.8322580645161389E-3"/>
    <n v="4.9882262748311579E-3"/>
    <n v="4.2360000000000063E-3"/>
    <n v="1.1775793849931895"/>
    <n v="0.55810000000000004"/>
    <n v="-4.6392580645161233E-2"/>
    <m/>
    <n v="0"/>
    <n v="0"/>
    <n v="2.072019601349254"/>
    <m/>
  </r>
  <r>
    <n v="2020020337"/>
    <x v="45"/>
    <s v="ARI"/>
    <s v="COL"/>
    <n v="1"/>
    <n v="0"/>
    <n v="2.5499999999999998"/>
    <n v="0.37768053549828634"/>
    <n v="-7.1447679637490092E-3"/>
    <m/>
    <n v="0"/>
    <n v="0"/>
    <n v="1.5853026234238328"/>
    <n v="0.36399999999999999"/>
    <n v="-1.3896774193548405E-2"/>
    <m/>
    <n v="0"/>
    <n v="0"/>
    <n v="1.1775793849931895"/>
    <n v="0.40360000000000001"/>
    <n v="5.6477419354838574E-3"/>
    <n v="5.6477419354838574E-3"/>
    <n v="-1.1702231993684727E-2"/>
    <n v="-5.6477419354838574E-3"/>
    <n v="2.072019601349254"/>
    <m/>
  </r>
  <r>
    <n v="2020020337"/>
    <x v="45"/>
    <s v="COL"/>
    <s v="ARI"/>
    <n v="0"/>
    <n v="1"/>
    <n v="1.58"/>
    <n v="0.6223194645017136"/>
    <n v="-8.6561617692892164E-3"/>
    <m/>
    <n v="0"/>
    <n v="0"/>
    <n v="1.5853026234238328"/>
    <n v="0.63600000000000001"/>
    <n v="2.5241379310345377E-3"/>
    <n v="2.5241379310345377E-3"/>
    <n v="1.7239762196300673E-3"/>
    <n v="1.4640000000000321E-3"/>
    <n v="1.1775793849931895"/>
    <n v="0.59640000000000004"/>
    <n v="-2.9838620689655149E-2"/>
    <m/>
    <n v="0"/>
    <n v="0"/>
    <n v="2.072019601349254"/>
    <m/>
  </r>
  <r>
    <n v="2020020340"/>
    <x v="46"/>
    <s v="BUF"/>
    <s v="PHI"/>
    <n v="1"/>
    <n v="0"/>
    <n v="2.5"/>
    <n v="0.3571042070468658"/>
    <n v="-2.1447896476567096E-2"/>
    <m/>
    <n v="0"/>
    <n v="0"/>
    <n v="1.6258917664534651"/>
    <n v="0.41099999999999998"/>
    <n v="5.4999999999999823E-3"/>
    <n v="5.4999999999999823E-3"/>
    <n v="-6.684242196050235E-3"/>
    <n v="-5.4999999999999823E-3"/>
    <n v="1.2153167629182284"/>
    <n v="0.3483"/>
    <n v="-2.5850000000000005E-2"/>
    <m/>
    <n v="0"/>
    <n v="0"/>
    <n v="1.9473060867252743"/>
    <m/>
  </r>
  <r>
    <n v="2020020340"/>
    <x v="46"/>
    <s v="PHI"/>
    <s v="BUF"/>
    <n v="0"/>
    <n v="1"/>
    <n v="1.58"/>
    <n v="0.64289579295313415"/>
    <n v="8.1596652754924101E-3"/>
    <n v="8.1596652754924101E-3"/>
    <n v="7.6947049012948254E-3"/>
    <n v="4.7326058597855977E-3"/>
    <n v="1.6258917664534651"/>
    <n v="0.58899999999999997"/>
    <n v="-3.5886206896551719E-2"/>
    <m/>
    <n v="0"/>
    <n v="0"/>
    <n v="1.2153167629182284"/>
    <n v="0.65169999999999995"/>
    <n v="1.5354827586206831E-2"/>
    <n v="1.5354827586206831E-2"/>
    <n v="1.7342318547157877E-2"/>
    <n v="8.9057999999999637E-3"/>
    <n v="1.9473060867252743"/>
    <m/>
  </r>
  <r>
    <n v="2020020341"/>
    <x v="46"/>
    <s v="NYI"/>
    <s v="PIT"/>
    <n v="1"/>
    <n v="1"/>
    <n v="1.9"/>
    <n v="0.49744482596299128"/>
    <n v="-1.8284943556772185E-2"/>
    <m/>
    <n v="0"/>
    <n v="0"/>
    <n v="1.6258917664534651"/>
    <n v="0.47499999999999998"/>
    <n v="-3.2500000000000015E-2"/>
    <m/>
    <n v="0"/>
    <n v="0"/>
    <n v="1.2153167629182284"/>
    <n v="0.56200000000000006"/>
    <n v="2.260000000000003E-2"/>
    <n v="2.260000000000003E-2"/>
    <n v="3.960820580399213E-2"/>
    <n v="2.0340000000000025E-2"/>
    <n v="1.9473060867252743"/>
    <m/>
  </r>
  <r>
    <n v="2020020341"/>
    <x v="46"/>
    <s v="PIT"/>
    <s v="NYI"/>
    <n v="0"/>
    <n v="0"/>
    <n v="2.0499999999999998"/>
    <n v="0.50255517403700878"/>
    <n v="8.6394590788194045E-3"/>
    <n v="8.6394590788194045E-3"/>
    <n v="-1.4046825382864107E-2"/>
    <n v="-8.6394590788194045E-3"/>
    <n v="1.6258917664534651"/>
    <n v="0.52500000000000002"/>
    <n v="2.1785714285714269E-2"/>
    <n v="2.1785714285714269E-2"/>
    <n v="-2.647654376357567E-2"/>
    <n v="-2.1785714285714269E-2"/>
    <n v="1.2153167629182284"/>
    <n v="0.43799999999999994"/>
    <n v="-2.9171428571428633E-2"/>
    <m/>
    <n v="0"/>
    <n v="0"/>
    <n v="1.9473060867252743"/>
    <m/>
  </r>
  <r>
    <n v="2020020342"/>
    <x v="46"/>
    <s v="BOS"/>
    <s v="NYR"/>
    <n v="0"/>
    <n v="1"/>
    <n v="1.6"/>
    <n v="0.61841260186880009"/>
    <n v="-5.2699185049598909E-3"/>
    <m/>
    <n v="0"/>
    <n v="0"/>
    <n v="1.6258917664534651"/>
    <n v="0.57099999999999995"/>
    <n v="-4.3200000000000009E-2"/>
    <m/>
    <n v="0"/>
    <n v="0"/>
    <n v="1.2153167629182284"/>
    <n v="0.60799999999999998"/>
    <n v="-1.3599999999999999E-2"/>
    <m/>
    <n v="0"/>
    <n v="0"/>
    <n v="1.9473060867252743"/>
    <m/>
  </r>
  <r>
    <n v="2020020342"/>
    <x v="46"/>
    <s v="NYR"/>
    <s v="BOS"/>
    <n v="1"/>
    <n v="0"/>
    <n v="2.4500000000000002"/>
    <n v="0.38158739813119985"/>
    <n v="-1.3471215430046956E-2"/>
    <m/>
    <n v="0"/>
    <n v="0"/>
    <n v="1.6258917664534651"/>
    <n v="0.42899999999999999"/>
    <n v="1.0562068965517261E-2"/>
    <n v="1.0562068965517261E-2"/>
    <n v="-1.2836259464891519E-2"/>
    <n v="-1.0562068965517261E-2"/>
    <n v="1.2153167629182284"/>
    <n v="0.39200000000000002"/>
    <n v="-8.1931034482758316E-3"/>
    <m/>
    <n v="0"/>
    <n v="0"/>
    <n v="1.9473060867252743"/>
    <m/>
  </r>
  <r>
    <n v="2020020343"/>
    <x v="46"/>
    <s v="CHI"/>
    <s v="DET"/>
    <n v="1"/>
    <n v="1"/>
    <n v="1.5"/>
    <n v="0.66596909178020403"/>
    <n v="-6.2781739781641026E-4"/>
    <m/>
    <n v="0"/>
    <n v="0"/>
    <n v="1.6258917664534651"/>
    <n v="0.67700000000000005"/>
    <n v="9.3000000000000409E-3"/>
    <n v="9.3000000000000409E-3"/>
    <n v="5.6512229475697874E-3"/>
    <n v="4.6500000000000204E-3"/>
    <n v="1.2153167629182284"/>
    <n v="0.71060000000000001"/>
    <n v="3.9539999999999971E-2"/>
    <n v="3.9539999999999971E-2"/>
    <n v="3.8498241334558654E-2"/>
    <n v="1.9769999999999989E-2"/>
    <n v="1.9473060867252743"/>
    <m/>
  </r>
  <r>
    <n v="2020020343"/>
    <x v="46"/>
    <s v="DET"/>
    <s v="CHI"/>
    <n v="0"/>
    <n v="0"/>
    <n v="2.7"/>
    <n v="0.33403090821979597"/>
    <n v="-1.7314684907038368E-2"/>
    <m/>
    <n v="0"/>
    <n v="0"/>
    <n v="1.6258917664534651"/>
    <n v="0.32299999999999995"/>
    <n v="-2.2570588235294117E-2"/>
    <m/>
    <n v="0"/>
    <n v="0"/>
    <n v="1.2153167629182284"/>
    <n v="0.28939999999999999"/>
    <n v="-3.8579999999999982E-2"/>
    <m/>
    <n v="0"/>
    <n v="0"/>
    <n v="1.9473060867252743"/>
    <m/>
  </r>
  <r>
    <n v="2020020344"/>
    <x v="46"/>
    <s v="CBJ"/>
    <s v="NSH"/>
    <n v="0"/>
    <n v="0"/>
    <n v="2.15"/>
    <n v="0.47508820437310439"/>
    <n v="5.5929494092628916E-3"/>
    <n v="5.5929494092628916E-3"/>
    <n v="-9.0935303947113078E-3"/>
    <n v="-5.5929494092628916E-3"/>
    <n v="1.6258917664534651"/>
    <n v="0.43500000000000005"/>
    <n v="-1.689130434782608E-2"/>
    <m/>
    <n v="0"/>
    <n v="0"/>
    <n v="1.2153167629182284"/>
    <n v="0.52129999999999999"/>
    <n v="3.151173913043475E-2"/>
    <n v="3.151173913043475E-2"/>
    <n v="-6.1363001411994592E-2"/>
    <n v="-3.151173913043475E-2"/>
    <n v="1.9473060867252743"/>
    <m/>
  </r>
  <r>
    <n v="2020020344"/>
    <x v="46"/>
    <s v="NSH"/>
    <s v="CBJ"/>
    <n v="1"/>
    <n v="1"/>
    <n v="1.8"/>
    <n v="0.52491179562689561"/>
    <n v="-2.0684537951845466E-2"/>
    <m/>
    <n v="0"/>
    <n v="0"/>
    <n v="1.6258917664534651"/>
    <n v="0.56499999999999995"/>
    <n v="6.374999999999964E-3"/>
    <n v="6.374999999999964E-3"/>
    <n v="6.1981154908829295E-3"/>
    <n v="5.0999999999999709E-3"/>
    <n v="1.2153167629182284"/>
    <n v="0.47870000000000001"/>
    <n v="-5.1877500000000007E-2"/>
    <m/>
    <n v="0"/>
    <n v="0"/>
    <n v="1.9473060867252743"/>
    <m/>
  </r>
  <r>
    <n v="2020020346"/>
    <x v="46"/>
    <s v="N.J"/>
    <s v="WSH"/>
    <n v="1"/>
    <n v="0"/>
    <n v="2.25"/>
    <n v="0.443029929146178"/>
    <n v="-7.63838261063885E-4"/>
    <m/>
    <n v="0"/>
    <n v="0"/>
    <n v="1.6258917664534651"/>
    <n v="0.42299999999999999"/>
    <n v="-1.1580000000000017E-2"/>
    <m/>
    <n v="0"/>
    <n v="0"/>
    <n v="1.2153167629182284"/>
    <n v="0.41710000000000003"/>
    <n v="-1.4765999999999984E-2"/>
    <m/>
    <n v="0"/>
    <n v="0"/>
    <n v="1.9473060867252743"/>
    <m/>
  </r>
  <r>
    <n v="2020020346"/>
    <x v="46"/>
    <s v="WSH"/>
    <s v="N.J"/>
    <n v="0"/>
    <n v="1"/>
    <n v="1.71"/>
    <n v="0.556970070853822"/>
    <n v="-2.0104723453506074E-2"/>
    <m/>
    <n v="0"/>
    <n v="0"/>
    <n v="1.6258917664534651"/>
    <n v="0.57699999999999996"/>
    <n v="-5.6323943661972103E-3"/>
    <m/>
    <n v="0"/>
    <n v="0"/>
    <n v="1.2153167629182284"/>
    <n v="0.58289999999999997"/>
    <n v="-1.3694366197183308E-3"/>
    <m/>
    <n v="0"/>
    <n v="0"/>
    <n v="1.9473060867252743"/>
    <m/>
  </r>
  <r>
    <n v="2020020346.9000001"/>
    <x v="47"/>
    <s v="VAN"/>
    <s v="WPG"/>
    <n v="0"/>
    <n v="1"/>
    <n v="2.2000000000000002"/>
    <n v="0.40652485415487727"/>
    <n v="-2.6411330214817477E-2"/>
    <m/>
    <n v="0"/>
    <n v="0"/>
    <n v="1.6104461155771845"/>
    <n v="0.47299999999999998"/>
    <n v="1.0150000000000018E-2"/>
    <n v="1.0150000000000018E-2"/>
    <n v="1.4386639101253781E-2"/>
    <n v="1.2180000000000022E-2"/>
    <n v="1.1811690559321637"/>
    <n v="0.3931"/>
    <n v="-3.3794999999999957E-2"/>
    <m/>
    <n v="0"/>
    <n v="0"/>
    <n v="1.9813918509989883"/>
    <m/>
  </r>
  <r>
    <n v="2020020346.9000001"/>
    <x v="47"/>
    <s v="WPG"/>
    <s v="VAN"/>
    <n v="1"/>
    <n v="0"/>
    <n v="1.71"/>
    <n v="0.59347514584512262"/>
    <n v="6.2714786176731093E-3"/>
    <n v="6.2714786176731093E-3"/>
    <n v="-1.0099878378757029E-2"/>
    <n v="-6.2714786176731093E-3"/>
    <n v="1.6104461155771845"/>
    <n v="0.52700000000000002"/>
    <n v="-4.1759154929577456E-2"/>
    <m/>
    <n v="0"/>
    <n v="0"/>
    <n v="1.1811690559321637"/>
    <n v="0.6069"/>
    <n v="1.5971408450704189E-2"/>
    <n v="1.5971408450704189E-2"/>
    <n v="-3.1645618553201658E-2"/>
    <n v="-1.5971408450704189E-2"/>
    <n v="1.9813918509989883"/>
    <m/>
  </r>
  <r>
    <n v="2020020348"/>
    <x v="47"/>
    <s v="CAR"/>
    <s v="FLA"/>
    <n v="0"/>
    <n v="1"/>
    <n v="2"/>
    <n v="0.49469364224154388"/>
    <n v="-3.183814655073669E-3"/>
    <m/>
    <n v="0"/>
    <n v="0"/>
    <n v="1.6104461155771845"/>
    <n v="0.46699999999999997"/>
    <n v="-1.9800000000000016E-2"/>
    <m/>
    <n v="0"/>
    <n v="0"/>
    <n v="1.1811690559321637"/>
    <n v="0.57519999999999993"/>
    <n v="4.5119999999999959E-2"/>
    <n v="4.5119999999999959E-2"/>
    <n v="8.9400400317074274E-2"/>
    <n v="4.5119999999999959E-2"/>
    <n v="1.9813918509989883"/>
    <m/>
  </r>
  <r>
    <n v="2020020348"/>
    <x v="47"/>
    <s v="FLA"/>
    <s v="CAR"/>
    <n v="1"/>
    <n v="0"/>
    <n v="1.9"/>
    <n v="0.50530635775845612"/>
    <n v="-1.3305973419644459E-2"/>
    <m/>
    <n v="0"/>
    <n v="0"/>
    <n v="1.6104461155771845"/>
    <n v="0.53300000000000003"/>
    <n v="4.2333333333333485E-3"/>
    <n v="4.2333333333333485E-3"/>
    <n v="-5.0002823367795105E-3"/>
    <n v="-4.2333333333333485E-3"/>
    <n v="1.1811690559321637"/>
    <n v="0.42480000000000001"/>
    <n v="-6.4293333333333327E-2"/>
    <m/>
    <n v="0"/>
    <n v="0"/>
    <n v="1.9813918509989883"/>
    <m/>
  </r>
  <r>
    <n v="2020020349"/>
    <x v="47"/>
    <s v="CGY"/>
    <s v="OTT"/>
    <n v="0"/>
    <n v="0"/>
    <n v="1.64"/>
    <n v="0.65173065933753016"/>
    <n v="3.2267944365726289E-2"/>
    <n v="3.2267944365726289E-2"/>
    <n v="-5.1965785661444601E-2"/>
    <n v="-3.2267944365726289E-2"/>
    <n v="1.6104461155771845"/>
    <n v="0.61099999999999999"/>
    <n v="9.5624999999996765E-4"/>
    <n v="9.5624999999996765E-4"/>
    <n v="-1.1294929097350934E-3"/>
    <n v="-9.5624999999996765E-4"/>
    <n v="1.1811690559321637"/>
    <n v="0.65600000000000003"/>
    <n v="3.5550000000000012E-2"/>
    <n v="3.5550000000000012E-2"/>
    <n v="-7.0438480303014056E-2"/>
    <n v="-3.5550000000000012E-2"/>
    <n v="1.9813918509989883"/>
    <m/>
  </r>
  <r>
    <n v="2020020349"/>
    <x v="47"/>
    <s v="OTT"/>
    <s v="CGY"/>
    <n v="1"/>
    <n v="1"/>
    <n v="2.4"/>
    <n v="0.3482693406624699"/>
    <n v="-3.5175767659301187E-2"/>
    <m/>
    <n v="0"/>
    <n v="0"/>
    <n v="1.6104461155771845"/>
    <n v="0.38900000000000001"/>
    <n v="-1.4228571428571432E-2"/>
    <m/>
    <n v="0"/>
    <n v="0"/>
    <n v="1.1811690559321637"/>
    <n v="0.34399999999999997"/>
    <n v="-3.7371428571428597E-2"/>
    <m/>
    <n v="0"/>
    <n v="0"/>
    <n v="1.9813918509989883"/>
    <m/>
  </r>
  <r>
    <n v="2020020350"/>
    <x v="47"/>
    <s v="EDM"/>
    <s v="TOR"/>
    <n v="1"/>
    <n v="0"/>
    <n v="1.95"/>
    <n v="0.50807253469131153"/>
    <n v="-2.9237549532450274E-3"/>
    <m/>
    <n v="0"/>
    <n v="0"/>
    <n v="1.6104461155771845"/>
    <n v="0.47199999999999998"/>
    <n v="-2.5136842105263194E-2"/>
    <m/>
    <n v="0"/>
    <n v="0"/>
    <n v="1.1811690559321637"/>
    <n v="0.44829999999999998"/>
    <n v="-3.9731052631578972E-2"/>
    <m/>
    <n v="0"/>
    <n v="0"/>
    <n v="1.9813918509989883"/>
    <m/>
  </r>
  <r>
    <n v="2020020350"/>
    <x v="47"/>
    <s v="TOR"/>
    <s v="EDM"/>
    <n v="0"/>
    <n v="1"/>
    <n v="2"/>
    <n v="0.49192746530868853"/>
    <n v="-4.8435208147868999E-3"/>
    <m/>
    <n v="0"/>
    <n v="0"/>
    <n v="1.6104461155771845"/>
    <n v="0.52800000000000002"/>
    <n v="1.6800000000000013E-2"/>
    <n v="1.6800000000000013E-2"/>
    <n v="1.9843640139660366E-2"/>
    <n v="1.6800000000000013E-2"/>
    <n v="1.1811690559321637"/>
    <n v="0.55170000000000008"/>
    <n v="3.1020000000000048E-2"/>
    <n v="3.1020000000000048E-2"/>
    <n v="6.1462775217988708E-2"/>
    <n v="3.1020000000000048E-2"/>
    <n v="1.9813918509989883"/>
    <m/>
  </r>
  <r>
    <n v="2020020351"/>
    <x v="47"/>
    <s v="MIN"/>
    <s v="VGK"/>
    <n v="0"/>
    <n v="0"/>
    <n v="2.25"/>
    <n v="0.44236614230911392"/>
    <n v="-1.1222831530784871E-3"/>
    <m/>
    <n v="0"/>
    <n v="0"/>
    <n v="1.6104461155771845"/>
    <n v="0.48699999999999999"/>
    <n v="2.298E-2"/>
    <n v="2.298E-2"/>
    <n v="-2.7143264905321124E-2"/>
    <n v="-2.298E-2"/>
    <n v="1.1811690559321637"/>
    <n v="0.41400000000000003"/>
    <n v="-1.6439999999999975E-2"/>
    <m/>
    <n v="0"/>
    <n v="0"/>
    <n v="1.9813918509989883"/>
    <m/>
  </r>
  <r>
    <n v="2020020351"/>
    <x v="47"/>
    <s v="VGK"/>
    <s v="MIN"/>
    <n v="1"/>
    <n v="1"/>
    <n v="1.74"/>
    <n v="0.55763385769088614"/>
    <n v="-1.2047467953185705E-2"/>
    <m/>
    <n v="0"/>
    <n v="0"/>
    <n v="1.6104461155771845"/>
    <n v="0.51300000000000001"/>
    <n v="-4.3532432432432398E-2"/>
    <m/>
    <n v="0"/>
    <n v="0"/>
    <n v="1.1811690559321637"/>
    <n v="0.58599999999999997"/>
    <n v="7.962162162162157E-3"/>
    <n v="7.962162162162157E-3"/>
    <n v="1.1674360786086031E-2"/>
    <n v="5.8919999999999962E-3"/>
    <n v="1.9813918509989883"/>
    <m/>
  </r>
  <r>
    <n v="2020020352"/>
    <x v="47"/>
    <s v="ANA"/>
    <s v="STL"/>
    <n v="1"/>
    <n v="0"/>
    <n v="2.2000000000000002"/>
    <n v="0.44608273671032234"/>
    <n v="-4.6544948093226865E-3"/>
    <m/>
    <n v="0"/>
    <n v="0"/>
    <n v="1.6104461155771845"/>
    <n v="0.42899999999999999"/>
    <n v="-1.4049999999999991E-2"/>
    <m/>
    <n v="0"/>
    <n v="0"/>
    <n v="1.1811690559321637"/>
    <n v="0.37"/>
    <n v="-4.6499999999999979E-2"/>
    <m/>
    <n v="0"/>
    <n v="0"/>
    <n v="1.9813918509989883"/>
    <m/>
  </r>
  <r>
    <n v="2020020352"/>
    <x v="47"/>
    <s v="STL"/>
    <s v="ANA"/>
    <n v="0"/>
    <n v="1"/>
    <n v="1.71"/>
    <n v="0.55391726328967772"/>
    <n v="-2.231048441182441E-2"/>
    <m/>
    <n v="0"/>
    <n v="0"/>
    <n v="1.6104461155771845"/>
    <n v="0.57099999999999995"/>
    <n v="-9.9676056338028635E-3"/>
    <m/>
    <n v="0"/>
    <n v="0"/>
    <n v="1.1811690559321637"/>
    <n v="0.63"/>
    <n v="3.2661971830985931E-2"/>
    <n v="3.2661971830985931E-2"/>
    <n v="4.5948477024666555E-2"/>
    <n v="2.3190000000000009E-2"/>
    <n v="1.9813918509989883"/>
    <m/>
  </r>
  <r>
    <n v="2020020353"/>
    <x v="47"/>
    <s v="COL"/>
    <s v="S.J"/>
    <n v="0"/>
    <n v="0"/>
    <n v="1.43"/>
    <n v="0.65348826766784907"/>
    <n v="-4.5705891094169171E-2"/>
    <m/>
    <n v="0"/>
    <n v="0"/>
    <n v="1.6104461155771845"/>
    <n v="0.66799999999999993"/>
    <n v="-3.1227906976744282E-2"/>
    <m/>
    <n v="0"/>
    <n v="0"/>
    <n v="1.1811690559321637"/>
    <n v="0.7107"/>
    <n v="1.1372790697674426E-2"/>
    <n v="1.1372790697674426E-2"/>
    <n v="-2.2533954811489208E-2"/>
    <n v="-1.1372790697674426E-2"/>
    <n v="1.9813918509989883"/>
    <m/>
  </r>
  <r>
    <n v="2020020353"/>
    <x v="47"/>
    <s v="S.J"/>
    <s v="COL"/>
    <n v="1"/>
    <n v="1"/>
    <n v="2.9"/>
    <n v="0.34651173233215093"/>
    <n v="7.7116164682700691E-4"/>
    <n v="7.7116164682700691E-4"/>
    <n v="2.3596371293678501E-3"/>
    <n v="1.4652071289713131E-3"/>
    <n v="1.6104461155771845"/>
    <n v="0.33200000000000002"/>
    <n v="-5.8736842105263087E-3"/>
    <m/>
    <n v="0"/>
    <n v="0"/>
    <n v="1.1811690559321637"/>
    <n v="0.2893"/>
    <n v="-2.5425789473684211E-2"/>
    <m/>
    <n v="0"/>
    <n v="0"/>
    <n v="1.9813918509989883"/>
    <m/>
  </r>
  <r>
    <n v="2020020353.9000001"/>
    <x v="48"/>
    <s v="DAL"/>
    <s v="T.B"/>
    <n v="1"/>
    <n v="0"/>
    <n v="2.6"/>
    <n v="0.38144857018198136"/>
    <n v="-1.5438220362840697E-3"/>
    <m/>
    <n v="0"/>
    <n v="0"/>
    <n v="1.5507400886663507"/>
    <n v="0.35199999999999998"/>
    <n v="-1.5899999999999997E-2"/>
    <m/>
    <n v="0"/>
    <n v="0"/>
    <n v="1.1821262950212421"/>
    <n v="0.32179999999999997"/>
    <n v="-3.0622500000000004E-2"/>
    <m/>
    <n v="0"/>
    <n v="0"/>
    <n v="2.065259810677099"/>
    <m/>
  </r>
  <r>
    <n v="2020020353.9000001"/>
    <x v="48"/>
    <s v="T.B"/>
    <s v="DAL"/>
    <n v="0"/>
    <n v="1"/>
    <n v="1.55"/>
    <n v="0.61855142981801869"/>
    <n v="-2.2497427517493295E-2"/>
    <m/>
    <n v="0"/>
    <n v="0"/>
    <n v="1.5507400886663507"/>
    <n v="0.64800000000000002"/>
    <n v="2.400000000000038E-3"/>
    <n v="2.400000000000038E-3"/>
    <n v="1.5604067094280641E-3"/>
    <n v="1.3200000000000208E-3"/>
    <n v="1.1821262950212421"/>
    <n v="0.67820000000000003"/>
    <n v="2.7932727272727317E-2"/>
    <n v="2.7932727272727317E-2"/>
    <n v="3.172858647143232E-2"/>
    <n v="1.5363000000000022E-2"/>
    <n v="2.065259810677099"/>
    <m/>
  </r>
  <r>
    <n v="2020020354"/>
    <x v="48"/>
    <s v="BUF"/>
    <s v="NYR"/>
    <n v="0"/>
    <n v="0"/>
    <n v="2.4"/>
    <n v="0.49781134792586468"/>
    <n v="4.1731550361873246E-2"/>
    <n v="4.1731550361873246E-2"/>
    <n v="-6.4714788108355598E-2"/>
    <n v="-4.1731550361873246E-2"/>
    <n v="1.5507400886663507"/>
    <n v="0.36299999999999999"/>
    <n v="-2.7600000000000006E-2"/>
    <m/>
    <n v="0"/>
    <n v="0"/>
    <n v="1.1821262950212421"/>
    <n v="0.40529999999999999"/>
    <n v="-5.8457142857143039E-3"/>
    <m/>
    <n v="0"/>
    <n v="0"/>
    <n v="2.065259810677099"/>
    <m/>
  </r>
  <r>
    <n v="2020020354"/>
    <x v="48"/>
    <s v="NYR"/>
    <s v="BUF"/>
    <n v="1"/>
    <n v="1"/>
    <n v="1.64"/>
    <n v="0.50218865207413532"/>
    <n v="-8.2692473718008502E-2"/>
    <m/>
    <n v="0"/>
    <n v="0"/>
    <n v="1.5507400886663507"/>
    <n v="0.63700000000000001"/>
    <n v="2.0943749999999973E-2"/>
    <n v="2.0943749999999973E-2"/>
    <n v="1.5845220858464709E-2"/>
    <n v="1.3403999999999982E-2"/>
    <n v="1.1821262950212421"/>
    <n v="0.59470000000000001"/>
    <n v="-1.1574375000000024E-2"/>
    <m/>
    <n v="0"/>
    <n v="0"/>
    <n v="2.065259810677099"/>
    <m/>
  </r>
  <r>
    <n v="2020020355"/>
    <x v="48"/>
    <s v="PHI"/>
    <s v="PIT"/>
    <n v="0"/>
    <n v="0"/>
    <n v="1.8"/>
    <n v="0.51725733756048164"/>
    <n v="-2.585129714667489E-2"/>
    <m/>
    <n v="0"/>
    <n v="0"/>
    <n v="1.5507400886663507"/>
    <n v="0.46299999999999997"/>
    <n v="-6.2474999999999989E-2"/>
    <m/>
    <n v="0"/>
    <n v="0"/>
    <n v="1.1821262950212421"/>
    <n v="0.56200000000000006"/>
    <n v="4.3500000000000205E-3"/>
    <n v="4.3500000000000205E-3"/>
    <n v="-8.9838801764454222E-3"/>
    <n v="-4.3500000000000205E-3"/>
    <n v="2.065259810677099"/>
    <m/>
  </r>
  <r>
    <n v="2020020355"/>
    <x v="48"/>
    <s v="PIT"/>
    <s v="PHI"/>
    <n v="1"/>
    <n v="1"/>
    <n v="2.1"/>
    <n v="0.4827426624395183"/>
    <n v="3.7526157608150359E-3"/>
    <n v="3.7526157608150359E-3"/>
    <n v="6.4012648674227597E-3"/>
    <n v="4.1278773368965396E-3"/>
    <n v="1.5507400886663507"/>
    <n v="0.53700000000000003"/>
    <n v="3.4827272727272762E-2"/>
    <n v="3.4827272727272762E-2"/>
    <n v="4.5287258362263834E-2"/>
    <n v="3.8310000000000038E-2"/>
    <n v="1.1821262950212421"/>
    <n v="0.438"/>
    <n v="-2.1872727272727269E-2"/>
    <m/>
    <n v="0"/>
    <n v="0"/>
    <n v="2.065259810677099"/>
    <m/>
  </r>
  <r>
    <n v="2020020356"/>
    <x v="48"/>
    <s v="CBJ"/>
    <s v="DET"/>
    <n v="1"/>
    <n v="1"/>
    <n v="1.55"/>
    <n v="0.77525118501589829"/>
    <n v="0.10998509278616857"/>
    <n v="0.10998509278616857"/>
    <n v="9.3807060896559935E-2"/>
    <n v="6.0491801032392725E-2"/>
    <n v="1.5507400886663507"/>
    <n v="0.60699999999999998"/>
    <n v="-3.2263636363636376E-2"/>
    <m/>
    <n v="0"/>
    <n v="0"/>
    <n v="1.1821262950212421"/>
    <n v="0.70379999999999998"/>
    <n v="4.9576363636363648E-2"/>
    <n v="4.9576363636363648E-2"/>
    <n v="5.6313439257732474E-2"/>
    <n v="2.7267000000000007E-2"/>
    <n v="2.065259810677099"/>
    <m/>
  </r>
  <r>
    <n v="2020020356"/>
    <x v="48"/>
    <s v="DET"/>
    <s v="CBJ"/>
    <n v="0"/>
    <n v="0"/>
    <n v="2.6"/>
    <n v="0.22474881498410174"/>
    <n v="-7.7934952695250387E-2"/>
    <m/>
    <n v="0"/>
    <n v="0"/>
    <n v="1.5507400886663507"/>
    <n v="0.39300000000000002"/>
    <n v="4.0875000000000078E-3"/>
    <n v="4.0875000000000078E-3"/>
    <n v="-4.8319412308993363E-3"/>
    <n v="-4.0875000000000078E-3"/>
    <n v="1.1821262950212421"/>
    <n v="0.29620000000000002"/>
    <n v="-4.3102499999999974E-2"/>
    <m/>
    <n v="0"/>
    <n v="0"/>
    <n v="2.065259810677099"/>
    <m/>
  </r>
  <r>
    <n v="2020020357"/>
    <x v="48"/>
    <s v="MTL"/>
    <s v="OTT"/>
    <n v="1"/>
    <n v="1"/>
    <n v="1.38"/>
    <n v="0.70324891067013895"/>
    <n v="-2.3302502585690745E-2"/>
    <m/>
    <n v="0"/>
    <n v="0"/>
    <n v="1.5507400886663507"/>
    <n v="0.68700000000000006"/>
    <n v="-4.1005263157894739E-2"/>
    <m/>
    <n v="0"/>
    <n v="0"/>
    <n v="1.1821262950212421"/>
    <n v="0.65129999999999999"/>
    <n v="-7.9899473684210659E-2"/>
    <m/>
    <n v="0"/>
    <n v="0"/>
    <n v="2.065259810677099"/>
    <m/>
  </r>
  <r>
    <n v="2020020357"/>
    <x v="48"/>
    <s v="OTT"/>
    <s v="MTL"/>
    <n v="0"/>
    <n v="0"/>
    <n v="3.2"/>
    <n v="0.29675108932986094"/>
    <n v="-6.8722519287879409E-3"/>
    <m/>
    <n v="0"/>
    <n v="0"/>
    <n v="1.5507400886663507"/>
    <n v="0.31299999999999994"/>
    <n v="2.1818181818180929E-4"/>
    <n v="2.1818181818180929E-4"/>
    <n v="-2.5791846436826053E-4"/>
    <n v="-2.1818181818180929E-4"/>
    <n v="1.1821262950212421"/>
    <n v="0.34870000000000001"/>
    <n v="1.5796363636363643E-2"/>
    <n v="1.5796363636363643E-2"/>
    <n v="-3.2623594973022987E-2"/>
    <n v="-1.5796363636363643E-2"/>
    <n v="2.065259810677099"/>
    <m/>
  </r>
  <r>
    <n v="2020020358"/>
    <x v="48"/>
    <s v="VAN"/>
    <s v="WPG"/>
    <n v="0"/>
    <n v="0"/>
    <n v="2.2000000000000002"/>
    <n v="0.45223139948213403"/>
    <n v="-1.2727302848262593E-3"/>
    <m/>
    <n v="0"/>
    <n v="0"/>
    <n v="1.5507400886663507"/>
    <n v="0.46399999999999997"/>
    <n v="5.2000000000000093E-3"/>
    <n v="5.2000000000000093E-3"/>
    <n v="-6.14705673411047E-3"/>
    <n v="-5.2000000000000093E-3"/>
    <n v="1.1821262950212421"/>
    <n v="0.41930000000000001"/>
    <n v="-1.9384999999999982E-2"/>
    <m/>
    <n v="0"/>
    <n v="0"/>
    <n v="2.065259810677099"/>
    <m/>
  </r>
  <r>
    <n v="2020020358"/>
    <x v="48"/>
    <s v="WPG"/>
    <s v="VAN"/>
    <n v="1"/>
    <n v="1"/>
    <n v="1.8"/>
    <n v="0.54776860051786602"/>
    <n v="-5.2561946504404017E-3"/>
    <m/>
    <n v="0"/>
    <n v="0"/>
    <n v="1.5507400886663507"/>
    <n v="0.53600000000000003"/>
    <n v="-1.3199999999999962E-2"/>
    <m/>
    <n v="0"/>
    <n v="0"/>
    <n v="1.1821262950212421"/>
    <n v="0.58069999999999999"/>
    <n v="1.6972500000000029E-2"/>
    <n v="1.6972500000000029E-2"/>
    <n v="2.8042097709373701E-2"/>
    <n v="1.3578000000000024E-2"/>
    <n v="2.065259810677099"/>
    <m/>
  </r>
  <r>
    <n v="2020020358.0999999"/>
    <x v="48"/>
    <s v="N.J"/>
    <s v="NYI"/>
    <n v="1"/>
    <n v="0"/>
    <n v="2.4500000000000002"/>
    <n v="0.42099759392389369"/>
    <n v="6.5056769200426681E-3"/>
    <n v="6.5056769200426681E-3"/>
    <n v="-1.0088614003821599E-2"/>
    <n v="-6.5056769200426681E-3"/>
    <n v="1.5507400886663507"/>
    <n v="0.40600000000000003"/>
    <n v="-1.0965517241379021E-3"/>
    <m/>
    <n v="0"/>
    <n v="0"/>
    <n v="1.1821262950212421"/>
    <n v="0.38900000000000001"/>
    <n v="-9.7137931034482605E-3"/>
    <m/>
    <n v="0"/>
    <n v="0"/>
    <n v="2.065259810677099"/>
    <m/>
  </r>
  <r>
    <n v="2020020358.0999999"/>
    <x v="48"/>
    <s v="NYI"/>
    <s v="N.J"/>
    <n v="0"/>
    <n v="1"/>
    <n v="1.64"/>
    <n v="0.5790024060761062"/>
    <n v="-2.3641900328993399E-2"/>
    <m/>
    <n v="0"/>
    <n v="0"/>
    <n v="1.5507400886663507"/>
    <n v="0.59399999999999997"/>
    <n v="-1.2112500000000042E-2"/>
    <m/>
    <n v="0"/>
    <n v="0"/>
    <n v="1.1821262950212421"/>
    <n v="0.61099999999999999"/>
    <n v="9.5624999999996765E-4"/>
    <n v="9.5624999999996765E-4"/>
    <n v="1.2639390041343417E-3"/>
    <n v="6.1199999999997921E-4"/>
    <n v="2.065259810677099"/>
    <m/>
  </r>
  <r>
    <n v="2020020358.2"/>
    <x v="48"/>
    <s v="CAR"/>
    <s v="NSH"/>
    <n v="0"/>
    <n v="1"/>
    <n v="1.8"/>
    <n v="0.50705757403660767"/>
    <n v="-3.2736137525289838E-2"/>
    <m/>
    <n v="0"/>
    <n v="0"/>
    <n v="1.5507400886663507"/>
    <n v="0.53800000000000003"/>
    <n v="-1.1849999999999944E-2"/>
    <m/>
    <n v="0"/>
    <n v="0"/>
    <n v="1.1821262950212421"/>
    <n v="0.60670000000000002"/>
    <n v="3.4522500000000012E-2"/>
    <n v="3.4522500000000012E-2"/>
    <n v="5.7038345451280142E-2"/>
    <n v="2.7618000000000011E-2"/>
    <n v="2.065259810677099"/>
    <m/>
  </r>
  <r>
    <n v="2020020358.2"/>
    <x v="48"/>
    <s v="NSH"/>
    <s v="CAR"/>
    <n v="1"/>
    <n v="0"/>
    <n v="2.0499999999999998"/>
    <n v="0.49294242596339222"/>
    <n v="3.009135207129691E-3"/>
    <n v="3.009135207129691E-3"/>
    <n v="-4.666386597913335E-3"/>
    <n v="-3.009135207129691E-3"/>
    <n v="1.5507400886663507"/>
    <n v="0.46200000000000002"/>
    <n v="-1.5114285714285748E-2"/>
    <m/>
    <n v="0"/>
    <n v="0"/>
    <n v="1.1821262950212421"/>
    <n v="0.39329999999999998"/>
    <n v="-5.5352857142857176E-2"/>
    <m/>
    <n v="0"/>
    <n v="0"/>
    <n v="2.065259810677099"/>
    <m/>
  </r>
  <r>
    <n v="2020020359"/>
    <x v="49"/>
    <s v="BOS"/>
    <s v="WSH"/>
    <n v="1"/>
    <n v="0"/>
    <n v="1.68"/>
    <n v="0.55812999770270488"/>
    <n v="-2.7503648761524647E-2"/>
    <m/>
    <n v="0"/>
    <n v="0"/>
    <n v="1.5714786257202429"/>
    <n v="0.57999999999999996"/>
    <n v="-1.1294117647058904E-2"/>
    <m/>
    <n v="0"/>
    <n v="0"/>
    <n v="1.2335822645220207"/>
    <n v="0.59019999999999995"/>
    <n v="-3.7341176470588847E-3"/>
    <m/>
    <n v="0"/>
    <n v="0"/>
    <n v="2.1980387434215833"/>
    <m/>
  </r>
  <r>
    <n v="2020020359"/>
    <x v="49"/>
    <s v="WSH"/>
    <s v="BOS"/>
    <n v="0"/>
    <n v="1"/>
    <n v="2.4"/>
    <n v="0.44187000229729512"/>
    <n v="1.2961715467180326E-2"/>
    <n v="1.2961715467180326E-2"/>
    <n v="2.8516682333077897E-2"/>
    <n v="1.8146401654052458E-2"/>
    <n v="1.5714786257202429"/>
    <n v="0.42000000000000004"/>
    <n v="1.7142857142857157E-3"/>
    <n v="1.7142857142857157E-3"/>
    <n v="2.9605974348528522E-3"/>
    <n v="2.400000000000002E-3"/>
    <n v="1.2335822645220207"/>
    <n v="0.40980000000000005"/>
    <n v="-3.5314285714285582E-3"/>
    <m/>
    <n v="0"/>
    <n v="0"/>
    <n v="2.1980387434215833"/>
    <m/>
  </r>
  <r>
    <n v="2020020360"/>
    <x v="49"/>
    <s v="EDM"/>
    <s v="TOR"/>
    <n v="1"/>
    <n v="0"/>
    <n v="2.15"/>
    <n v="0.43272475665230276"/>
    <n v="-1.8167419095012811E-2"/>
    <m/>
    <n v="0"/>
    <n v="0"/>
    <n v="1.5714786257202429"/>
    <n v="0.43"/>
    <n v="-1.9695652173913062E-2"/>
    <m/>
    <n v="0"/>
    <n v="0"/>
    <n v="1.2335822645220207"/>
    <n v="0.43909999999999999"/>
    <n v="-1.4591739130434786E-2"/>
    <m/>
    <n v="0"/>
    <n v="0"/>
    <n v="2.1980387434215833"/>
    <m/>
  </r>
  <r>
    <n v="2020020360"/>
    <x v="49"/>
    <s v="TOR"/>
    <s v="EDM"/>
    <n v="0"/>
    <n v="1"/>
    <n v="1.76"/>
    <n v="0.56727524334769719"/>
    <n v="-6.298309373893511E-4"/>
    <m/>
    <n v="0"/>
    <n v="0"/>
    <n v="1.5714786257202429"/>
    <n v="0.57000000000000006"/>
    <n v="1.2631578947368781E-3"/>
    <n v="1.2631578947368781E-3"/>
    <n v="1.1842389739411738E-3"/>
    <n v="9.6000000000002745E-4"/>
    <n v="1.2335822645220207"/>
    <n v="0.56089999999999995"/>
    <n v="-5.0589473684210717E-3"/>
    <m/>
    <n v="0"/>
    <n v="0"/>
    <n v="2.1980387434215833"/>
    <m/>
  </r>
  <r>
    <n v="2020020361"/>
    <x v="49"/>
    <s v="MIN"/>
    <s v="VGK"/>
    <n v="0"/>
    <n v="0"/>
    <n v="2.2999999999999998"/>
    <n v="0.43693555914945609"/>
    <n v="1.1427198562497607E-3"/>
    <n v="1.1427198562497607E-3"/>
    <n v="-1.7957598292826075E-3"/>
    <n v="-1.1427198562497607E-3"/>
    <n v="1.5714786257202429"/>
    <n v="0.47099999999999997"/>
    <n v="1.9223076923076884E-2"/>
    <n v="1.9223076923076884E-2"/>
    <n v="-2.371324676185018E-2"/>
    <n v="-1.9223076923076884E-2"/>
    <n v="1.2335822645220207"/>
    <n v="0.40039999999999998"/>
    <n v="-1.8249230769230806E-2"/>
    <m/>
    <n v="0"/>
    <n v="0"/>
    <n v="2.1980387434215833"/>
    <m/>
  </r>
  <r>
    <n v="2020020361"/>
    <x v="49"/>
    <s v="VGK"/>
    <s v="MIN"/>
    <n v="1"/>
    <n v="1"/>
    <n v="1.71"/>
    <n v="0.56306444085054397"/>
    <n v="-1.5701326540381651E-2"/>
    <m/>
    <n v="0"/>
    <n v="0"/>
    <n v="1.5714786257202429"/>
    <n v="0.52900000000000003"/>
    <n v="-4.0314084507042255E-2"/>
    <m/>
    <n v="0"/>
    <n v="0"/>
    <n v="1.2335822645220207"/>
    <n v="0.59960000000000002"/>
    <n v="1.0696901408450707E-2"/>
    <n v="1.0696901408450707E-2"/>
    <n v="1.6693664648538241E-2"/>
    <n v="7.5948000000000005E-3"/>
    <n v="2.1980387434215833"/>
    <m/>
  </r>
  <r>
    <n v="2020020362"/>
    <x v="49"/>
    <s v="ANA"/>
    <s v="STL"/>
    <n v="1"/>
    <n v="0"/>
    <n v="2.4"/>
    <n v="0.42270032080150627"/>
    <n v="3.1030221264889218E-3"/>
    <n v="3.1030221264889218E-3"/>
    <n v="-4.8763329469143166E-3"/>
    <n v="-3.1030221264889218E-3"/>
    <n v="1.5714786257202429"/>
    <n v="0.38800000000000001"/>
    <n v="-1.4742857142857137E-2"/>
    <m/>
    <n v="0"/>
    <n v="0"/>
    <n v="1.2335822645220207"/>
    <n v="0.37230000000000002"/>
    <n v="-2.2817142857142852E-2"/>
    <m/>
    <n v="0"/>
    <n v="0"/>
    <n v="2.1980387434215833"/>
    <m/>
  </r>
  <r>
    <n v="2020020362"/>
    <x v="49"/>
    <s v="STL"/>
    <s v="ANA"/>
    <n v="0"/>
    <n v="1"/>
    <n v="1.62"/>
    <n v="0.57729967919849368"/>
    <n v="-3.1342509531503304E-2"/>
    <m/>
    <n v="0"/>
    <n v="0"/>
    <n v="1.5714786257202429"/>
    <n v="0.61199999999999999"/>
    <n v="-4.141935483870973E-3"/>
    <m/>
    <n v="0"/>
    <n v="0"/>
    <n v="1.2335822645220207"/>
    <n v="0.62769999999999992"/>
    <n v="8.1648387096773904E-3"/>
    <n v="8.1648387096773904E-3"/>
    <n v="1.1126911726948704E-2"/>
    <n v="5.0621999999999837E-3"/>
    <n v="2.1980387434215833"/>
    <m/>
  </r>
  <r>
    <n v="2020020363"/>
    <x v="49"/>
    <s v="COL"/>
    <s v="S.J"/>
    <n v="0"/>
    <n v="1"/>
    <n v="1.45"/>
    <n v="0.64029978919428954"/>
    <n v="-4.7710203778853488E-2"/>
    <m/>
    <n v="0"/>
    <n v="0"/>
    <n v="1.5714786257202429"/>
    <n v="0.65100000000000002"/>
    <n v="-3.7366666666666624E-2"/>
    <m/>
    <n v="0"/>
    <n v="0"/>
    <n v="1.2335822645220207"/>
    <n v="0.67159999999999997"/>
    <n v="-1.7453333333333397E-2"/>
    <m/>
    <n v="0"/>
    <n v="0"/>
    <n v="2.1980387434215833"/>
    <m/>
  </r>
  <r>
    <n v="2020020363"/>
    <x v="49"/>
    <s v="S.J"/>
    <s v="COL"/>
    <n v="1"/>
    <n v="0"/>
    <n v="2.9"/>
    <n v="0.35970021080571052"/>
    <n v="6.8100965268253306E-3"/>
    <n v="6.8100965268253306E-3"/>
    <n v="-1.0701921130997669E-2"/>
    <n v="-6.8100965268253306E-3"/>
    <n v="1.5714786257202429"/>
    <n v="0.34899999999999998"/>
    <n v="1.9105263157894561E-3"/>
    <n v="1.9105263157894561E-3"/>
    <n v="-2.3567913790604705E-3"/>
    <n v="-1.9105263157894561E-3"/>
    <n v="1.2335822645220207"/>
    <n v="0.32840000000000003"/>
    <n v="-7.5221052631578795E-3"/>
    <m/>
    <n v="0"/>
    <n v="0"/>
    <n v="2.1980387434215833"/>
    <m/>
  </r>
  <r>
    <n v="2020020363.0999999"/>
    <x v="49"/>
    <s v="ARI"/>
    <s v="L.A"/>
    <n v="0"/>
    <n v="1"/>
    <n v="1.9"/>
    <n v="0.44713960946699877"/>
    <n v="-5.014491400423414E-2"/>
    <m/>
    <n v="0"/>
    <n v="0"/>
    <n v="1.5714786257202429"/>
    <n v="0.52400000000000002"/>
    <n v="-1.4666666666666532E-3"/>
    <m/>
    <n v="0"/>
    <n v="0"/>
    <n v="1.2335822645220207"/>
    <n v="0.48960000000000004"/>
    <n v="-2.3253333333333352E-2"/>
    <m/>
    <n v="0"/>
    <n v="0"/>
    <n v="2.1980387434215833"/>
    <m/>
  </r>
  <r>
    <n v="2020020363.0999999"/>
    <x v="49"/>
    <s v="L.A"/>
    <s v="ARI"/>
    <n v="1"/>
    <n v="0"/>
    <n v="2"/>
    <n v="0.55286039053300129"/>
    <n v="3.1716234319800772E-2"/>
    <n v="3.1716234319800772E-2"/>
    <n v="-4.9841384321901723E-2"/>
    <n v="-3.1716234319800772E-2"/>
    <n v="1.5714786257202429"/>
    <n v="0.47599999999999998"/>
    <n v="-1.4400000000000012E-2"/>
    <m/>
    <n v="0"/>
    <n v="0"/>
    <n v="1.2335822645220207"/>
    <n v="0.51039999999999996"/>
    <n v="6.2399999999999791E-3"/>
    <n v="6.2399999999999791E-3"/>
    <n v="-1.3715761758950635E-2"/>
    <n v="-6.2399999999999791E-3"/>
    <n v="2.1980387434215833"/>
    <m/>
  </r>
  <r>
    <n v="2020020365"/>
    <x v="50"/>
    <s v="CAR"/>
    <s v="DET"/>
    <n v="1"/>
    <n v="1"/>
    <n v="1.33"/>
    <n v="0.79104444005602537"/>
    <n v="4.7353732067739726E-2"/>
    <n v="4.7353732067739726E-2"/>
    <n v="2.39523402256481E-2"/>
    <n v="1.5626731582354114E-2"/>
    <n v="1.5327799098242245"/>
    <n v="0.71399999999999997"/>
    <n v="-4.5799999999999966E-2"/>
    <m/>
    <n v="0"/>
    <n v="0"/>
    <n v="1.2116570627899041"/>
    <n v="0.79300000000000004"/>
    <n v="4.9718181818181925E-2"/>
    <n v="4.9718181818181925E-2"/>
    <n v="3.6294639356731495E-2"/>
    <n v="1.6407000000000033E-2"/>
    <n v="2.2121435580381195"/>
    <m/>
  </r>
  <r>
    <n v="2020020365"/>
    <x v="50"/>
    <s v="DET"/>
    <s v="CAR"/>
    <n v="0"/>
    <n v="0"/>
    <n v="3.6"/>
    <n v="0.20895555994397469"/>
    <n v="-2.8587690484810514E-2"/>
    <m/>
    <n v="0"/>
    <n v="0"/>
    <n v="1.5327799098242245"/>
    <n v="0.28600000000000003"/>
    <n v="3.4153846153846365E-3"/>
    <n v="3.4153846153846365E-3"/>
    <n v="-4.1382748913747752E-3"/>
    <n v="-3.4153846153846365E-3"/>
    <n v="1.2116570627899041"/>
    <n v="0.20699999999999996"/>
    <n v="-2.9400000000000013E-2"/>
    <m/>
    <n v="0"/>
    <n v="0"/>
    <n v="2.2121435580381195"/>
    <m/>
  </r>
  <r>
    <n v="2020020366"/>
    <x v="50"/>
    <s v="PHI"/>
    <s v="PIT"/>
    <n v="0"/>
    <n v="1"/>
    <n v="1.8"/>
    <n v="0.48972790062641403"/>
    <n v="-4.4433667077170516E-2"/>
    <m/>
    <n v="0"/>
    <n v="0"/>
    <n v="1.5327799098242245"/>
    <n v="0.54800000000000004"/>
    <n v="-5.0999999999999379E-3"/>
    <m/>
    <n v="0"/>
    <n v="0"/>
    <n v="1.2116570627899041"/>
    <n v="0.5474"/>
    <n v="-5.5049999999999683E-3"/>
    <m/>
    <n v="0"/>
    <n v="0"/>
    <n v="2.2121435580381195"/>
    <m/>
  </r>
  <r>
    <n v="2020020366"/>
    <x v="50"/>
    <s v="PIT"/>
    <s v="PHI"/>
    <n v="1"/>
    <n v="0"/>
    <n v="2.15"/>
    <n v="0.51027209937358586"/>
    <n v="2.5326525300837271E-2"/>
    <n v="2.5326525300837271E-2"/>
    <n v="-3.8819989166778292E-2"/>
    <n v="-2.5326525300837271E-2"/>
    <n v="1.5327799098242245"/>
    <n v="0.45200000000000001"/>
    <n v="-7.35652173913045E-3"/>
    <m/>
    <n v="0"/>
    <n v="0"/>
    <n v="1.2116570627899041"/>
    <n v="0.4526"/>
    <n v="-7.0199999999999976E-3"/>
    <m/>
    <n v="0"/>
    <n v="0"/>
    <n v="2.2121435580381195"/>
    <m/>
  </r>
  <r>
    <n v="2020020367"/>
    <x v="50"/>
    <s v="CHI"/>
    <s v="T.B"/>
    <n v="1"/>
    <n v="0"/>
    <n v="2.8"/>
    <n v="0.3410375597637133"/>
    <n v="-7.5158054436004762E-3"/>
    <m/>
    <n v="0"/>
    <n v="0"/>
    <n v="1.5327799098242245"/>
    <n v="0.32300000000000001"/>
    <n v="-1.5933333333333348E-2"/>
    <m/>
    <n v="0"/>
    <n v="0"/>
    <n v="1.2116570627899041"/>
    <n v="0.28260000000000002"/>
    <n v="-3.478666666666666E-2"/>
    <m/>
    <n v="0"/>
    <n v="0"/>
    <n v="2.2121435580381195"/>
    <m/>
  </r>
  <r>
    <n v="2020020367"/>
    <x v="50"/>
    <s v="T.B"/>
    <s v="CHI"/>
    <n v="0"/>
    <n v="1"/>
    <n v="1.47"/>
    <n v="0.65896244023628681"/>
    <n v="-1.9994816714462831E-2"/>
    <m/>
    <n v="0"/>
    <n v="0"/>
    <n v="1.5327799098242245"/>
    <n v="0.67700000000000005"/>
    <n v="-3.0702127659574347E-3"/>
    <m/>
    <n v="0"/>
    <n v="0"/>
    <n v="1.2116570627899041"/>
    <n v="0.71740000000000004"/>
    <n v="3.4837021276595756E-2"/>
    <n v="3.4837021276595756E-2"/>
    <n v="3.6220311333181356E-2"/>
    <n v="1.6373400000000003E-2"/>
    <n v="2.2121435580381195"/>
    <m/>
  </r>
  <r>
    <n v="2020020368"/>
    <x v="50"/>
    <s v="FLA"/>
    <s v="NSH"/>
    <n v="0"/>
    <n v="1"/>
    <n v="1.71"/>
    <n v="0.52348922784165541"/>
    <n v="-4.4295811432719406E-2"/>
    <m/>
    <n v="0"/>
    <n v="0"/>
    <n v="1.5327799098242245"/>
    <n v="0.54800000000000004"/>
    <n v="-2.658591549295769E-2"/>
    <m/>
    <n v="0"/>
    <n v="0"/>
    <n v="1.2116570627899041"/>
    <n v="0.5444"/>
    <n v="-2.9187042253521138E-2"/>
    <m/>
    <n v="0"/>
    <n v="0"/>
    <n v="2.2121435580381195"/>
    <m/>
  </r>
  <r>
    <n v="2020020368"/>
    <x v="50"/>
    <s v="NSH"/>
    <s v="FLA"/>
    <n v="1"/>
    <n v="0"/>
    <n v="2.25"/>
    <n v="0.47651077215834464"/>
    <n v="1.7315816965506114E-2"/>
    <n v="1.7315816965506114E-2"/>
    <n v="-2.6541336366921239E-2"/>
    <n v="-1.7315816965506114E-2"/>
    <n v="1.5327799098242245"/>
    <n v="0.45200000000000001"/>
    <n v="4.0800000000000168E-3"/>
    <n v="4.0800000000000168E-3"/>
    <n v="-4.9435608161828293E-3"/>
    <n v="-4.0800000000000168E-3"/>
    <n v="1.2116570627899041"/>
    <n v="0.4556"/>
    <n v="6.0240000000000024E-3"/>
    <n v="6.0240000000000024E-3"/>
    <n v="-1.3325952793621637E-2"/>
    <n v="-6.0240000000000024E-3"/>
    <n v="2.2121435580381195"/>
    <m/>
  </r>
  <r>
    <n v="2020020369"/>
    <x v="50"/>
    <s v="MTL"/>
    <s v="WPG"/>
    <n v="1"/>
    <n v="0"/>
    <n v="1.64"/>
    <n v="0.50040036077898575"/>
    <n v="-8.4067222651154738E-2"/>
    <m/>
    <n v="0"/>
    <n v="0"/>
    <n v="1.5327799098242245"/>
    <n v="0.63200000000000001"/>
    <n v="1.709999999999998E-2"/>
    <n v="1.709999999999998E-2"/>
    <n v="-2.0719335773707336E-2"/>
    <n v="-1.709999999999998E-2"/>
    <n v="1.2116570627899041"/>
    <n v="0.44940000000000002"/>
    <n v="-0.12327375000000002"/>
    <m/>
    <n v="0"/>
    <n v="0"/>
    <n v="2.2121435580381195"/>
    <m/>
  </r>
  <r>
    <n v="2020020369"/>
    <x v="50"/>
    <s v="WPG"/>
    <s v="MTL"/>
    <n v="0"/>
    <n v="1"/>
    <n v="2.35"/>
    <n v="0.49959963922101441"/>
    <n v="3.8679811593196417E-2"/>
    <n v="3.8679811593196417E-2"/>
    <n v="8.003831146988076E-2"/>
    <n v="5.2217745650815162E-2"/>
    <n v="1.5327799098242245"/>
    <n v="0.36799999999999999"/>
    <n v="-3.0044444444444436E-2"/>
    <m/>
    <n v="0"/>
    <n v="0"/>
    <n v="1.2116570627899041"/>
    <n v="0.55059999999999998"/>
    <n v="6.5313333333333334E-2"/>
    <n v="6.5313333333333334E-2"/>
    <n v="0.19505133394289512"/>
    <n v="8.8173000000000001E-2"/>
    <n v="2.2121435580381195"/>
    <m/>
  </r>
  <r>
    <n v="2020020370"/>
    <x v="50"/>
    <s v="CGY"/>
    <s v="OTT"/>
    <n v="1"/>
    <n v="1"/>
    <n v="1.55"/>
    <n v="0.69591883564394608"/>
    <n v="4.2913197408063528E-2"/>
    <n v="4.2913197408063528E-2"/>
    <n v="3.6177067769370422E-2"/>
    <n v="2.3602258574434945E-2"/>
    <n v="1.5327799098242245"/>
    <n v="0.66100000000000003"/>
    <n v="1.3390909090909129E-2"/>
    <n v="1.3390909090909129E-2"/>
    <n v="8.9238542674476718E-3"/>
    <n v="7.3650000000000226E-3"/>
    <n v="1.2116570627899041"/>
    <n v="0.63419999999999999"/>
    <n v="-9.2672727272726987E-3"/>
    <m/>
    <n v="0"/>
    <n v="0"/>
    <n v="2.2121435580381195"/>
    <m/>
  </r>
  <r>
    <n v="2020020370"/>
    <x v="50"/>
    <s v="OTT"/>
    <s v="CGY"/>
    <n v="0"/>
    <n v="0"/>
    <n v="2.6"/>
    <n v="0.30408116435605387"/>
    <n v="-3.9260432376423744E-2"/>
    <m/>
    <n v="0"/>
    <n v="0"/>
    <n v="1.5327799098242245"/>
    <n v="0.33899999999999997"/>
    <n v="-2.2237500000000007E-2"/>
    <m/>
    <n v="0"/>
    <n v="0"/>
    <n v="1.2116570627899041"/>
    <n v="0.36580000000000001"/>
    <n v="-9.1724999999999932E-3"/>
    <m/>
    <n v="0"/>
    <n v="0"/>
    <n v="2.2121435580381195"/>
    <m/>
  </r>
  <r>
    <n v="2020020371"/>
    <x v="50"/>
    <s v="TOR"/>
    <s v="VAN"/>
    <n v="0"/>
    <n v="0"/>
    <n v="1.6"/>
    <n v="0.60543319053027478"/>
    <n v="-1.5653447575780129E-2"/>
    <m/>
    <n v="0"/>
    <n v="0"/>
    <n v="1.5327799098242245"/>
    <n v="0.63200000000000001"/>
    <n v="5.599999999999993E-3"/>
    <n v="5.599999999999993E-3"/>
    <n v="-6.7852795516234543E-3"/>
    <n v="-5.599999999999993E-3"/>
    <n v="1.2116570627899041"/>
    <n v="0.65400000000000003"/>
    <n v="2.320000000000005E-2"/>
    <n v="2.320000000000005E-2"/>
    <n v="-5.1321730546484486E-2"/>
    <n v="-2.320000000000005E-2"/>
    <n v="2.2121435580381195"/>
    <m/>
  </r>
  <r>
    <n v="2020020371"/>
    <x v="50"/>
    <s v="VAN"/>
    <s v="TOR"/>
    <n v="1"/>
    <n v="1"/>
    <n v="2.4500000000000002"/>
    <n v="0.39456680946972522"/>
    <n v="-6.89199657913926E-3"/>
    <m/>
    <n v="0"/>
    <n v="0"/>
    <n v="1.5327799098242245"/>
    <n v="0.36799999999999999"/>
    <n v="-2.0358620689655157E-2"/>
    <m/>
    <n v="0"/>
    <n v="0"/>
    <n v="1.2116570627899041"/>
    <n v="0.34599999999999997"/>
    <n v="-3.1510344827586197E-2"/>
    <m/>
    <n v="0"/>
    <n v="0"/>
    <n v="2.2121435580381195"/>
    <m/>
  </r>
  <r>
    <n v="2020020372"/>
    <x v="50"/>
    <s v="CBJ"/>
    <s v="DAL"/>
    <n v="0"/>
    <n v="1"/>
    <n v="2.35"/>
    <n v="0.4762544816633989"/>
    <n v="2.648845153533055E-2"/>
    <n v="2.648845153533055E-2"/>
    <n v="5.4811304580204862E-2"/>
    <n v="3.5759409572696244E-2"/>
    <n v="1.5327799098242245"/>
    <n v="0.41000000000000003"/>
    <n v="-8.1111111111110811E-3"/>
    <m/>
    <n v="0"/>
    <n v="0"/>
    <n v="1.2116570627899041"/>
    <n v="0.47289999999999999"/>
    <n v="2.4736666666666674E-2"/>
    <n v="2.4736666666666674E-2"/>
    <n v="7.3873428048903997E-2"/>
    <n v="3.3394500000000008E-2"/>
    <n v="2.2121435580381195"/>
    <m/>
  </r>
  <r>
    <n v="2020020372"/>
    <x v="50"/>
    <s v="DAL"/>
    <s v="CBJ"/>
    <n v="1"/>
    <n v="0"/>
    <n v="1.71"/>
    <n v="0.52374551833660099"/>
    <n v="-4.411063252580804E-2"/>
    <m/>
    <n v="0"/>
    <n v="0"/>
    <n v="1.5327799098242245"/>
    <n v="0.59"/>
    <n v="3.7605633802816514E-3"/>
    <n v="3.7605633802816514E-3"/>
    <n v="-4.5565131797873394E-3"/>
    <n v="-3.7605633802816514E-3"/>
    <n v="1.2116570627899041"/>
    <n v="0.52710000000000001"/>
    <n v="-4.1686901408450681E-2"/>
    <m/>
    <n v="0"/>
    <n v="0"/>
    <n v="2.2121435580381195"/>
    <m/>
  </r>
  <r>
    <n v="2020020374"/>
    <x v="50"/>
    <s v="N.J"/>
    <s v="NYR"/>
    <n v="1"/>
    <n v="0"/>
    <n v="2"/>
    <n v="0.54804998859560883"/>
    <n v="2.8829993157365296E-2"/>
    <n v="2.8829993157365296E-2"/>
    <n v="-4.419003431197939E-2"/>
    <n v="-2.8829993157365296E-2"/>
    <n v="1.5327799098242245"/>
    <n v="0.437"/>
    <n v="-3.7799999999999979E-2"/>
    <m/>
    <n v="0"/>
    <n v="0"/>
    <n v="1.2116570627899041"/>
    <n v="0.45860000000000001"/>
    <n v="-2.4839999999999994E-2"/>
    <m/>
    <n v="0"/>
    <n v="0"/>
    <n v="2.2121435580381195"/>
    <m/>
  </r>
  <r>
    <n v="2020020374"/>
    <x v="50"/>
    <s v="NYR"/>
    <s v="N.J"/>
    <n v="0"/>
    <n v="1"/>
    <n v="1.83"/>
    <n v="0.45195001140439117"/>
    <n v="-6.2505353902396699E-2"/>
    <m/>
    <n v="0"/>
    <n v="0"/>
    <n v="1.5327799098242245"/>
    <n v="0.56299999999999994"/>
    <n v="1.094819277108431E-2"/>
    <n v="1.094819277108431E-2"/>
    <n v="1.101032772957183E-2"/>
    <n v="9.086999999999977E-3"/>
    <n v="1.2116570627899041"/>
    <n v="0.54139999999999999"/>
    <n v="-3.3390361445783012E-3"/>
    <m/>
    <n v="0"/>
    <n v="0"/>
    <n v="2.2121435580381195"/>
    <m/>
  </r>
  <r>
    <n v="2020020375"/>
    <x v="50"/>
    <s v="BUF"/>
    <s v="NYI"/>
    <n v="0"/>
    <n v="0"/>
    <n v="2.65"/>
    <n v="0.36745248270048525"/>
    <n v="-4.7728946988571204E-3"/>
    <m/>
    <n v="0"/>
    <n v="0"/>
    <n v="1.5327799098242245"/>
    <n v="0.33299999999999996"/>
    <n v="-2.1372727272727304E-2"/>
    <m/>
    <n v="0"/>
    <n v="0"/>
    <n v="1.2116570627899041"/>
    <n v="0.33209999999999995"/>
    <n v="-2.1806363636363662E-2"/>
    <m/>
    <n v="0"/>
    <n v="0"/>
    <n v="2.2121435580381195"/>
    <m/>
  </r>
  <r>
    <n v="2020020375"/>
    <x v="50"/>
    <s v="NYI"/>
    <s v="BUF"/>
    <n v="1"/>
    <n v="1"/>
    <n v="1.54"/>
    <n v="0.63254751729951464"/>
    <n v="-1.4376012977081895E-2"/>
    <m/>
    <n v="0"/>
    <n v="0"/>
    <n v="1.5327799098242245"/>
    <n v="0.66700000000000004"/>
    <n v="1.5100000000000049E-2"/>
    <n v="1.5100000000000049E-2"/>
    <n v="9.8798516899889118E-3"/>
    <n v="8.1540000000000275E-3"/>
    <n v="1.2116570627899041"/>
    <n v="0.66790000000000005"/>
    <n v="1.5870000000000047E-2"/>
    <n v="1.5870000000000047E-2"/>
    <n v="1.8957627863675136E-2"/>
    <n v="8.5698000000000267E-3"/>
    <n v="2.2121435580381195"/>
    <m/>
  </r>
  <r>
    <n v="2020020375.9000001"/>
    <x v="51"/>
    <s v="BOS"/>
    <s v="WSH"/>
    <n v="1"/>
    <n v="1"/>
    <n v="1.76"/>
    <n v="0.54936482902532047"/>
    <n v="-1.3072855624514204E-2"/>
    <m/>
    <n v="0"/>
    <n v="0"/>
    <n v="1.6182075740236497"/>
    <n v="0.52900000000000003"/>
    <n v="-2.7221052631578955E-2"/>
    <m/>
    <n v="0"/>
    <n v="0"/>
    <n v="1.2003281322642367"/>
    <n v="0.58109999999999995"/>
    <n v="8.9747368421052107E-3"/>
    <n v="8.9747368421052107E-3"/>
    <n v="1.7105838042532091E-2"/>
    <n v="6.820799999999962E-3"/>
    <n v="2.5078932152434006"/>
    <m/>
  </r>
  <r>
    <n v="2020020375.9000001"/>
    <x v="51"/>
    <s v="WSH"/>
    <s v="BOS"/>
    <n v="0"/>
    <n v="0"/>
    <n v="2.25"/>
    <n v="0.45063517097467953"/>
    <n v="3.3429923263269411E-3"/>
    <n v="3.3429923263269411E-3"/>
    <n v="-5.4096555023651965E-3"/>
    <n v="-3.3429923263269411E-3"/>
    <n v="1.6182075740236497"/>
    <n v="0.47099999999999997"/>
    <n v="1.4339999999999992E-2"/>
    <n v="1.4339999999999992E-2"/>
    <n v="-1.7212705416669145E-2"/>
    <n v="-1.4339999999999992E-2"/>
    <n v="1.2003281322642367"/>
    <n v="0.41890000000000005"/>
    <n v="-1.3793999999999985E-2"/>
    <m/>
    <n v="0"/>
    <n v="0"/>
    <n v="2.5078932152434006"/>
    <m/>
  </r>
  <r>
    <n v="2020020376"/>
    <x v="51"/>
    <s v="CHI"/>
    <s v="T.B"/>
    <n v="1"/>
    <n v="1"/>
    <n v="2.75"/>
    <n v="0.38001519074617346"/>
    <n v="7.7214470660532091E-3"/>
    <n v="7.7214470660532091E-3"/>
    <n v="2.1866082218242485E-2"/>
    <n v="1.3512532365593117E-2"/>
    <n v="1.6182075740236497"/>
    <n v="0.35899999999999999"/>
    <n v="-2.1857142857142921E-3"/>
    <m/>
    <n v="0"/>
    <n v="0"/>
    <n v="1.2003281322642367"/>
    <n v="0.2949"/>
    <n v="-3.2404285714285719E-2"/>
    <m/>
    <n v="0"/>
    <n v="0"/>
    <n v="2.5078932152434006"/>
    <m/>
  </r>
  <r>
    <n v="2020020376"/>
    <x v="51"/>
    <s v="T.B"/>
    <s v="CHI"/>
    <n v="0"/>
    <n v="0"/>
    <n v="1.54"/>
    <n v="0.6199848092538266"/>
    <n v="-2.5124107638392776E-2"/>
    <m/>
    <n v="0"/>
    <n v="0"/>
    <n v="1.6182075740236497"/>
    <n v="0.64100000000000001"/>
    <n v="-7.1444444444444342E-3"/>
    <m/>
    <n v="0"/>
    <n v="0"/>
    <n v="1.2003281322642367"/>
    <n v="0.70510000000000006"/>
    <n v="4.7696666666666721E-2"/>
    <n v="4.7696666666666721E-2"/>
    <n v="-0.11961814672305954"/>
    <n v="-4.7696666666666721E-2"/>
    <n v="2.5078932152434006"/>
    <m/>
  </r>
  <r>
    <n v="2020020377"/>
    <x v="51"/>
    <s v="ANA"/>
    <s v="COL"/>
    <n v="0"/>
    <n v="0"/>
    <n v="3.1"/>
    <n v="0.31769677953357445"/>
    <n v="-2.1628547779884511E-3"/>
    <m/>
    <n v="0"/>
    <n v="0"/>
    <n v="1.634664000739527"/>
    <n v="0.30400000000000005"/>
    <n v="-8.2285714285714098E-3"/>
    <m/>
    <n v="0"/>
    <n v="0"/>
    <n v="1.1831154268475677"/>
    <n v="0.26890000000000003"/>
    <n v="-2.3772857142857116E-2"/>
    <m/>
    <n v="0"/>
    <n v="0"/>
    <n v="2.4053809065628733"/>
    <m/>
  </r>
  <r>
    <n v="2020020377"/>
    <x v="51"/>
    <s v="COL"/>
    <s v="ANA"/>
    <n v="1"/>
    <n v="1"/>
    <n v="1.42"/>
    <n v="0.68230322046642555"/>
    <n v="-2.223530495548267E-2"/>
    <m/>
    <n v="0"/>
    <n v="0"/>
    <n v="1.634664000739527"/>
    <n v="0.69599999999999995"/>
    <n v="-8.3428571428572403E-3"/>
    <m/>
    <n v="0"/>
    <n v="0"/>
    <n v="1.1831154268475677"/>
    <n v="0.73109999999999997"/>
    <n v="2.7258571428571375E-2"/>
    <n v="2.7258571428571375E-2"/>
    <n v="2.7538243846875653E-2"/>
    <n v="1.1448599999999975E-2"/>
    <n v="2.4053809065628733"/>
    <m/>
  </r>
  <r>
    <n v="2020020378"/>
    <x v="51"/>
    <s v="ARI"/>
    <s v="MIN"/>
    <n v="1"/>
    <n v="0"/>
    <n v="2.2999999999999998"/>
    <n v="0.44558357595844184"/>
    <n v="5.7328210856344994E-3"/>
    <n v="5.7328210856344994E-3"/>
    <n v="-9.3712362513672098E-3"/>
    <n v="-5.7328210856344994E-3"/>
    <n v="1.634664000739527"/>
    <n v="0.45400000000000001"/>
    <n v="1.0199999999999992E-2"/>
    <n v="1.0199999999999992E-2"/>
    <n v="-1.2067777353845181E-2"/>
    <n v="-1.0199999999999992E-2"/>
    <n v="1.1831154268475677"/>
    <n v="0.48809999999999998"/>
    <n v="2.829923076923075E-2"/>
    <n v="2.829923076923075E-2"/>
    <n v="-6.8070429362724214E-2"/>
    <n v="-2.829923076923075E-2"/>
    <n v="2.4053809065628733"/>
    <m/>
  </r>
  <r>
    <n v="2020020378"/>
    <x v="51"/>
    <s v="MIN"/>
    <s v="ARI"/>
    <n v="0"/>
    <n v="1"/>
    <n v="1.71"/>
    <n v="0.55441642404155811"/>
    <n v="-2.1949823192508038E-2"/>
    <m/>
    <n v="0"/>
    <n v="0"/>
    <n v="1.634664000739527"/>
    <n v="0.54600000000000004"/>
    <n v="-2.803098591549294E-2"/>
    <m/>
    <n v="0"/>
    <n v="0"/>
    <n v="1.1831154268475677"/>
    <n v="0.51190000000000002"/>
    <n v="-5.2669436619718291E-2"/>
    <m/>
    <n v="0"/>
    <n v="0"/>
    <n v="2.4053809065628733"/>
    <m/>
  </r>
  <r>
    <n v="2020020379"/>
    <x v="51"/>
    <s v="L.A"/>
    <s v="STL"/>
    <n v="1"/>
    <n v="0"/>
    <n v="2.1"/>
    <n v="0.49757217684648519"/>
    <n v="1.2245883102986974E-2"/>
    <n v="1.2245883102986974E-2"/>
    <n v="-2.001790426571726E-2"/>
    <n v="-1.2245883102986974E-2"/>
    <n v="1.634664000739527"/>
    <n v="0.46899999999999997"/>
    <n v="-4.1181818181818186E-3"/>
    <m/>
    <n v="0"/>
    <n v="0"/>
    <n v="1.1831154268475677"/>
    <n v="0.45190000000000002"/>
    <n v="-1.3911818181818166E-2"/>
    <m/>
    <n v="0"/>
    <n v="0"/>
    <n v="2.4053809065628733"/>
    <m/>
  </r>
  <r>
    <n v="2020020379"/>
    <x v="51"/>
    <s v="STL"/>
    <s v="L.A"/>
    <n v="0"/>
    <n v="1"/>
    <n v="1.8"/>
    <n v="0.50242782315351475"/>
    <n v="-3.5861219371377526E-2"/>
    <m/>
    <n v="0"/>
    <n v="0"/>
    <n v="1.634664000739527"/>
    <n v="0.53100000000000003"/>
    <n v="-1.6574999999999965E-2"/>
    <m/>
    <n v="0"/>
    <n v="0"/>
    <n v="1.1831154268475677"/>
    <n v="0.54810000000000003"/>
    <n v="-5.0324999999999953E-3"/>
    <m/>
    <n v="0"/>
    <n v="0"/>
    <n v="2.4053809065628733"/>
    <m/>
  </r>
  <r>
    <n v="2020020379.0999999"/>
    <x v="51"/>
    <s v="S.J"/>
    <s v="VGK"/>
    <n v="1"/>
    <n v="0"/>
    <n v="2.8"/>
    <n v="0.35808925429493516"/>
    <n v="4.4165200430306323E-4"/>
    <n v="4.4165200430306323E-4"/>
    <n v="-7.2195263228867616E-4"/>
    <n v="-4.4165200430306323E-4"/>
    <n v="1.634664000739527"/>
    <n v="0.313"/>
    <n v="-2.0600000000000018E-2"/>
    <m/>
    <n v="0"/>
    <n v="0"/>
    <n v="1.1831154268475677"/>
    <n v="0.3029"/>
    <n v="-2.5313333333333347E-2"/>
    <m/>
    <n v="0"/>
    <n v="0"/>
    <n v="2.4053809065628733"/>
    <m/>
  </r>
  <r>
    <n v="2020020379.0999999"/>
    <x v="51"/>
    <s v="VGK"/>
    <s v="S.J"/>
    <n v="0"/>
    <n v="1"/>
    <n v="1.45"/>
    <n v="0.64191074570506501"/>
    <n v="-4.6152945818437173E-2"/>
    <m/>
    <n v="0"/>
    <n v="0"/>
    <n v="1.634664000739527"/>
    <n v="0.68700000000000006"/>
    <n v="-2.5666666666666065E-3"/>
    <m/>
    <n v="0"/>
    <n v="0"/>
    <n v="1.1831154268475677"/>
    <n v="0.69710000000000005"/>
    <n v="7.19666666666674E-3"/>
    <n v="7.19666666666674E-3"/>
    <n v="7.7898260659039443E-3"/>
    <n v="3.238500000000033E-3"/>
    <n v="2.4053809065628733"/>
    <m/>
  </r>
  <r>
    <n v="2020020381"/>
    <x v="52"/>
    <s v="FLA"/>
    <s v="NSH"/>
    <n v="0"/>
    <n v="1"/>
    <n v="1.71"/>
    <n v="0.58885087044484585"/>
    <n v="2.930276814374539E-3"/>
    <n v="2.930276814374539E-3"/>
    <n v="3.338266769609563E-3"/>
    <n v="2.0804965382059228E-3"/>
    <n v="1.6045529075901539"/>
    <n v="0.55600000000000005"/>
    <n v="-2.0805633802816883E-2"/>
    <m/>
    <n v="0"/>
    <n v="0"/>
    <n v="1.1710476494937225"/>
    <n v="0.53939999999999999"/>
    <n v="-3.2799718309859192E-2"/>
    <m/>
    <n v="0"/>
    <n v="0"/>
    <n v="2.3726385471129285"/>
    <m/>
  </r>
  <r>
    <n v="2020020381"/>
    <x v="52"/>
    <s v="NSH"/>
    <s v="FLA"/>
    <n v="1"/>
    <n v="0"/>
    <n v="2.25"/>
    <n v="0.4111491295551542"/>
    <n v="-1.797947004021672E-2"/>
    <m/>
    <n v="0"/>
    <n v="0"/>
    <n v="1.6045529075901539"/>
    <n v="0.44400000000000001"/>
    <n v="-2.3999999999998689E-4"/>
    <m/>
    <n v="0"/>
    <n v="0"/>
    <n v="1.1710476494937225"/>
    <n v="0.46060000000000001"/>
    <n v="8.7239999999999974E-3"/>
    <n v="8.7239999999999974E-3"/>
    <n v="-2.0698898685013182E-2"/>
    <n v="-8.7239999999999974E-3"/>
    <n v="2.3726385471129285"/>
    <m/>
  </r>
  <r>
    <n v="2020020382"/>
    <x v="52"/>
    <s v="MTL"/>
    <s v="WPG"/>
    <n v="1"/>
    <n v="1"/>
    <n v="1.74"/>
    <n v="0.49622519495688183"/>
    <n v="-5.5365470584469841E-2"/>
    <m/>
    <n v="0"/>
    <n v="0"/>
    <n v="1.6045529075901539"/>
    <n v="0.55400000000000005"/>
    <n v="-1.461081081081075E-2"/>
    <m/>
    <n v="0"/>
    <n v="0"/>
    <n v="1.1710476494937225"/>
    <n v="0.45950000000000002"/>
    <n v="-8.127162162162159E-2"/>
    <m/>
    <n v="0"/>
    <n v="0"/>
    <n v="2.3726385471129285"/>
    <m/>
  </r>
  <r>
    <n v="2020020382"/>
    <x v="52"/>
    <s v="WPG"/>
    <s v="MTL"/>
    <n v="0"/>
    <n v="0"/>
    <n v="2.2000000000000002"/>
    <n v="0.50377480504311822"/>
    <n v="2.7076142773715031E-2"/>
    <n v="2.7076142773715031E-2"/>
    <n v="-4.344510361389059E-2"/>
    <n v="-2.7076142773715031E-2"/>
    <n v="1.6045529075901539"/>
    <n v="0.44599999999999995"/>
    <n v="-4.7000000000000089E-3"/>
    <m/>
    <n v="0"/>
    <n v="0"/>
    <n v="1.1710476494937225"/>
    <n v="0.54049999999999998"/>
    <n v="4.7275000000000005E-2"/>
    <n v="4.7275000000000005E-2"/>
    <n v="-0.11216648731476371"/>
    <n v="-4.7275000000000005E-2"/>
    <n v="2.3726385471129285"/>
    <m/>
  </r>
  <r>
    <n v="2020020383"/>
    <x v="52"/>
    <s v="CGY"/>
    <s v="EDM"/>
    <n v="0"/>
    <n v="0"/>
    <n v="2.1"/>
    <n v="0.47122396407389688"/>
    <n v="-2.8444569394954211E-3"/>
    <m/>
    <n v="0"/>
    <n v="0"/>
    <n v="1.6045529075901539"/>
    <n v="0.47799999999999998"/>
    <n v="1.0363636363636432E-3"/>
    <n v="1.0363636363636432E-3"/>
    <n v="-1.2136312003844113E-3"/>
    <n v="-1.0363636363636432E-3"/>
    <n v="1.1710476494937225"/>
    <n v="0.45650000000000002"/>
    <n v="-1.1277272727272697E-2"/>
    <m/>
    <n v="0"/>
    <n v="0"/>
    <n v="2.3726385471129285"/>
    <m/>
  </r>
  <r>
    <n v="2020020383"/>
    <x v="52"/>
    <s v="EDM"/>
    <s v="CGY"/>
    <n v="1"/>
    <n v="1"/>
    <n v="1.86"/>
    <n v="0.52877603592610323"/>
    <n v="-5.7476418060865096E-3"/>
    <m/>
    <n v="0"/>
    <n v="0"/>
    <n v="1.6045529075901539"/>
    <n v="0.52200000000000002"/>
    <n v="-1.0144186046511624E-2"/>
    <m/>
    <n v="0"/>
    <n v="0"/>
    <n v="1.1710476494937225"/>
    <n v="0.54349999999999998"/>
    <n v="3.8058139534884014E-3"/>
    <n v="3.8058139534884014E-3"/>
    <n v="7.7656459647006751E-3"/>
    <n v="3.2730000000000255E-3"/>
    <n v="2.3726385471129285"/>
    <m/>
  </r>
  <r>
    <n v="2020020384"/>
    <x v="52"/>
    <s v="TOR"/>
    <s v="VAN"/>
    <n v="0"/>
    <n v="0"/>
    <n v="1.54"/>
    <n v="0.65933243065875236"/>
    <n v="8.5399684524881409E-3"/>
    <n v="8.5399684524881409E-3"/>
    <n v="-1.3702831211168033E-2"/>
    <n v="-8.5399684524881409E-3"/>
    <n v="1.6045529075901539"/>
    <n v="0.65900000000000003"/>
    <n v="8.255555555555608E-3"/>
    <n v="8.255555555555608E-3"/>
    <n v="-9.6676489285982374E-3"/>
    <n v="-8.255555555555608E-3"/>
    <n v="1.1710476494937225"/>
    <n v="0.61990000000000001"/>
    <n v="-2.5196666666666666E-2"/>
    <m/>
    <n v="0"/>
    <n v="0"/>
    <n v="2.3726385471129285"/>
    <m/>
  </r>
  <r>
    <n v="2020020384"/>
    <x v="52"/>
    <s v="VAN"/>
    <s v="TOR"/>
    <n v="1"/>
    <n v="1"/>
    <n v="2.65"/>
    <n v="0.34066756934124776"/>
    <n v="-1.7678352953762442E-2"/>
    <m/>
    <n v="0"/>
    <n v="0"/>
    <n v="1.6045529075901539"/>
    <n v="0.34100000000000003"/>
    <n v="-1.7518181818181818E-2"/>
    <m/>
    <n v="0"/>
    <n v="0"/>
    <n v="1.1710476494937225"/>
    <n v="0.38009999999999999"/>
    <n v="1.3209090909090848E-3"/>
    <n v="1.3209090909090848E-3"/>
    <n v="5.1711657134326039E-3"/>
    <n v="2.17949999999999E-3"/>
    <n v="2.3726385471129285"/>
    <m/>
  </r>
  <r>
    <n v="2020020385"/>
    <x v="52"/>
    <s v="CBJ"/>
    <s v="DAL"/>
    <n v="0"/>
    <n v="0"/>
    <n v="2.2000000000000002"/>
    <n v="0.50074826807822559"/>
    <n v="2.5411547443024093E-2"/>
    <n v="2.5411547443024093E-2"/>
    <n v="-4.0774172336069447E-2"/>
    <n v="-2.5411547443024093E-2"/>
    <n v="1.6045529075901539"/>
    <n v="0.45199999999999996"/>
    <n v="-1.4000000000000121E-3"/>
    <m/>
    <n v="0"/>
    <n v="0"/>
    <n v="1.1710476494937225"/>
    <n v="0.46899999999999997"/>
    <n v="7.9500000000000109E-3"/>
    <n v="7.9500000000000109E-3"/>
    <n v="-1.8862476449547808E-2"/>
    <n v="-7.9500000000000109E-3"/>
    <n v="2.3726385471129285"/>
    <m/>
  </r>
  <r>
    <n v="2020020385"/>
    <x v="52"/>
    <s v="DAL"/>
    <s v="CBJ"/>
    <n v="1"/>
    <n v="1"/>
    <n v="1.74"/>
    <n v="0.49925173192177436"/>
    <n v="-5.3230535049775395E-2"/>
    <m/>
    <n v="0"/>
    <n v="0"/>
    <n v="1.6045529075901539"/>
    <n v="0.54800000000000004"/>
    <n v="-1.8843243243243185E-2"/>
    <m/>
    <n v="0"/>
    <n v="0"/>
    <n v="1.1710476494937225"/>
    <n v="0.53100000000000003"/>
    <n v="-3.0835135135135094E-2"/>
    <m/>
    <n v="0"/>
    <n v="0"/>
    <n v="2.3726385471129285"/>
    <m/>
  </r>
  <r>
    <n v="2020020386"/>
    <x v="52"/>
    <s v="ANA"/>
    <s v="COL"/>
    <n v="0"/>
    <n v="1"/>
    <n v="2.95"/>
    <n v="0.31171014111156065"/>
    <n v="-1.2377705187830152E-2"/>
    <m/>
    <n v="0"/>
    <n v="0"/>
    <n v="1.6045529075901539"/>
    <n v="0.35"/>
    <n v="4.9999999999999958E-3"/>
    <n v="4.9999999999999958E-3"/>
    <n v="1.1417714582563786E-2"/>
    <n v="9.749999999999993E-3"/>
    <n v="1.1710476494937225"/>
    <n v="0.27029999999999998"/>
    <n v="-3.1171538461538455E-2"/>
    <m/>
    <n v="0"/>
    <n v="0"/>
    <n v="2.3726385471129285"/>
    <m/>
  </r>
  <r>
    <n v="2020020386"/>
    <x v="52"/>
    <s v="COL"/>
    <s v="ANA"/>
    <n v="1"/>
    <n v="0"/>
    <n v="1.45"/>
    <n v="0.6882898588884393"/>
    <n v="-1.3198030745086668E-3"/>
    <m/>
    <n v="0"/>
    <n v="0"/>
    <n v="1.6045529075901539"/>
    <n v="0.65"/>
    <n v="-3.833333333333333E-2"/>
    <m/>
    <n v="0"/>
    <n v="0"/>
    <n v="1.1710476494937225"/>
    <n v="0.72970000000000002"/>
    <n v="3.8710000000000022E-2"/>
    <n v="3.8710000000000022E-2"/>
    <n v="-9.1844838158741518E-2"/>
    <n v="-3.8710000000000022E-2"/>
    <n v="2.3726385471129285"/>
    <m/>
  </r>
  <r>
    <n v="2020020387"/>
    <x v="52"/>
    <s v="ARI"/>
    <s v="MIN"/>
    <n v="1"/>
    <n v="1"/>
    <n v="2.2999999999999998"/>
    <n v="0.44910839735102531"/>
    <n v="7.6036878247749632E-3"/>
    <n v="7.6036878247749632E-3"/>
    <n v="1.5860675229945671E-2"/>
    <n v="9.8847941722074503E-3"/>
    <n v="1.6045529075901539"/>
    <n v="0.43099999999999999"/>
    <n v="-2.0076923076923301E-3"/>
    <m/>
    <n v="0"/>
    <n v="0"/>
    <n v="1.1710476494937225"/>
    <n v="0.53500000000000003"/>
    <n v="5.3192307692307685E-2"/>
    <n v="5.3192307692307685E-2"/>
    <n v="0.16406795553285899"/>
    <n v="6.9149999999999989E-2"/>
    <n v="2.3726385471129285"/>
    <m/>
  </r>
  <r>
    <n v="2020020387"/>
    <x v="52"/>
    <s v="MIN"/>
    <s v="ARI"/>
    <n v="0"/>
    <n v="0"/>
    <n v="1.71"/>
    <n v="0.55089160264897463"/>
    <n v="-2.4496630762078878E-2"/>
    <m/>
    <n v="0"/>
    <n v="0"/>
    <n v="1.6045529075901539"/>
    <n v="0.56899999999999995"/>
    <n v="-1.1412676056338066E-2"/>
    <m/>
    <n v="0"/>
    <n v="0"/>
    <n v="1.1710476494937225"/>
    <n v="0.46499999999999997"/>
    <n v="-8.6556338028169047E-2"/>
    <m/>
    <n v="0"/>
    <n v="0"/>
    <n v="2.3726385471129285"/>
    <m/>
  </r>
  <r>
    <n v="2020020388"/>
    <x v="52"/>
    <s v="L.A"/>
    <s v="STL"/>
    <n v="1"/>
    <n v="1"/>
    <n v="2.25"/>
    <n v="0.47684513087404695"/>
    <n v="1.749637067198535E-2"/>
    <n v="1.749637067198535E-2"/>
    <n v="3.5092315542511479E-2"/>
    <n v="2.1870463339981685E-2"/>
    <n v="1.6045529075901539"/>
    <n v="0.40500000000000003"/>
    <n v="-2.1299999999999972E-2"/>
    <m/>
    <n v="0"/>
    <n v="0"/>
    <n v="1.1710476494937225"/>
    <n v="0.45079999999999998"/>
    <n v="3.431999999999995E-3"/>
    <n v="3.431999999999995E-3"/>
    <n v="1.0178619367114448E-2"/>
    <n v="4.2899999999999935E-3"/>
    <n v="2.3726385471129285"/>
    <m/>
  </r>
  <r>
    <n v="2020020388"/>
    <x v="52"/>
    <s v="STL"/>
    <s v="L.A"/>
    <n v="0"/>
    <n v="0"/>
    <n v="1.71"/>
    <n v="0.5231548691259531"/>
    <n v="-4.4537397378008541E-2"/>
    <m/>
    <n v="0"/>
    <n v="0"/>
    <n v="1.6045529075901539"/>
    <n v="0.59499999999999997"/>
    <n v="7.3732394366197041E-3"/>
    <n v="7.3732394366197041E-3"/>
    <n v="-8.6344147114079239E-3"/>
    <n v="-7.3732394366197041E-3"/>
    <n v="1.1710476494937225"/>
    <n v="0.54920000000000002"/>
    <n v="-2.5718873239436633E-2"/>
    <m/>
    <n v="0"/>
    <n v="0"/>
    <n v="2.3726385471129285"/>
    <m/>
  </r>
  <r>
    <n v="2020020389"/>
    <x v="52"/>
    <s v="S.J"/>
    <s v="VGK"/>
    <n v="1"/>
    <n v="0"/>
    <n v="2.9"/>
    <n v="0.33907147026808959"/>
    <n v="-2.6356951930326623E-3"/>
    <m/>
    <n v="0"/>
    <n v="0"/>
    <n v="1.6045529075901539"/>
    <n v="0.308"/>
    <n v="-1.6863157894736851E-2"/>
    <m/>
    <n v="0"/>
    <n v="0"/>
    <n v="1.1710476494937225"/>
    <n v="0.30630000000000002"/>
    <n v="-1.7641578947368421E-2"/>
    <m/>
    <n v="0"/>
    <n v="0"/>
    <n v="2.3726385471129285"/>
    <m/>
  </r>
  <r>
    <n v="2020020389"/>
    <x v="52"/>
    <s v="VGK"/>
    <s v="S.J"/>
    <n v="0"/>
    <n v="1"/>
    <n v="1.45"/>
    <n v="0.66092852973191041"/>
    <n v="-2.7769087925819964E-2"/>
    <m/>
    <n v="0"/>
    <n v="0"/>
    <n v="1.6045529075901539"/>
    <n v="0.69199999999999995"/>
    <n v="2.2666666666665653E-3"/>
    <n v="2.2666666666665653E-3"/>
    <n v="1.1944686024835433E-3"/>
    <n v="1.0199999999999541E-3"/>
    <n v="1.1710476494937225"/>
    <n v="0.69369999999999998"/>
    <n v="3.9100000000000064E-3"/>
    <n v="3.9100000000000064E-3"/>
    <n v="4.1746575236452036E-3"/>
    <n v="1.7595000000000024E-3"/>
    <n v="2.3726385471129285"/>
    <m/>
  </r>
  <r>
    <n v="2020020391"/>
    <x v="52"/>
    <s v="BUF"/>
    <s v="NYI"/>
    <n v="0"/>
    <n v="0"/>
    <n v="2.95"/>
    <n v="0.35866701412533553"/>
    <n v="8.9334910261138298E-3"/>
    <n v="8.9334910261138298E-3"/>
    <n v="-1.4334259000881493E-2"/>
    <n v="-8.9334910261138298E-3"/>
    <n v="1.6045529075901539"/>
    <n v="0.30800000000000005"/>
    <n v="-1.4061538461538431E-2"/>
    <m/>
    <n v="0"/>
    <n v="0"/>
    <n v="1.1710476494937225"/>
    <n v="0.30279999999999996"/>
    <n v="-1.6421538461538467E-2"/>
    <m/>
    <n v="0"/>
    <n v="0"/>
    <n v="2.3726385471129285"/>
    <m/>
  </r>
  <r>
    <n v="2020020391"/>
    <x v="52"/>
    <s v="NYI"/>
    <s v="BUF"/>
    <n v="1"/>
    <n v="1"/>
    <n v="1.43"/>
    <n v="0.64133298587466447"/>
    <n v="-5.783290479016033E-2"/>
    <m/>
    <n v="0"/>
    <n v="0"/>
    <n v="1.6045529075901539"/>
    <n v="0.69199999999999995"/>
    <n v="-7.2837209302326397E-3"/>
    <m/>
    <n v="0"/>
    <n v="0"/>
    <n v="1.1710476494937225"/>
    <n v="0.69720000000000004"/>
    <n v="-2.095813953488377E-3"/>
    <m/>
    <n v="0"/>
    <n v="0"/>
    <n v="2.3726385471129285"/>
    <m/>
  </r>
  <r>
    <n v="2020020391.0999999"/>
    <x v="52"/>
    <s v="N.J"/>
    <s v="NYR"/>
    <n v="1"/>
    <n v="0"/>
    <n v="1.95"/>
    <n v="0.53578428395533484"/>
    <n v="1.4140848540916694E-2"/>
    <n v="1.4140848540916694E-2"/>
    <n v="-2.2689739642119868E-2"/>
    <n v="-1.4140848540916694E-2"/>
    <n v="1.6045529075901539"/>
    <n v="0.45300000000000001"/>
    <n v="-3.6836842105263147E-2"/>
    <m/>
    <n v="0"/>
    <n v="0"/>
    <n v="1.1710476494937225"/>
    <n v="0.44230000000000003"/>
    <n v="-4.3425789473684195E-2"/>
    <m/>
    <n v="0"/>
    <n v="0"/>
    <n v="2.3726385471129285"/>
    <m/>
  </r>
  <r>
    <n v="2020020391.0999999"/>
    <x v="52"/>
    <s v="NYR"/>
    <s v="N.J"/>
    <n v="0"/>
    <n v="1"/>
    <n v="1.9"/>
    <n v="0.46421571604466516"/>
    <n v="-3.9330046505045423E-2"/>
    <m/>
    <n v="0"/>
    <n v="0"/>
    <n v="1.6045529075901539"/>
    <n v="0.54699999999999993"/>
    <n v="1.3099999999999964E-2"/>
    <n v="1.3099999999999964E-2"/>
    <n v="1.3806651787530948E-2"/>
    <n v="1.1789999999999965E-2"/>
    <n v="1.1710476494937225"/>
    <n v="0.55769999999999997"/>
    <n v="1.9876666666666619E-2"/>
    <n v="1.9876666666666619E-2"/>
    <n v="4.2444130969303072E-2"/>
    <n v="1.7888999999999954E-2"/>
    <n v="2.3726385471129285"/>
    <m/>
  </r>
  <r>
    <n v="2020020391.2"/>
    <x v="52"/>
    <s v="PHI"/>
    <s v="PIT"/>
    <n v="0"/>
    <n v="0"/>
    <n v="2"/>
    <n v="0.47202916083311564"/>
    <n v="-1.6782503500130618E-2"/>
    <m/>
    <n v="0"/>
    <n v="0"/>
    <n v="1.6045529075901539"/>
    <n v="0.48399999999999999"/>
    <n v="-9.6000000000000078E-3"/>
    <m/>
    <n v="0"/>
    <n v="0"/>
    <n v="1.1710476494937225"/>
    <n v="0.54249999999999998"/>
    <n v="2.5499999999999988E-2"/>
    <n v="2.5499999999999988E-2"/>
    <n v="-6.0502282951379646E-2"/>
    <n v="-2.5499999999999988E-2"/>
    <n v="2.3726385471129285"/>
    <m/>
  </r>
  <r>
    <n v="2020020391.2"/>
    <x v="52"/>
    <s v="PIT"/>
    <s v="PHI"/>
    <n v="1"/>
    <n v="1"/>
    <n v="1.9"/>
    <n v="0.52797083916688436"/>
    <n v="1.0481981390267532E-3"/>
    <n v="1.0481981390267532E-3"/>
    <n v="1.5137004345353688E-3"/>
    <n v="9.4337832512407798E-4"/>
    <n v="1.6045529075901539"/>
    <n v="0.51600000000000001"/>
    <n v="-6.5333333333333536E-3"/>
    <m/>
    <n v="0"/>
    <n v="0"/>
    <n v="1.1710476494937225"/>
    <n v="0.45750000000000002"/>
    <n v="-4.3583333333333349E-2"/>
    <m/>
    <n v="0"/>
    <n v="0"/>
    <n v="2.3726385471129285"/>
    <m/>
  </r>
  <r>
    <n v="2020020394"/>
    <x v="53"/>
    <s v="CHI"/>
    <s v="T.B"/>
    <n v="1"/>
    <n v="0"/>
    <n v="2.75"/>
    <n v="0.35383083010767608"/>
    <n v="-4.622608663524143E-3"/>
    <m/>
    <n v="0"/>
    <n v="0"/>
    <n v="1.5254117597626264"/>
    <n v="0.318"/>
    <n v="-2.1514285714285715E-2"/>
    <m/>
    <n v="0"/>
    <n v="0"/>
    <n v="1.1779507896259103"/>
    <n v="0.33200000000000002"/>
    <n v="-1.4914285714285698E-2"/>
    <m/>
    <n v="0"/>
    <n v="0"/>
    <n v="2.3023657386245375"/>
    <m/>
  </r>
  <r>
    <n v="2020020394"/>
    <x v="53"/>
    <s v="T.B"/>
    <s v="CHI"/>
    <n v="0"/>
    <n v="1"/>
    <n v="1.47"/>
    <n v="0.64616916989232398"/>
    <n v="-3.1998715058479031E-2"/>
    <m/>
    <n v="0"/>
    <n v="0"/>
    <n v="1.5254117597626264"/>
    <n v="0.68199999999999994"/>
    <n v="1.6212765957446015E-3"/>
    <n v="1.6212765957446015E-3"/>
    <n v="8.9759850169489959E-4"/>
    <n v="7.6199999999996258E-4"/>
    <n v="1.1779507896259103"/>
    <n v="0.66799999999999993"/>
    <n v="-1.1514893617021313E-2"/>
    <m/>
    <n v="0"/>
    <n v="0"/>
    <n v="2.3023657386245375"/>
    <m/>
  </r>
  <r>
    <n v="2020020395"/>
    <x v="53"/>
    <s v="CGY"/>
    <s v="OTT"/>
    <n v="1"/>
    <n v="0"/>
    <n v="1.58"/>
    <n v="0.67798009988582697"/>
    <n v="3.6832012665313787E-2"/>
    <n v="3.6832012665313787E-2"/>
    <n v="-5.6183985255395648E-2"/>
    <n v="-3.6832012665313787E-2"/>
    <n v="1.5254117597626264"/>
    <n v="0.63900000000000001"/>
    <n v="4.9758620689655548E-3"/>
    <n v="4.9758620689655548E-3"/>
    <n v="-5.861320653207591E-3"/>
    <n v="-4.9758620689655548E-3"/>
    <n v="1.1779507896259103"/>
    <n v="0.69910000000000005"/>
    <n v="5.4092068965517263E-2"/>
    <n v="5.4092068965517263E-2"/>
    <n v="-0.12453972631752258"/>
    <n v="-5.4092068965517263E-2"/>
    <n v="2.3023657386245375"/>
    <m/>
  </r>
  <r>
    <n v="2020020395"/>
    <x v="53"/>
    <s v="OTT"/>
    <s v="CGY"/>
    <n v="0"/>
    <n v="1"/>
    <n v="2.5"/>
    <n v="0.32201990011417303"/>
    <n v="-3.8990049942913482E-2"/>
    <m/>
    <n v="0"/>
    <n v="0"/>
    <n v="1.5254117597626264"/>
    <n v="0.36099999999999999"/>
    <n v="-1.9500000000000003E-2"/>
    <m/>
    <n v="0"/>
    <n v="0"/>
    <n v="1.1779507896259103"/>
    <n v="0.30089999999999995"/>
    <n v="-4.9550000000000032E-2"/>
    <m/>
    <n v="0"/>
    <n v="0"/>
    <n v="2.3023657386245375"/>
    <m/>
  </r>
  <r>
    <n v="2020020395.0999999"/>
    <x v="53"/>
    <s v="BUF"/>
    <s v="NYI"/>
    <n v="0"/>
    <n v="0"/>
    <n v="2.9"/>
    <n v="0.36055214205861447"/>
    <n v="7.2001913636813627E-3"/>
    <n v="7.2001913636813627E-3"/>
    <n v="-1.0983256578700853E-2"/>
    <n v="-7.2001913636813627E-3"/>
    <n v="1.5254117597626264"/>
    <n v="0.30900000000000005"/>
    <n v="-1.6405263157894718E-2"/>
    <m/>
    <n v="0"/>
    <n v="0"/>
    <n v="1.1779507896259103"/>
    <n v="0.26480000000000004"/>
    <n v="-3.6644210526315786E-2"/>
    <m/>
    <n v="0"/>
    <n v="0"/>
    <n v="2.3023657386245375"/>
    <m/>
  </r>
  <r>
    <n v="2020020395.0999999"/>
    <x v="53"/>
    <s v="NYI"/>
    <s v="BUF"/>
    <n v="1"/>
    <n v="1"/>
    <n v="1.44"/>
    <n v="0.63944785794138548"/>
    <n v="-5.3996648566639736E-2"/>
    <m/>
    <n v="0"/>
    <n v="0"/>
    <n v="1.5254117597626264"/>
    <n v="0.69099999999999995"/>
    <n v="-3.3818181818183091E-3"/>
    <m/>
    <n v="0"/>
    <n v="0"/>
    <n v="1.1779507896259103"/>
    <n v="0.73519999999999996"/>
    <n v="4.0014545454545428E-2"/>
    <n v="4.0014545454545428E-2"/>
    <n v="4.0536372140519028E-2"/>
    <n v="1.7606399999999987E-2"/>
    <n v="2.3023657386245375"/>
    <m/>
  </r>
  <r>
    <n v="2020020395.2"/>
    <x v="53"/>
    <s v="BOS"/>
    <s v="N.J"/>
    <n v="1"/>
    <n v="0"/>
    <n v="1.38"/>
    <n v="0.71849211276700375"/>
    <n v="-6.6954350380538114E-3"/>
    <m/>
    <n v="0"/>
    <n v="0"/>
    <n v="1.5254117597626264"/>
    <n v="0.70599999999999996"/>
    <n v="-2.0305263157894892E-2"/>
    <m/>
    <n v="0"/>
    <n v="0"/>
    <n v="1.1779507896259103"/>
    <n v="0.73240000000000005"/>
    <n v="8.4568421052631151E-3"/>
    <n v="8.4568421052631151E-3"/>
    <n v="-1.94707435201152E-2"/>
    <n v="-8.4568421052631151E-3"/>
    <n v="2.3023657386245375"/>
    <m/>
  </r>
  <r>
    <n v="2020020395.2"/>
    <x v="53"/>
    <s v="N.J"/>
    <s v="BOS"/>
    <n v="0"/>
    <n v="1"/>
    <n v="3.2"/>
    <n v="0.2815078872329963"/>
    <n v="-1.3523831025601599E-2"/>
    <m/>
    <n v="0"/>
    <n v="0"/>
    <n v="1.5254117597626264"/>
    <n v="0.29400000000000004"/>
    <n v="-8.0727272727272453E-3"/>
    <m/>
    <n v="0"/>
    <n v="0"/>
    <n v="1.1779507896259103"/>
    <n v="0.26759999999999995"/>
    <n v="-1.9592727272727289E-2"/>
    <m/>
    <n v="0"/>
    <n v="0"/>
    <n v="2.3023657386245375"/>
    <m/>
  </r>
  <r>
    <n v="2020020395.3"/>
    <x v="53"/>
    <s v="CAR"/>
    <s v="FLA"/>
    <n v="1"/>
    <n v="1"/>
    <n v="1.71"/>
    <n v="0.57585454039809092"/>
    <n v="-6.4600292616610547E-3"/>
    <m/>
    <n v="0"/>
    <n v="0"/>
    <n v="1.5254117597626264"/>
    <n v="0.53300000000000003"/>
    <n v="-3.7423943661971798E-2"/>
    <m/>
    <n v="0"/>
    <n v="0"/>
    <n v="1.1779507896259103"/>
    <n v="0.62380000000000002"/>
    <n v="2.8182253521126778E-2"/>
    <n v="2.8182253521126778E-2"/>
    <n v="4.6068957010433842E-2"/>
    <n v="2.0009400000000011E-2"/>
    <n v="2.3023657386245375"/>
    <m/>
  </r>
  <r>
    <n v="2020020395.3"/>
    <x v="53"/>
    <s v="FLA"/>
    <s v="CAR"/>
    <n v="0"/>
    <n v="0"/>
    <n v="2.2000000000000002"/>
    <n v="0.42414545960190914"/>
    <n v="-1.6719997218949966E-2"/>
    <m/>
    <n v="0"/>
    <n v="0"/>
    <n v="1.5254117597626264"/>
    <n v="0.46699999999999997"/>
    <n v="6.8499999999999941E-3"/>
    <n v="6.8499999999999941E-3"/>
    <n v="-8.0689629089374781E-3"/>
    <n v="-6.8499999999999941E-3"/>
    <n v="1.1779507896259103"/>
    <n v="0.37619999999999998"/>
    <n v="-4.3089999999999982E-2"/>
    <m/>
    <n v="0"/>
    <n v="0"/>
    <n v="2.3023657386245375"/>
    <m/>
  </r>
  <r>
    <n v="2020020395.4000001"/>
    <x v="53"/>
    <s v="PHI"/>
    <s v="WSH"/>
    <n v="1"/>
    <n v="0"/>
    <n v="2.0499999999999998"/>
    <n v="0.53642085475150036"/>
    <n v="2.8475072068735896E-2"/>
    <n v="2.8475072068735896E-2"/>
    <n v="-4.3436209793738037E-2"/>
    <n v="-2.8475072068735896E-2"/>
    <n v="1.5254117597626264"/>
    <n v="0.53200000000000003"/>
    <n v="2.5885714285714293E-2"/>
    <n v="2.5885714285714293E-2"/>
    <n v="-3.0492097582887859E-2"/>
    <n v="-2.5885714285714293E-2"/>
    <n v="1.1779507896259103"/>
    <n v="0.57720000000000005"/>
    <n v="5.2360000000000004E-2"/>
    <n v="5.2360000000000004E-2"/>
    <n v="-0.1205518700743808"/>
    <n v="-5.2360000000000004E-2"/>
    <n v="2.3023657386245375"/>
    <m/>
  </r>
  <r>
    <n v="2020020395.4000001"/>
    <x v="53"/>
    <s v="WSH"/>
    <s v="PHI"/>
    <n v="0"/>
    <n v="1"/>
    <n v="1.86"/>
    <n v="0.46357914524849969"/>
    <n v="-4.8049810408531554E-2"/>
    <m/>
    <n v="0"/>
    <n v="0"/>
    <n v="1.5254117597626264"/>
    <n v="0.46799999999999997"/>
    <n v="-4.5181395348837229E-2"/>
    <m/>
    <n v="0"/>
    <n v="0"/>
    <n v="1.1779507896259103"/>
    <n v="0.42279999999999995"/>
    <n v="-7.4508837209302362E-2"/>
    <m/>
    <n v="0"/>
    <n v="0"/>
    <n v="2.3023657386245375"/>
    <m/>
  </r>
  <r>
    <n v="2020020395.5"/>
    <x v="53"/>
    <s v="NYR"/>
    <s v="PIT"/>
    <n v="0"/>
    <n v="0"/>
    <n v="2.2999999999999998"/>
    <n v="0.34393921674810002"/>
    <n v="-4.8216877264470027E-2"/>
    <m/>
    <n v="0"/>
    <n v="0"/>
    <n v="1.5254117597626264"/>
    <n v="0.41400000000000003"/>
    <n v="-1.1030769230769222E-2"/>
    <m/>
    <n v="0"/>
    <n v="0"/>
    <n v="1.1779507896259103"/>
    <n v="0.45009999999999994"/>
    <n v="8.1299999999999446E-3"/>
    <n v="8.1299999999999446E-3"/>
    <n v="-1.8718233455017361E-2"/>
    <n v="-8.1299999999999446E-3"/>
    <n v="2.3023657386245375"/>
    <m/>
  </r>
  <r>
    <n v="2020020395.5"/>
    <x v="53"/>
    <s v="PIT"/>
    <s v="NYR"/>
    <n v="1"/>
    <n v="1"/>
    <n v="1.68"/>
    <n v="0.65606078325190009"/>
    <n v="4.508034523376124E-2"/>
    <n v="4.508034523376124E-2"/>
    <n v="4.6760940352542163E-2"/>
    <n v="3.0654634758957647E-2"/>
    <n v="1.5254117597626264"/>
    <n v="0.58599999999999997"/>
    <n v="-6.8470588235294517E-3"/>
    <m/>
    <n v="0"/>
    <n v="0"/>
    <n v="1.1779507896259103"/>
    <n v="0.54990000000000006"/>
    <n v="-3.3603529411764713E-2"/>
    <m/>
    <n v="0"/>
    <n v="0"/>
    <n v="2.3023657386245375"/>
    <m/>
  </r>
  <r>
    <n v="2020020395.5999999"/>
    <x v="53"/>
    <s v="DAL"/>
    <s v="NSH"/>
    <n v="1"/>
    <n v="0"/>
    <n v="1.64"/>
    <n v="0.57841863274606253"/>
    <n v="-2.4090676076464448E-2"/>
    <m/>
    <n v="0"/>
    <n v="0"/>
    <n v="1.5254117597626264"/>
    <n v="0.63900000000000001"/>
    <n v="2.2481250000000005E-2"/>
    <n v="2.2481250000000005E-2"/>
    <n v="-2.64818061892775E-2"/>
    <n v="-2.2481250000000005E-2"/>
    <n v="1.1779507896259103"/>
    <n v="0.61990000000000001"/>
    <n v="7.7981249999999934E-3"/>
    <n v="7.7981249999999934E-3"/>
    <n v="-1.7954135825511457E-2"/>
    <n v="-7.7981249999999934E-3"/>
    <n v="2.3023657386245375"/>
    <m/>
  </r>
  <r>
    <n v="2020020395.5999999"/>
    <x v="53"/>
    <s v="NSH"/>
    <s v="DAL"/>
    <n v="0"/>
    <n v="1"/>
    <n v="2.4"/>
    <n v="0.42158136725393747"/>
    <n v="2.5275603020249687E-3"/>
    <n v="2.5275603020249687E-3"/>
    <n v="5.3977982915052874E-3"/>
    <n v="3.5385844228349559E-3"/>
    <n v="1.5254117597626264"/>
    <n v="0.36099999999999999"/>
    <n v="-2.8628571428571441E-2"/>
    <m/>
    <n v="0"/>
    <n v="0"/>
    <n v="1.1779507896259103"/>
    <n v="0.38009999999999999"/>
    <n v="-1.8805714285714297E-2"/>
    <m/>
    <n v="0"/>
    <n v="0"/>
    <n v="2.3023657386245375"/>
    <m/>
  </r>
  <r>
    <n v="2020020396"/>
    <x v="54"/>
    <s v="EDM"/>
    <s v="OTT"/>
    <n v="1"/>
    <n v="1"/>
    <n v="1.44"/>
    <n v="0.71845776130400119"/>
    <n v="2.357671109847392E-2"/>
    <n v="2.357671109847392E-2"/>
    <n v="1.5217953631269916E-2"/>
    <n v="1.0373752883328525E-2"/>
    <n v="1.4669670467788394"/>
    <n v="0.65400000000000003"/>
    <n v="-3.9709090909090888E-2"/>
    <m/>
    <n v="0"/>
    <n v="0"/>
    <n v="1.1079442007932947"/>
    <n v="0.71930000000000005"/>
    <n v="2.4403636363636398E-2"/>
    <n v="2.4403636363636398E-2"/>
    <n v="2.2417277923920238E-2"/>
    <n v="1.0737600000000014E-2"/>
    <n v="2.0877363585829429"/>
    <m/>
  </r>
  <r>
    <n v="2020020396"/>
    <x v="54"/>
    <s v="OTT"/>
    <s v="EDM"/>
    <n v="0"/>
    <n v="0"/>
    <n v="2.95"/>
    <n v="0.28154223869599887"/>
    <n v="-2.6069291668738965E-2"/>
    <m/>
    <n v="0"/>
    <n v="0"/>
    <n v="1.4669670467788394"/>
    <n v="0.34599999999999997"/>
    <n v="3.1846153846153752E-3"/>
    <n v="3.1846153846153752E-3"/>
    <n v="-3.5283761471417126E-3"/>
    <n v="-3.1846153846153752E-3"/>
    <n v="1.1079442007932947"/>
    <n v="0.28069999999999995"/>
    <n v="-2.6451538461538467E-2"/>
    <m/>
    <n v="0"/>
    <n v="0"/>
    <n v="2.0877363585829429"/>
    <m/>
  </r>
  <r>
    <n v="2020020397"/>
    <x v="54"/>
    <s v="MTL"/>
    <s v="VAN"/>
    <n v="0"/>
    <n v="0"/>
    <n v="1.68"/>
    <n v="0.56431810950785632"/>
    <n v="-2.2917165894177086E-2"/>
    <m/>
    <n v="0"/>
    <n v="0"/>
    <n v="1.4669670467788394"/>
    <n v="0.56499999999999995"/>
    <n v="-2.2411764705882433E-2"/>
    <m/>
    <n v="0"/>
    <n v="0"/>
    <n v="1.1079442007932947"/>
    <n v="0.49650000000000005"/>
    <n v="-7.3182352941176435E-2"/>
    <m/>
    <n v="0"/>
    <n v="0"/>
    <n v="2.0877363585829429"/>
    <m/>
  </r>
  <r>
    <n v="2020020397"/>
    <x v="54"/>
    <s v="VAN"/>
    <s v="MTL"/>
    <n v="1"/>
    <n v="1"/>
    <n v="2.35"/>
    <n v="0.43568189049214368"/>
    <n v="5.3005428125639173E-3"/>
    <n v="5.3005428125639173E-3"/>
    <n v="1.0497224208696785E-2"/>
    <n v="7.1557327969612883E-3"/>
    <n v="1.4669670467788394"/>
    <n v="0.435"/>
    <n v="4.9444444444444553E-3"/>
    <n v="4.9444444444444553E-3"/>
    <n v="7.3955275402952589E-3"/>
    <n v="6.6750000000000151E-3"/>
    <n v="1.1079442007932947"/>
    <n v="0.50349999999999995"/>
    <n v="4.0716666666666658E-2"/>
    <n v="4.0716666666666658E-2"/>
    <n v="0.11475764829040791"/>
    <n v="5.4967499999999996E-2"/>
    <n v="2.0877363585829429"/>
    <m/>
  </r>
  <r>
    <n v="2020020398"/>
    <x v="54"/>
    <s v="MIN"/>
    <s v="VGK"/>
    <n v="1"/>
    <n v="1"/>
    <n v="2.0499999999999998"/>
    <n v="0.47646180086112927"/>
    <n v="-6.6438023527671817E-3"/>
    <m/>
    <n v="0"/>
    <n v="0"/>
    <n v="1.4669670467788394"/>
    <n v="0.50700000000000001"/>
    <n v="1.1242857142857112E-2"/>
    <n v="1.1242857142857112E-2"/>
    <n v="1.3079281290364807E-2"/>
    <n v="1.1804999999999967E-2"/>
    <n v="1.1079442007932947"/>
    <n v="0.41689999999999999"/>
    <n v="-4.1530000000000018E-2"/>
    <m/>
    <n v="0"/>
    <n v="0"/>
    <n v="2.0877363585829429"/>
    <m/>
  </r>
  <r>
    <n v="2020020398"/>
    <x v="54"/>
    <s v="VGK"/>
    <s v="MIN"/>
    <n v="0"/>
    <n v="0"/>
    <n v="1.86"/>
    <n v="0.52353819913887079"/>
    <n v="-9.1461452098954305E-3"/>
    <m/>
    <n v="0"/>
    <n v="0"/>
    <n v="1.4669670467788394"/>
    <n v="0.49299999999999999"/>
    <n v="-2.8960465116279061E-2"/>
    <m/>
    <n v="0"/>
    <n v="0"/>
    <n v="1.1079442007932947"/>
    <n v="0.58309999999999995"/>
    <n v="2.949976744186043E-2"/>
    <n v="2.949976744186043E-2"/>
    <n v="-6.1587737058113351E-2"/>
    <n v="-2.949976744186043E-2"/>
    <n v="2.0877363585829429"/>
    <m/>
  </r>
  <r>
    <n v="2020020399"/>
    <x v="54"/>
    <s v="ARI"/>
    <s v="COL"/>
    <n v="0"/>
    <n v="1"/>
    <n v="2.6"/>
    <n v="0.37764268574598131"/>
    <n v="-3.3991906988340946E-3"/>
    <m/>
    <n v="0"/>
    <n v="0"/>
    <n v="1.4669670467788394"/>
    <n v="0.40600000000000003"/>
    <n v="1.0425000000000018E-2"/>
    <n v="1.0425000000000018E-2"/>
    <n v="1.8480509269232188E-2"/>
    <n v="1.6680000000000028E-2"/>
    <n v="1.1079442007932947"/>
    <n v="0.34589999999999999"/>
    <n v="-1.8873749999999995E-2"/>
    <m/>
    <n v="0"/>
    <n v="0"/>
    <n v="2.0877363585829429"/>
    <m/>
  </r>
  <r>
    <n v="2020020399"/>
    <x v="54"/>
    <s v="COL"/>
    <s v="ARI"/>
    <n v="1"/>
    <n v="0"/>
    <n v="1.55"/>
    <n v="0.62235731425401863"/>
    <n v="-1.9279725221602373E-2"/>
    <m/>
    <n v="0"/>
    <n v="0"/>
    <n v="1.4669670467788394"/>
    <n v="0.59399999999999997"/>
    <n v="-4.3254545454545469E-2"/>
    <m/>
    <n v="0"/>
    <n v="0"/>
    <n v="1.1079442007932947"/>
    <n v="0.65410000000000001"/>
    <n v="7.5572727272727597E-3"/>
    <n v="7.5572727272727597E-3"/>
    <n v="-1.5777593044454617E-2"/>
    <n v="-7.5572727272727597E-3"/>
    <n v="2.0877363585829429"/>
    <m/>
  </r>
  <r>
    <n v="2020020400"/>
    <x v="54"/>
    <s v="ANA"/>
    <s v="L.A"/>
    <n v="1"/>
    <n v="1"/>
    <n v="2.15"/>
    <n v="0.46495549140736731"/>
    <n v="-9.0180906302687582E-5"/>
    <m/>
    <n v="0"/>
    <n v="0"/>
    <n v="1.4669670467788394"/>
    <n v="0.45"/>
    <n v="-8.478260869565225E-3"/>
    <m/>
    <n v="0"/>
    <n v="0"/>
    <n v="1.1079442007932947"/>
    <n v="0.45350000000000001"/>
    <n v="-6.5152173913043399E-3"/>
    <m/>
    <n v="0"/>
    <n v="0"/>
    <n v="2.0877363585829429"/>
    <m/>
  </r>
  <r>
    <n v="2020020400"/>
    <x v="54"/>
    <s v="L.A"/>
    <s v="ANA"/>
    <n v="0"/>
    <n v="0"/>
    <n v="1.8"/>
    <n v="0.53504450859263275"/>
    <n v="-1.3844956699972877E-2"/>
    <m/>
    <n v="0"/>
    <n v="0"/>
    <n v="1.4669670467788394"/>
    <n v="0.55000000000000004"/>
    <n v="-3.7499999999999617E-3"/>
    <m/>
    <n v="0"/>
    <n v="0"/>
    <n v="1.1079442007932947"/>
    <n v="0.54649999999999999"/>
    <n v="-6.1124999999999929E-3"/>
    <m/>
    <n v="0"/>
    <n v="0"/>
    <n v="2.0877363585829429"/>
    <m/>
  </r>
  <r>
    <n v="2020020400.0999999"/>
    <x v="54"/>
    <s v="S.J"/>
    <s v="STL"/>
    <n v="1"/>
    <n v="1"/>
    <n v="2.4"/>
    <n v="0.38944217661775199"/>
    <n v="-1.4001166310870422E-2"/>
    <m/>
    <n v="0"/>
    <n v="0"/>
    <n v="1.4669670467788394"/>
    <n v="0.374"/>
    <n v="-2.1942857142857153E-2"/>
    <m/>
    <n v="0"/>
    <n v="0"/>
    <n v="1.1079442007932947"/>
    <n v="0.40089999999999998"/>
    <n v="-8.1085714285714372E-3"/>
    <m/>
    <n v="0"/>
    <n v="0"/>
    <n v="2.0877363585829429"/>
    <m/>
  </r>
  <r>
    <n v="2020020400.0999999"/>
    <x v="54"/>
    <s v="STL"/>
    <s v="S.J"/>
    <n v="0"/>
    <n v="0"/>
    <n v="1.64"/>
    <n v="0.61055782338224807"/>
    <n v="6.1632672510315508E-4"/>
    <n v="6.1632672510315508E-4"/>
    <n v="-9.0413099577544903E-4"/>
    <n v="-6.1632672510315508E-4"/>
    <n v="1.4669670467788394"/>
    <n v="0.626"/>
    <n v="1.2487499999999948E-2"/>
    <n v="1.2487499999999948E-2"/>
    <n v="-1.383545320740621E-2"/>
    <n v="-1.2487499999999948E-2"/>
    <n v="1.1079442007932947"/>
    <n v="0.59909999999999997"/>
    <n v="-8.1918750000000221E-3"/>
    <m/>
    <n v="0"/>
    <n v="0"/>
    <n v="2.0877363585829429"/>
    <m/>
  </r>
  <r>
    <n v="2020020401"/>
    <x v="55"/>
    <s v="BOS"/>
    <s v="NYI"/>
    <n v="0"/>
    <n v="0"/>
    <n v="1.95"/>
    <n v="0.4943445863980766"/>
    <n v="-1.1377281007500182E-2"/>
    <m/>
    <n v="0"/>
    <n v="0"/>
    <n v="1.4917780936230307"/>
    <n v="0.502"/>
    <n v="-6.6631578947368448E-3"/>
    <m/>
    <n v="0"/>
    <n v="0"/>
    <n v="1.129535689538639"/>
    <n v="0.48170000000000002"/>
    <n v="-1.9163684210526315E-2"/>
    <m/>
    <n v="0"/>
    <n v="0"/>
    <n v="2.1475459546947029"/>
    <m/>
  </r>
  <r>
    <n v="2020020401"/>
    <x v="55"/>
    <s v="NYI"/>
    <s v="BOS"/>
    <n v="1"/>
    <n v="1"/>
    <n v="1.95"/>
    <n v="0.50565541360192334"/>
    <n v="-4.4121926767103766E-3"/>
    <m/>
    <n v="0"/>
    <n v="0"/>
    <n v="1.4917780936230307"/>
    <n v="0.498"/>
    <n v="-9.1263157894736959E-3"/>
    <m/>
    <n v="0"/>
    <n v="0"/>
    <n v="1.129535689538639"/>
    <n v="0.51829999999999998"/>
    <n v="3.3742105263157721E-3"/>
    <n v="3.3742105263157721E-3"/>
    <n v="6.8839585577738348E-3"/>
    <n v="3.2054999999999835E-3"/>
    <n v="2.1475459546947029"/>
    <m/>
  </r>
  <r>
    <n v="2020020402"/>
    <x v="55"/>
    <s v="BUF"/>
    <s v="PHI"/>
    <n v="0"/>
    <n v="0"/>
    <n v="3.1"/>
    <n v="0.24150855317833889"/>
    <n v="-3.5903355021021342E-2"/>
    <m/>
    <n v="0"/>
    <n v="0"/>
    <n v="1.4917780936230307"/>
    <n v="0.30800000000000005"/>
    <n v="-6.4571428571428271E-3"/>
    <m/>
    <n v="0"/>
    <n v="0"/>
    <n v="1.129535689538639"/>
    <n v="0.29379999999999995"/>
    <n v="-1.2745714285714296E-2"/>
    <m/>
    <n v="0"/>
    <n v="0"/>
    <n v="2.1475459546947029"/>
    <m/>
  </r>
  <r>
    <n v="2020020402"/>
    <x v="55"/>
    <s v="PHI"/>
    <s v="BUF"/>
    <n v="1"/>
    <n v="1"/>
    <n v="1.4"/>
    <n v="0.75849144682166114"/>
    <n v="4.6416019162744106E-2"/>
    <n v="4.6416019162744106E-2"/>
    <n v="2.7696960232067389E-2"/>
    <n v="1.8566407665097644E-2"/>
    <n v="1.4917780936230307"/>
    <n v="0.69199999999999995"/>
    <n v="-2.3400000000000091E-2"/>
    <m/>
    <n v="0"/>
    <n v="0"/>
    <n v="1.129535689538639"/>
    <n v="0.70620000000000005"/>
    <n v="-8.4899999999999993E-3"/>
    <m/>
    <n v="0"/>
    <n v="0"/>
    <n v="2.1475459546947029"/>
    <m/>
  </r>
  <r>
    <n v="2020020403"/>
    <x v="55"/>
    <s v="N.J"/>
    <s v="WSH"/>
    <n v="0"/>
    <n v="0"/>
    <n v="2.65"/>
    <n v="0.33949959513998768"/>
    <n v="-1.824110415982412E-2"/>
    <m/>
    <n v="0"/>
    <n v="0"/>
    <n v="1.4917780936230307"/>
    <n v="0.374"/>
    <n v="-1.6181818181818218E-3"/>
    <m/>
    <n v="0"/>
    <n v="0"/>
    <n v="1.129535689538639"/>
    <n v="0.35"/>
    <n v="-1.3181818181818204E-2"/>
    <m/>
    <n v="0"/>
    <n v="0"/>
    <n v="2.1475459546947029"/>
    <m/>
  </r>
  <r>
    <n v="2020020403"/>
    <x v="55"/>
    <s v="WSH"/>
    <s v="N.J"/>
    <n v="1"/>
    <n v="1"/>
    <n v="1.54"/>
    <n v="0.66050040486001227"/>
    <n v="9.5392352691216053E-3"/>
    <n v="9.5392352691216053E-3"/>
    <n v="7.6844279903715753E-3"/>
    <n v="5.1511870453256666E-3"/>
    <n v="1.4917780936230307"/>
    <n v="0.626"/>
    <n v="-1.9977777777777771E-2"/>
    <m/>
    <n v="0"/>
    <n v="0"/>
    <n v="1.129535689538639"/>
    <n v="0.65"/>
    <n v="5.5555555555555599E-4"/>
    <n v="5.5555555555555599E-4"/>
    <n v="6.4426378640841143E-4"/>
    <n v="3.0000000000000024E-4"/>
    <n v="2.1475459546947029"/>
    <m/>
  </r>
  <r>
    <n v="2020020404"/>
    <x v="55"/>
    <s v="CAR"/>
    <s v="NSH"/>
    <n v="1"/>
    <n v="1"/>
    <n v="1.5"/>
    <n v="0.62855889222924421"/>
    <n v="-3.4296996993680204E-2"/>
    <m/>
    <n v="0"/>
    <n v="0"/>
    <n v="1.4917780936230307"/>
    <n v="0.68"/>
    <n v="1.2000000000000077E-2"/>
    <n v="1.2000000000000077E-2"/>
    <n v="6.7772141372318753E-3"/>
    <n v="6.0000000000000366E-3"/>
    <n v="1.129535689538639"/>
    <n v="0.68559999999999999"/>
    <n v="1.7039999999999989E-2"/>
    <n v="1.7039999999999989E-2"/>
    <n v="1.829709153399886E-2"/>
    <n v="8.5199999999999963E-3"/>
    <n v="2.1475459546947029"/>
    <m/>
  </r>
  <r>
    <n v="2020020404"/>
    <x v="55"/>
    <s v="NSH"/>
    <s v="CAR"/>
    <n v="0"/>
    <n v="0"/>
    <n v="2.7"/>
    <n v="0.37144110777075567"/>
    <n v="5.1017487900712898E-4"/>
    <n v="5.1017487900712898E-4"/>
    <n v="-7.6106770841961522E-4"/>
    <n v="-5.1017487900712898E-4"/>
    <n v="1.4917780936230307"/>
    <n v="0.31999999999999995"/>
    <n v="-2.4000000000000018E-2"/>
    <m/>
    <n v="0"/>
    <n v="0"/>
    <n v="1.129535689538639"/>
    <n v="0.31440000000000001"/>
    <n v="-2.6668235294117628E-2"/>
    <m/>
    <n v="0"/>
    <n v="0"/>
    <n v="2.1475459546947029"/>
    <m/>
  </r>
  <r>
    <n v="2020020405"/>
    <x v="55"/>
    <s v="NYR"/>
    <s v="PIT"/>
    <n v="0"/>
    <n v="0"/>
    <n v="2.4500000000000002"/>
    <n v="0.3417033180624155"/>
    <n v="-3.3688318085603172E-2"/>
    <m/>
    <n v="0"/>
    <n v="0"/>
    <n v="1.4917780936230307"/>
    <n v="0.40600000000000003"/>
    <n v="-1.0965517241379021E-3"/>
    <m/>
    <n v="0"/>
    <n v="0"/>
    <n v="1.129535689538639"/>
    <n v="0.43469999999999998"/>
    <n v="1.3451379310344834E-2"/>
    <n v="1.3451379310344834E-2"/>
    <n v="-2.888745522299507E-2"/>
    <n v="-1.3451379310344834E-2"/>
    <n v="2.1475459546947029"/>
    <m/>
  </r>
  <r>
    <n v="2020020405"/>
    <x v="55"/>
    <s v="PIT"/>
    <s v="NYR"/>
    <n v="1"/>
    <n v="1"/>
    <n v="1.6"/>
    <n v="0.6582966819375845"/>
    <n v="2.6637345550067634E-2"/>
    <n v="2.6637345550067634E-2"/>
    <n v="2.3842205138314698E-2"/>
    <n v="1.5982407330040586E-2"/>
    <n v="1.4917780936230307"/>
    <n v="0.59399999999999997"/>
    <n v="-2.4799999999999982E-2"/>
    <m/>
    <n v="0"/>
    <n v="0"/>
    <n v="1.129535689538639"/>
    <n v="0.56530000000000002"/>
    <n v="-4.7759999999999962E-2"/>
    <m/>
    <n v="0"/>
    <n v="0"/>
    <n v="2.1475459546947029"/>
    <m/>
  </r>
  <r>
    <n v="2020020406"/>
    <x v="55"/>
    <s v="CBJ"/>
    <s v="FLA"/>
    <n v="1"/>
    <n v="0"/>
    <n v="2.2000000000000002"/>
    <n v="0.47658146717019334"/>
    <n v="1.2119806943606367E-2"/>
    <n v="1.2119806943606367E-2"/>
    <n v="-1.8080062497412275E-2"/>
    <n v="-1.2119806943606367E-2"/>
    <n v="1.4917780936230307"/>
    <n v="0.442"/>
    <n v="-6.8999999999999747E-3"/>
    <m/>
    <n v="0"/>
    <n v="0"/>
    <n v="1.129535689538639"/>
    <n v="0.49340000000000001"/>
    <n v="2.1370000000000011E-2"/>
    <n v="2.1370000000000011E-2"/>
    <n v="-4.5893057051825822E-2"/>
    <n v="-2.1370000000000011E-2"/>
    <n v="2.1475459546947029"/>
    <m/>
  </r>
  <r>
    <n v="2020020406"/>
    <x v="55"/>
    <s v="FLA"/>
    <s v="CBJ"/>
    <n v="0"/>
    <n v="1"/>
    <n v="1.8"/>
    <n v="0.52341853282980666"/>
    <n v="-2.1692490339880521E-2"/>
    <m/>
    <n v="0"/>
    <n v="0"/>
    <n v="1.4917780936230307"/>
    <n v="0.55800000000000005"/>
    <n v="1.6500000000000681E-3"/>
    <n v="1.6500000000000681E-3"/>
    <n v="1.4909871101910653E-3"/>
    <n v="1.3200000000000546E-3"/>
    <n v="1.129535689538639"/>
    <n v="0.50659999999999994"/>
    <n v="-3.3045000000000033E-2"/>
    <m/>
    <n v="0"/>
    <n v="0"/>
    <n v="2.1475459546947029"/>
    <m/>
  </r>
  <r>
    <n v="2020020407"/>
    <x v="55"/>
    <s v="DET"/>
    <s v="T.B"/>
    <n v="1"/>
    <n v="0"/>
    <n v="3.75"/>
    <n v="0.22563259410160352"/>
    <n v="-1.6786666049344014E-2"/>
    <m/>
    <n v="0"/>
    <n v="0"/>
    <n v="1.4917780936230307"/>
    <n v="0.23300000000000001"/>
    <n v="-1.3772727272727268E-2"/>
    <m/>
    <n v="0"/>
    <n v="0"/>
    <n v="1.129535689538639"/>
    <n v="0.1336"/>
    <n v="-5.4436363636363644E-2"/>
    <m/>
    <n v="0"/>
    <n v="0"/>
    <n v="2.1475459546947029"/>
    <m/>
  </r>
  <r>
    <n v="2020020407"/>
    <x v="55"/>
    <s v="T.B"/>
    <s v="DET"/>
    <n v="0"/>
    <n v="1"/>
    <n v="1.28"/>
    <n v="0.77436740589839659"/>
    <n v="-9.43898619648466E-3"/>
    <m/>
    <n v="0"/>
    <n v="0"/>
    <n v="1.4917780936230307"/>
    <n v="0.76700000000000002"/>
    <n v="-1.954285714285706E-2"/>
    <m/>
    <n v="0"/>
    <n v="0"/>
    <n v="1.129535689538639"/>
    <n v="0.86640000000000006"/>
    <n v="0.11677714285714294"/>
    <n v="0.11677714285714294"/>
    <n v="7.0219598608225561E-2"/>
    <n v="3.2697600000000021E-2"/>
    <n v="2.1475459546947029"/>
    <m/>
  </r>
  <r>
    <n v="2020020408"/>
    <x v="55"/>
    <s v="TOR"/>
    <s v="WPG"/>
    <n v="1"/>
    <n v="0"/>
    <n v="1.54"/>
    <n v="0.60441022742447792"/>
    <n v="-3.844902764794661E-2"/>
    <m/>
    <n v="0"/>
    <n v="0"/>
    <n v="1.4917780936230307"/>
    <n v="0.66100000000000003"/>
    <n v="9.9666666666667035E-3"/>
    <n v="9.9666666666667035E-3"/>
    <n v="-1.1257705705735144E-2"/>
    <n v="-9.9666666666667035E-3"/>
    <n v="1.129535689538639"/>
    <n v="0.5988"/>
    <n v="-4.3248888888888837E-2"/>
    <m/>
    <n v="0"/>
    <n v="0"/>
    <n v="2.1475459546947029"/>
    <m/>
  </r>
  <r>
    <n v="2020020408"/>
    <x v="55"/>
    <s v="WPG"/>
    <s v="TOR"/>
    <n v="0"/>
    <n v="1"/>
    <n v="2.7"/>
    <n v="0.39558977257552214"/>
    <n v="1.2016303403631143E-2"/>
    <n v="1.2016303403631143E-2"/>
    <n v="3.0473618912570166E-2"/>
    <n v="2.0427715786172945E-2"/>
    <n v="1.4917780936230307"/>
    <n v="0.33899999999999997"/>
    <n v="-1.4947058823529409E-2"/>
    <m/>
    <n v="0"/>
    <n v="0"/>
    <n v="1.129535689538639"/>
    <n v="0.4012"/>
    <n v="1.4689411764705895E-2"/>
    <n v="1.4689411764705895E-2"/>
    <n v="5.3628517580636165E-2"/>
    <n v="2.4972000000000022E-2"/>
    <n v="2.1475459546947029"/>
    <m/>
  </r>
  <r>
    <n v="2020020409"/>
    <x v="55"/>
    <s v="CHI"/>
    <s v="DAL"/>
    <n v="0"/>
    <n v="0"/>
    <n v="2.25"/>
    <n v="0.43449796224573145"/>
    <n v="-5.3711003873050164E-3"/>
    <m/>
    <n v="0"/>
    <n v="0"/>
    <n v="1.4917780936230307"/>
    <n v="0.39300000000000002"/>
    <n v="-2.7780000000000003E-2"/>
    <m/>
    <n v="0"/>
    <n v="0"/>
    <n v="1.129535689538639"/>
    <n v="0.44940000000000002"/>
    <n v="2.6759999999999983E-3"/>
    <n v="2.6759999999999983E-3"/>
    <n v="-5.7468329747630215E-3"/>
    <n v="-2.6759999999999983E-3"/>
    <n v="2.1475459546947029"/>
    <m/>
  </r>
  <r>
    <n v="2020020409"/>
    <x v="55"/>
    <s v="DAL"/>
    <s v="CHI"/>
    <n v="1"/>
    <n v="1"/>
    <n v="1.71"/>
    <n v="0.56550203775426855"/>
    <n v="-1.3940076946563693E-2"/>
    <m/>
    <n v="0"/>
    <n v="0"/>
    <n v="1.4917780936230307"/>
    <n v="0.60699999999999998"/>
    <n v="1.6043661971830964E-2"/>
    <n v="1.6043661971830964E-2"/>
    <n v="1.2866541039534619E-2"/>
    <n v="1.1390999999999984E-2"/>
    <n v="1.129535689538639"/>
    <n v="0.55059999999999998"/>
    <n v="-2.470732394366203E-2"/>
    <m/>
    <n v="0"/>
    <n v="0"/>
    <n v="2.1475459546947029"/>
    <m/>
  </r>
  <r>
    <n v="2020020410"/>
    <x v="56"/>
    <s v="EDM"/>
    <s v="OTT"/>
    <n v="1"/>
    <n v="1"/>
    <n v="1.43"/>
    <n v="0.69240332504170488"/>
    <n v="-6.8813338537409867E-3"/>
    <m/>
    <n v="0"/>
    <n v="0"/>
    <n v="1.5626341756905227"/>
    <n v="0.67"/>
    <n v="-2.9232558139534841E-2"/>
    <m/>
    <n v="0"/>
    <n v="0"/>
    <n v="1.1394127261198614"/>
    <n v="0.72570000000000001"/>
    <n v="2.6337906976744176E-2"/>
    <n v="2.6337906976744176E-2"/>
    <n v="2.510470235508707E-2"/>
    <n v="1.1325299999999993E-2"/>
    <n v="2.2166920395121616"/>
    <m/>
  </r>
  <r>
    <n v="2020020410"/>
    <x v="56"/>
    <s v="OTT"/>
    <s v="EDM"/>
    <n v="0"/>
    <n v="0"/>
    <n v="2.9"/>
    <n v="0.30759667495829512"/>
    <n v="-1.7047838308570137E-2"/>
    <m/>
    <n v="0"/>
    <n v="0"/>
    <n v="1.5626341756905227"/>
    <n v="0.32999999999999996"/>
    <n v="-6.7894736842105492E-3"/>
    <m/>
    <n v="0"/>
    <n v="0"/>
    <n v="1.1394127261198614"/>
    <n v="0.27429999999999999"/>
    <n v="-3.2294210526315807E-2"/>
    <m/>
    <n v="0"/>
    <n v="0"/>
    <n v="2.2166920395121616"/>
    <m/>
  </r>
  <r>
    <n v="2020020411"/>
    <x v="56"/>
    <s v="MTL"/>
    <s v="VAN"/>
    <n v="0"/>
    <n v="1"/>
    <n v="1.64"/>
    <n v="0.56302738333207525"/>
    <n v="-3.5922699063467206E-2"/>
    <m/>
    <n v="0"/>
    <n v="0"/>
    <n v="1.5626341756905227"/>
    <n v="0.623"/>
    <n v="1.0181249999999984E-2"/>
    <n v="1.0181249999999984E-2"/>
    <n v="7.424413323397004E-3"/>
    <n v="6.5159999999999888E-3"/>
    <n v="1.1394127261198614"/>
    <n v="0.48529999999999995"/>
    <n v="-9.5675625000000042E-2"/>
    <m/>
    <n v="0"/>
    <n v="0"/>
    <n v="2.2166920395121616"/>
    <m/>
  </r>
  <r>
    <n v="2020020411"/>
    <x v="56"/>
    <s v="VAN"/>
    <s v="MTL"/>
    <n v="1"/>
    <n v="0"/>
    <n v="2.35"/>
    <n v="0.43697261666792475"/>
    <n v="5.9745887043607141E-3"/>
    <n v="5.9745887043607141E-3"/>
    <n v="-9.336096495128612E-3"/>
    <n v="-5.9745887043607141E-3"/>
    <n v="1.5626341756905227"/>
    <n v="0.377"/>
    <n v="-2.5344444444444437E-2"/>
    <m/>
    <n v="0"/>
    <n v="0"/>
    <n v="1.1394127261198614"/>
    <n v="0.51470000000000005"/>
    <n v="4.6565555555555603E-2"/>
    <n v="4.6565555555555603E-2"/>
    <n v="-0.10322149631546142"/>
    <n v="-4.6565555555555603E-2"/>
    <n v="2.2166920395121616"/>
    <m/>
  </r>
  <r>
    <n v="2020020412"/>
    <x v="56"/>
    <s v="MIN"/>
    <s v="VGK"/>
    <n v="1"/>
    <n v="1"/>
    <n v="2"/>
    <n v="0.54845813412158362"/>
    <n v="2.9074880472950169E-2"/>
    <n v="2.9074880472950169E-2"/>
    <n v="4.5433401881148965E-2"/>
    <n v="2.9074880472950169E-2"/>
    <n v="1.5626341756905227"/>
    <n v="0.57199999999999995"/>
    <n v="4.3199999999999968E-2"/>
    <n v="4.3199999999999968E-2"/>
    <n v="4.9222629768377976E-2"/>
    <n v="4.3199999999999968E-2"/>
    <n v="1.1394127261198614"/>
    <n v="0.44209999999999999"/>
    <n v="-3.4740000000000021E-2"/>
    <m/>
    <n v="0"/>
    <n v="0"/>
    <n v="2.2166920395121616"/>
    <m/>
  </r>
  <r>
    <n v="2020020412"/>
    <x v="56"/>
    <s v="VGK"/>
    <s v="MIN"/>
    <n v="0"/>
    <n v="0"/>
    <n v="1.9"/>
    <n v="0.45154186587841644"/>
    <n v="-4.735681827700295E-2"/>
    <m/>
    <n v="0"/>
    <n v="0"/>
    <n v="1.5626341756905227"/>
    <n v="0.42800000000000005"/>
    <n v="-6.2266666666666665E-2"/>
    <m/>
    <n v="0"/>
    <n v="0"/>
    <n v="1.1394127261198614"/>
    <n v="0.55790000000000006"/>
    <n v="2.0003333333333376E-2"/>
    <n v="2.0003333333333376E-2"/>
    <n v="-4.434122976370837E-2"/>
    <n v="-2.0003333333333376E-2"/>
    <n v="2.2166920395121616"/>
    <m/>
  </r>
  <r>
    <n v="2020020413"/>
    <x v="56"/>
    <s v="ARI"/>
    <s v="COL"/>
    <n v="0"/>
    <n v="0"/>
    <n v="2.8"/>
    <n v="0.3647897444682876"/>
    <n v="3.5685474185342034E-3"/>
    <n v="3.5685474185342034E-3"/>
    <n v="-5.5763341537737373E-3"/>
    <n v="-3.5685474185342034E-3"/>
    <n v="1.5626341756905227"/>
    <n v="0.35099999999999998"/>
    <n v="-2.866666666666684E-3"/>
    <m/>
    <n v="0"/>
    <n v="0"/>
    <n v="1.1394127261198614"/>
    <n v="0.35580000000000001"/>
    <n v="-6.266666666666828E-4"/>
    <m/>
    <n v="0"/>
    <n v="0"/>
    <n v="2.2166920395121616"/>
    <m/>
  </r>
  <r>
    <n v="2020020413"/>
    <x v="56"/>
    <s v="COL"/>
    <s v="ARI"/>
    <n v="1"/>
    <n v="1"/>
    <n v="1.45"/>
    <n v="0.6352102555317124"/>
    <n v="-5.2630086319344668E-2"/>
    <m/>
    <n v="0"/>
    <n v="0"/>
    <n v="1.5626341756905227"/>
    <n v="0.64900000000000002"/>
    <n v="-3.9300000000000043E-2"/>
    <m/>
    <n v="0"/>
    <n v="0"/>
    <n v="1.1394127261198614"/>
    <n v="0.64419999999999999"/>
    <n v="-4.3940000000000021E-2"/>
    <m/>
    <n v="0"/>
    <n v="0"/>
    <n v="2.2166920395121616"/>
    <m/>
  </r>
  <r>
    <n v="2020020414"/>
    <x v="56"/>
    <s v="ANA"/>
    <s v="L.A"/>
    <n v="1"/>
    <n v="0"/>
    <n v="2.2000000000000002"/>
    <n v="0.47237611393900197"/>
    <n v="9.8068626664511004E-3"/>
    <n v="9.8068626664511004E-3"/>
    <n v="-1.5324538758899976E-2"/>
    <n v="-9.8068626664511004E-3"/>
    <n v="1.5626341756905227"/>
    <n v="0.44800000000000001"/>
    <n v="-3.5999999999999774E-3"/>
    <m/>
    <n v="0"/>
    <n v="0"/>
    <n v="1.1394127261198614"/>
    <n v="0.46539999999999998"/>
    <n v="5.9700000000000161E-3"/>
    <n v="5.9700000000000161E-3"/>
    <n v="-1.3233651475887641E-2"/>
    <n v="-5.9700000000000161E-3"/>
    <n v="2.2166920395121616"/>
    <m/>
  </r>
  <r>
    <n v="2020020414"/>
    <x v="56"/>
    <s v="L.A"/>
    <s v="ANA"/>
    <n v="0"/>
    <n v="1"/>
    <n v="1.74"/>
    <n v="0.52762388606099797"/>
    <n v="-3.3216664156971679E-2"/>
    <m/>
    <n v="0"/>
    <n v="0"/>
    <n v="1.5626341756905227"/>
    <n v="0.55200000000000005"/>
    <n v="-1.6021621621621622E-2"/>
    <m/>
    <n v="0"/>
    <n v="0"/>
    <n v="1.1394127261198614"/>
    <n v="0.53459999999999996"/>
    <n v="-2.8295675675675706E-2"/>
    <m/>
    <n v="0"/>
    <n v="0"/>
    <n v="2.2166920395121616"/>
    <m/>
  </r>
  <r>
    <n v="2020020415"/>
    <x v="57"/>
    <s v="BOS"/>
    <s v="NYR"/>
    <n v="1"/>
    <n v="1"/>
    <n v="1.57"/>
    <n v="0.68598089465509893"/>
    <n v="4.0521055057108075E-2"/>
    <n v="4.0521055057108075E-2"/>
    <n v="3.6443155738193123E-2"/>
    <n v="2.30970013825516E-2"/>
    <n v="1.5778306081638693"/>
    <n v="0.61499999999999999"/>
    <n v="-1.8131578947368408E-2"/>
    <m/>
    <n v="0"/>
    <n v="0"/>
    <n v="1.1960597692116364"/>
    <n v="0.65690000000000004"/>
    <n v="1.6491052631578972E-2"/>
    <n v="1.6491052631578972E-2"/>
    <n v="1.9561195324498203E-2"/>
    <n v="9.3999000000000166E-3"/>
    <n v="2.0810003643121915"/>
    <m/>
  </r>
  <r>
    <n v="2020020415"/>
    <x v="57"/>
    <s v="NYR"/>
    <s v="BOS"/>
    <n v="0"/>
    <n v="0"/>
    <n v="2.5499999999999998"/>
    <n v="0.31401910534490102"/>
    <n v="-3.8564764136226289E-2"/>
    <m/>
    <n v="0"/>
    <n v="0"/>
    <n v="1.5778306081638693"/>
    <n v="0.38500000000000001"/>
    <n v="-3.5322580645161484E-3"/>
    <m/>
    <n v="0"/>
    <n v="0"/>
    <n v="1.1960597692116364"/>
    <n v="0.34309999999999996"/>
    <n v="-2.4211935483871006E-2"/>
    <m/>
    <n v="0"/>
    <n v="0"/>
    <n v="2.0810003643121915"/>
    <m/>
  </r>
  <r>
    <n v="2020020416"/>
    <x v="57"/>
    <s v="BUF"/>
    <s v="PIT"/>
    <n v="1"/>
    <n v="0"/>
    <n v="2.8"/>
    <n v="0.31200716760845143"/>
    <n v="-2.1063321782722681E-2"/>
    <m/>
    <n v="0"/>
    <n v="0"/>
    <n v="1.5778306081638693"/>
    <n v="0.30299999999999999"/>
    <n v="-2.5266666666666687E-2"/>
    <m/>
    <n v="0"/>
    <n v="0"/>
    <n v="1.1960597692116364"/>
    <n v="0.3775"/>
    <n v="9.4999999999999824E-3"/>
    <n v="9.4999999999999824E-3"/>
    <n v="-1.9769503460965784E-2"/>
    <n v="-9.4999999999999824E-3"/>
    <n v="2.0810003643121915"/>
    <m/>
  </r>
  <r>
    <n v="2020020416"/>
    <x v="57"/>
    <s v="PIT"/>
    <s v="BUF"/>
    <n v="0"/>
    <n v="1"/>
    <n v="1.45"/>
    <n v="0.68799283239154863"/>
    <n v="-1.6069286881696956E-3"/>
    <m/>
    <n v="0"/>
    <n v="0"/>
    <n v="1.5778306081638693"/>
    <n v="0.69700000000000006"/>
    <n v="7.1000000000000325E-3"/>
    <n v="7.1000000000000325E-3"/>
    <n v="3.8214109626311956E-3"/>
    <n v="3.1950000000000147E-3"/>
    <n v="1.1960597692116364"/>
    <n v="0.62250000000000005"/>
    <n v="-6.4916666666666664E-2"/>
    <m/>
    <n v="0"/>
    <n v="0"/>
    <n v="2.0810003643121915"/>
    <m/>
  </r>
  <r>
    <n v="2020020417"/>
    <x v="57"/>
    <s v="N.J"/>
    <s v="NYI"/>
    <n v="0"/>
    <n v="0"/>
    <n v="2.75"/>
    <n v="0.35941093571264088"/>
    <n v="-1.9919874497550073E-3"/>
    <m/>
    <n v="0"/>
    <n v="0"/>
    <n v="1.5778306081638693"/>
    <n v="0.35399999999999998"/>
    <n v="-4.5428571428571566E-3"/>
    <m/>
    <n v="0"/>
    <n v="0"/>
    <n v="1.1960597692116364"/>
    <n v="0.30200000000000005"/>
    <n v="-2.9057142857142833E-2"/>
    <m/>
    <n v="0"/>
    <n v="0"/>
    <n v="2.0810003643121915"/>
    <m/>
  </r>
  <r>
    <n v="2020020417"/>
    <x v="57"/>
    <s v="NYI"/>
    <s v="N.J"/>
    <n v="1"/>
    <n v="1"/>
    <n v="1.47"/>
    <n v="0.64058906428735907"/>
    <n v="-3.7234516275052462E-2"/>
    <m/>
    <n v="0"/>
    <n v="0"/>
    <n v="1.5778306081638693"/>
    <n v="0.64600000000000002"/>
    <n v="-3.2157446808510626E-2"/>
    <m/>
    <n v="0"/>
    <n v="0"/>
    <n v="1.1960597692116364"/>
    <n v="0.69799999999999995"/>
    <n v="1.663404255319147E-2"/>
    <n v="1.663404255319147E-2"/>
    <n v="1.6269260848192697E-2"/>
    <n v="7.8179999999999916E-3"/>
    <n v="2.0810003643121915"/>
    <m/>
  </r>
  <r>
    <n v="2020020419"/>
    <x v="57"/>
    <s v="CAR"/>
    <s v="NSH"/>
    <n v="1"/>
    <n v="1"/>
    <n v="1.41"/>
    <n v="0.67067849969719207"/>
    <n v="-3.9763401531921407E-2"/>
    <m/>
    <n v="0"/>
    <n v="0"/>
    <n v="1.5778306081638693"/>
    <n v="0.69"/>
    <n v="-1.9829268292683017E-2"/>
    <m/>
    <n v="0"/>
    <n v="0"/>
    <n v="1.1960597692116364"/>
    <n v="0.68859999999999999"/>
    <n v="-2.1273658536585398E-2"/>
    <m/>
    <n v="0"/>
    <n v="0"/>
    <n v="2.0810003643121915"/>
    <m/>
  </r>
  <r>
    <n v="2020020419"/>
    <x v="57"/>
    <s v="NSH"/>
    <s v="CAR"/>
    <n v="0"/>
    <n v="0"/>
    <n v="3.05"/>
    <n v="0.32932150030280782"/>
    <n v="6.4837696442396678E-4"/>
    <n v="6.4837696442396678E-4"/>
    <n v="-1.023029020096511E-3"/>
    <n v="-6.4837696442396678E-4"/>
    <n v="1.5778306081638693"/>
    <n v="0.31000000000000005"/>
    <n v="-7.9756097560975438E-3"/>
    <m/>
    <n v="0"/>
    <n v="0"/>
    <n v="1.1960597692116364"/>
    <n v="0.31140000000000001"/>
    <n v="-7.3507317073170731E-3"/>
    <m/>
    <n v="0"/>
    <n v="0"/>
    <n v="2.0810003643121915"/>
    <m/>
  </r>
  <r>
    <n v="2020020420"/>
    <x v="57"/>
    <s v="CBJ"/>
    <s v="FLA"/>
    <n v="1"/>
    <n v="0"/>
    <n v="2.2000000000000002"/>
    <n v="0.47645613283621124"/>
    <n v="1.2050873059916199E-2"/>
    <n v="1.2050873059916199E-2"/>
    <n v="-1.9014236369033165E-2"/>
    <n v="-1.2050873059916199E-2"/>
    <n v="1.5778306081638693"/>
    <n v="0.48299999999999998"/>
    <n v="1.5650000000000022E-2"/>
    <n v="1.5650000000000022E-2"/>
    <n v="-1.8718335388162134E-2"/>
    <n v="-1.5650000000000022E-2"/>
    <n v="1.1960597692116364"/>
    <n v="0.48180000000000001"/>
    <n v="1.4990000000000028E-2"/>
    <n v="1.4990000000000028E-2"/>
    <n v="-3.1194195461039808E-2"/>
    <n v="-1.4990000000000028E-2"/>
    <n v="2.0810003643121915"/>
    <m/>
  </r>
  <r>
    <n v="2020020420"/>
    <x v="57"/>
    <s v="FLA"/>
    <s v="CBJ"/>
    <n v="0"/>
    <n v="1"/>
    <n v="1.8"/>
    <n v="0.52354386716378876"/>
    <n v="-2.1607889664442589E-2"/>
    <m/>
    <n v="0"/>
    <n v="0"/>
    <n v="1.5778306081638693"/>
    <n v="0.51700000000000002"/>
    <n v="-2.6025000000000006E-2"/>
    <m/>
    <n v="0"/>
    <n v="0"/>
    <n v="1.1960597692116364"/>
    <n v="0.51819999999999999"/>
    <n v="-2.5214999999999987E-2"/>
    <m/>
    <n v="0"/>
    <n v="0"/>
    <n v="2.0810003643121915"/>
    <m/>
  </r>
  <r>
    <n v="2020020421"/>
    <x v="57"/>
    <s v="DET"/>
    <s v="T.B"/>
    <n v="1"/>
    <n v="1"/>
    <n v="4"/>
    <n v="0.24880532253268123"/>
    <n v="-4.7787098692750329E-4"/>
    <m/>
    <n v="0"/>
    <n v="0"/>
    <n v="1.5778306081638693"/>
    <n v="0.23200000000000001"/>
    <n v="-7.1999999999999929E-3"/>
    <m/>
    <n v="0"/>
    <n v="0"/>
    <n v="1.1960597692116364"/>
    <n v="0.14130000000000001"/>
    <n v="-4.3479999999999998E-2"/>
    <m/>
    <n v="0"/>
    <n v="0"/>
    <n v="2.0810003643121915"/>
    <m/>
  </r>
  <r>
    <n v="2020020421"/>
    <x v="57"/>
    <s v="T.B"/>
    <s v="DET"/>
    <n v="0"/>
    <n v="0"/>
    <n v="1.29"/>
    <n v="0.75119467746731883"/>
    <n v="-3.2026413172922784E-2"/>
    <m/>
    <n v="0"/>
    <n v="0"/>
    <n v="1.5778306081638693"/>
    <n v="0.76800000000000002"/>
    <n v="-9.5999999999999523E-3"/>
    <m/>
    <n v="0"/>
    <n v="0"/>
    <n v="1.1960597692116364"/>
    <n v="0.85870000000000002"/>
    <n v="0.11143758620689655"/>
    <n v="0.11143758620689655"/>
    <n v="-0.23190165749462296"/>
    <n v="-0.11143758620689655"/>
    <n v="2.0810003643121915"/>
    <m/>
  </r>
  <r>
    <n v="2020020422"/>
    <x v="57"/>
    <s v="TOR"/>
    <s v="WPG"/>
    <n v="1"/>
    <n v="1"/>
    <n v="1.55"/>
    <n v="0.59287301744933818"/>
    <n v="-4.4207357974650384E-2"/>
    <m/>
    <n v="0"/>
    <n v="0"/>
    <n v="1.5778306081638693"/>
    <n v="0.64800000000000002"/>
    <n v="2.400000000000038E-3"/>
    <n v="2.400000000000038E-3"/>
    <n v="1.5787988953593849E-3"/>
    <n v="1.3200000000000208E-3"/>
    <n v="1.1960597692116364"/>
    <n v="0.58960000000000001"/>
    <n v="-4.6974545454545436E-2"/>
    <m/>
    <n v="0"/>
    <n v="0"/>
    <n v="2.0810003643121915"/>
    <m/>
  </r>
  <r>
    <n v="2020020422"/>
    <x v="57"/>
    <s v="WPG"/>
    <s v="TOR"/>
    <n v="0"/>
    <n v="0"/>
    <n v="2.7"/>
    <n v="0.40712698255066182"/>
    <n v="1.7513444627080061E-2"/>
    <n v="1.7513444627080061E-2"/>
    <n v="-2.7633248986989982E-2"/>
    <n v="-1.7513444627080061E-2"/>
    <n v="1.5778306081638693"/>
    <n v="0.35199999999999998"/>
    <n v="-8.7529411764705831E-3"/>
    <m/>
    <n v="0"/>
    <n v="0"/>
    <n v="1.1960597692116364"/>
    <n v="0.41039999999999999"/>
    <n v="1.9072941176470598E-2"/>
    <n v="1.9072941176470598E-2"/>
    <n v="-3.9690797536740312E-2"/>
    <n v="-1.9072941176470598E-2"/>
    <n v="2.0810003643121915"/>
    <m/>
  </r>
  <r>
    <n v="2020020423"/>
    <x v="57"/>
    <s v="CGY"/>
    <s v="MTL"/>
    <n v="1"/>
    <n v="1"/>
    <n v="1.9"/>
    <n v="0.53217722585311378"/>
    <n v="3.7122430403053741E-3"/>
    <n v="3.7122430403053741E-3"/>
    <n v="5.2715616245434076E-3"/>
    <n v="3.3410187362748365E-3"/>
    <n v="1.5778306081638693"/>
    <n v="0.45800000000000002"/>
    <n v="-4.3266666666666696E-2"/>
    <m/>
    <n v="0"/>
    <n v="0"/>
    <n v="1.1960597692116364"/>
    <n v="0.4924"/>
    <n v="-2.1480000000000003E-2"/>
    <m/>
    <n v="0"/>
    <n v="0"/>
    <n v="2.0810003643121915"/>
    <m/>
  </r>
  <r>
    <n v="2020020423"/>
    <x v="57"/>
    <s v="MTL"/>
    <s v="CGY"/>
    <n v="0"/>
    <n v="0"/>
    <n v="1.95"/>
    <n v="0.46782277414688628"/>
    <n v="-2.7709133814812156E-2"/>
    <m/>
    <n v="0"/>
    <n v="0"/>
    <n v="1.5778306081638693"/>
    <n v="0.54200000000000004"/>
    <n v="1.7968421052631599E-2"/>
    <n v="1.7968421052631599E-2"/>
    <n v="-2.1491305537308058E-2"/>
    <n v="-1.7968421052631599E-2"/>
    <n v="1.1960597692116364"/>
    <n v="0.50760000000000005"/>
    <n v="-3.2147368421052177E-3"/>
    <m/>
    <n v="0"/>
    <n v="0"/>
    <n v="2.0810003643121915"/>
    <m/>
  </r>
  <r>
    <n v="2020020424"/>
    <x v="57"/>
    <s v="CHI"/>
    <s v="DAL"/>
    <n v="0"/>
    <n v="1"/>
    <n v="2.2999999999999998"/>
    <n v="0.42777494064924659"/>
    <n v="-3.7194545784768286E-3"/>
    <m/>
    <n v="0"/>
    <n v="0"/>
    <n v="1.5778306081638693"/>
    <n v="0.39400000000000002"/>
    <n v="-2.164615384615385E-2"/>
    <m/>
    <n v="0"/>
    <n v="0"/>
    <n v="1.1960597692116364"/>
    <n v="0.41449999999999998"/>
    <n v="-1.0765384615384635E-2"/>
    <m/>
    <n v="0"/>
    <n v="0"/>
    <n v="2.0810003643121915"/>
    <m/>
  </r>
  <r>
    <n v="2020020424"/>
    <x v="57"/>
    <s v="DAL"/>
    <s v="CHI"/>
    <n v="1"/>
    <n v="0"/>
    <n v="1.66"/>
    <n v="0.57222505935075341"/>
    <n v="-2.2775637035340673E-2"/>
    <m/>
    <n v="0"/>
    <n v="0"/>
    <n v="1.5778306081638693"/>
    <n v="0.60599999999999998"/>
    <n v="2.7090909090908429E-3"/>
    <n v="2.7090909090908429E-3"/>
    <n v="-3.2402346475005357E-3"/>
    <n v="-2.7090909090908429E-3"/>
    <n v="1.1960597692116364"/>
    <n v="0.58550000000000002"/>
    <n v="-1.2759090909090927E-2"/>
    <m/>
    <n v="0"/>
    <n v="0"/>
    <n v="2.0810003643121915"/>
    <m/>
  </r>
  <r>
    <n v="2020020424.0999999"/>
    <x v="57"/>
    <s v="PHI"/>
    <s v="WSH"/>
    <n v="1"/>
    <n v="0"/>
    <n v="1.86"/>
    <n v="0.5226426328629632"/>
    <n v="-9.7272219331006101E-3"/>
    <m/>
    <n v="0"/>
    <n v="0"/>
    <n v="1.5778306081638693"/>
    <n v="0.54600000000000004"/>
    <n v="5.4279069767442303E-3"/>
    <n v="5.4279069767442303E-3"/>
    <n v="-6.492101165906935E-3"/>
    <n v="-5.4279069767442303E-3"/>
    <n v="1.1960597692116364"/>
    <n v="0.55259999999999998"/>
    <n v="9.7102325581395234E-3"/>
    <n v="9.7102325581395234E-3"/>
    <n v="-2.0206997491044452E-2"/>
    <n v="-9.7102325581395234E-3"/>
    <n v="2.0810003643121915"/>
    <m/>
  </r>
  <r>
    <n v="2020020424.0999999"/>
    <x v="57"/>
    <s v="WSH"/>
    <s v="PHI"/>
    <n v="0"/>
    <n v="1"/>
    <n v="2.0499999999999998"/>
    <n v="0.47735736713703675"/>
    <n v="-6.1192563911642069E-3"/>
    <m/>
    <n v="0"/>
    <n v="0"/>
    <n v="1.5778306081638693"/>
    <n v="0.45399999999999996"/>
    <n v="-1.9800000000000043E-2"/>
    <m/>
    <n v="0"/>
    <n v="0"/>
    <n v="1.1960597692116364"/>
    <n v="0.44740000000000002"/>
    <n v="-2.3665714285714276E-2"/>
    <m/>
    <n v="0"/>
    <n v="0"/>
    <n v="2.0810003643121915"/>
    <m/>
  </r>
  <r>
    <n v="2020020425"/>
    <x v="58"/>
    <s v="STL"/>
    <s v="VGK"/>
    <n v="1"/>
    <n v="0"/>
    <n v="1.86"/>
    <n v="0.50286514907004265"/>
    <n v="-2.2559589324321127E-2"/>
    <m/>
    <n v="0"/>
    <n v="0"/>
    <n v="1.5718748111504861"/>
    <n v="0.55200000000000005"/>
    <n v="9.3209302325581653E-3"/>
    <n v="9.3209302325581653E-3"/>
    <n v="-1.0733218961259663E-2"/>
    <n v="-9.3209302325581653E-3"/>
    <n v="1.1515180023307492"/>
    <n v="0.46500000000000002"/>
    <n v="-4.712790697674412E-2"/>
    <m/>
    <n v="0"/>
    <n v="0"/>
    <n v="1.7740676690404691"/>
    <m/>
  </r>
  <r>
    <n v="2020020425"/>
    <x v="58"/>
    <s v="VGK"/>
    <s v="STL"/>
    <n v="0"/>
    <n v="1"/>
    <n v="2"/>
    <n v="0.49713485092995746"/>
    <n v="-1.7190894420255232E-3"/>
    <m/>
    <n v="0"/>
    <n v="0"/>
    <n v="1.5718748111504861"/>
    <n v="0.44799999999999995"/>
    <n v="-3.1200000000000026E-2"/>
    <m/>
    <n v="0"/>
    <n v="0"/>
    <n v="1.1515180023307492"/>
    <n v="0.53499999999999992"/>
    <n v="2.0999999999999953E-2"/>
    <n v="2.0999999999999953E-2"/>
    <n v="3.7255421049849767E-2"/>
    <n v="2.0999999999999953E-2"/>
    <n v="1.7740676690404691"/>
    <m/>
  </r>
  <r>
    <n v="2020020426"/>
    <x v="58"/>
    <s v="EDM"/>
    <s v="OTT"/>
    <n v="1"/>
    <n v="1"/>
    <n v="1.41"/>
    <n v="0.69648178926219528"/>
    <n v="-1.3141958883149778E-2"/>
    <m/>
    <n v="0"/>
    <n v="0"/>
    <n v="1.5718748111504861"/>
    <n v="0.71699999999999997"/>
    <n v="8.0268292682926286E-3"/>
    <n v="8.0268292682926286E-3"/>
    <n v="3.7896457456704684E-3"/>
    <n v="3.2909999999999762E-3"/>
    <n v="1.1515180023307492"/>
    <n v="0.76429999999999998"/>
    <n v="5.682658536585361E-2"/>
    <n v="5.682658536585361E-2"/>
    <n v="4.1333825214206935E-2"/>
    <n v="2.329889999999997E-2"/>
    <n v="1.7740676690404691"/>
    <m/>
  </r>
  <r>
    <n v="2020020426"/>
    <x v="58"/>
    <s v="OTT"/>
    <s v="EDM"/>
    <n v="0"/>
    <n v="0"/>
    <n v="3"/>
    <n v="0.30351821073780472"/>
    <n v="-1.3416805167987877E-2"/>
    <m/>
    <n v="0"/>
    <n v="0"/>
    <n v="1.5718748111504861"/>
    <n v="0.28300000000000003"/>
    <n v="-2.2649999999999986E-2"/>
    <m/>
    <n v="0"/>
    <n v="0"/>
    <n v="1.1515180023307492"/>
    <n v="0.23570000000000002"/>
    <n v="-4.3934999999999988E-2"/>
    <m/>
    <n v="0"/>
    <n v="0"/>
    <n v="1.7740676690404691"/>
    <m/>
  </r>
  <r>
    <n v="2020020427"/>
    <x v="58"/>
    <s v="ARI"/>
    <s v="MIN"/>
    <n v="0"/>
    <n v="0"/>
    <n v="2.65"/>
    <n v="0.38920428031665455"/>
    <n v="5.7075168798426321E-3"/>
    <n v="5.7075168798426321E-3"/>
    <n v="-8.9715020176408498E-3"/>
    <n v="-5.7075168798426321E-3"/>
    <n v="1.5718748111504861"/>
    <n v="0.36499999999999999"/>
    <n v="-5.954545454545465E-3"/>
    <m/>
    <n v="0"/>
    <n v="0"/>
    <n v="1.1515180023307492"/>
    <n v="0.41000000000000003"/>
    <n v="1.5727272727272732E-2"/>
    <n v="1.5727272727272732E-2"/>
    <n v="-2.7901246067636477E-2"/>
    <n v="-1.5727272727272732E-2"/>
    <n v="1.7740676690404691"/>
    <m/>
  </r>
  <r>
    <n v="2020020427"/>
    <x v="58"/>
    <s v="MIN"/>
    <s v="ARI"/>
    <n v="1"/>
    <n v="1"/>
    <n v="1.54"/>
    <n v="0.61079571968334556"/>
    <n v="-3.2985884270915443E-2"/>
    <m/>
    <n v="0"/>
    <n v="0"/>
    <n v="1.5718748111504861"/>
    <n v="0.63500000000000001"/>
    <n v="-1.2277777777777782E-2"/>
    <m/>
    <n v="0"/>
    <n v="0"/>
    <n v="1.1515180023307492"/>
    <n v="0.59"/>
    <n v="-5.077777777777779E-2"/>
    <m/>
    <n v="0"/>
    <n v="0"/>
    <n v="1.7740676690404691"/>
    <m/>
  </r>
  <r>
    <n v="2020020428"/>
    <x v="58"/>
    <s v="COL"/>
    <s v="L.A"/>
    <n v="1"/>
    <n v="1"/>
    <n v="1.44"/>
    <n v="0.61270286502464499"/>
    <n v="-8.0255368884894027E-2"/>
    <m/>
    <n v="0"/>
    <n v="0"/>
    <n v="1.5718748111504861"/>
    <n v="0.72599999999999998"/>
    <n v="3.0981818181818131E-2"/>
    <n v="3.0981818181818131E-2"/>
    <n v="1.5697493407772746E-2"/>
    <n v="1.3631999999999977E-2"/>
    <n v="1.1515180023307492"/>
    <n v="0.66749999999999998"/>
    <n v="-2.6454545454545494E-2"/>
    <m/>
    <n v="0"/>
    <n v="0"/>
    <n v="1.7740676690404691"/>
    <m/>
  </r>
  <r>
    <n v="2020020428"/>
    <x v="58"/>
    <s v="L.A"/>
    <s v="COL"/>
    <n v="0"/>
    <n v="0"/>
    <n v="2.9"/>
    <n v="0.38729713497535512"/>
    <n v="1.9446582857136289E-2"/>
    <n v="1.9446582857136289E-2"/>
    <n v="-3.0567593756083384E-2"/>
    <n v="-1.9446582857136289E-2"/>
    <n v="1.5718748111504861"/>
    <n v="0.27400000000000002"/>
    <n v="-3.2431578947368409E-2"/>
    <m/>
    <n v="0"/>
    <n v="0"/>
    <n v="1.1515180023307492"/>
    <n v="0.33250000000000002"/>
    <n v="-5.6447368421052553E-3"/>
    <m/>
    <n v="0"/>
    <n v="0"/>
    <n v="1.7740676690404691"/>
    <m/>
  </r>
  <r>
    <n v="2020020429"/>
    <x v="58"/>
    <s v="ANA"/>
    <s v="S.J"/>
    <n v="1"/>
    <n v="0"/>
    <n v="2.1"/>
    <n v="0.48504881596996369"/>
    <n v="5.073412782797407E-3"/>
    <n v="5.073412782797407E-3"/>
    <n v="-7.9747697598481371E-3"/>
    <n v="-5.073412782797407E-3"/>
    <n v="1.5718748111504861"/>
    <n v="0.45200000000000001"/>
    <n v="-1.3854545454545427E-2"/>
    <m/>
    <n v="0"/>
    <n v="0"/>
    <n v="1.1515180023307492"/>
    <n v="0.53120000000000001"/>
    <n v="3.1505454545454559E-2"/>
    <n v="3.1505454545454559E-2"/>
    <n v="-5.5892808307515023E-2"/>
    <n v="-3.1505454545454559E-2"/>
    <n v="1.7740676690404691"/>
    <m/>
  </r>
  <r>
    <n v="2020020429"/>
    <x v="58"/>
    <s v="S.J"/>
    <s v="ANA"/>
    <n v="0"/>
    <n v="1"/>
    <n v="1.86"/>
    <n v="0.51495118403003626"/>
    <n v="-1.4717720129348537E-2"/>
    <m/>
    <n v="0"/>
    <n v="0"/>
    <n v="1.5718748111504861"/>
    <n v="0.54800000000000004"/>
    <n v="6.7255813953489008E-3"/>
    <n v="6.7255813953489008E-3"/>
    <n v="6.6603801254811164E-3"/>
    <n v="5.7840000000000547E-3"/>
    <n v="1.1515180023307492"/>
    <n v="0.46879999999999999"/>
    <n v="-4.4662325581395358E-2"/>
    <m/>
    <n v="0"/>
    <n v="0"/>
    <n v="1.7740676690404691"/>
    <m/>
  </r>
  <r>
    <n v="2020020430"/>
    <x v="59"/>
    <s v="BOS"/>
    <s v="NYR"/>
    <n v="1"/>
    <n v="0"/>
    <n v="1.57"/>
    <n v="0.64723932034946674"/>
    <n v="8.5082804992961808E-3"/>
    <n v="8.5082804992961808E-3"/>
    <n v="-1.2969690507481074E-2"/>
    <n v="-8.5082804992961808E-3"/>
    <n v="1.5243609456169138"/>
    <n v="0.57799999999999996"/>
    <n v="-4.8705263157894703E-2"/>
    <m/>
    <n v="0"/>
    <n v="0"/>
    <n v="1.166932302648414"/>
    <n v="0.68979999999999997"/>
    <n v="4.3676842105263153E-2"/>
    <n v="4.3676842105263153E-2"/>
    <n v="-7.7258343882676342E-2"/>
    <n v="-4.3676842105263153E-2"/>
    <n v="1.7688628609293744"/>
    <m/>
  </r>
  <r>
    <n v="2020020430"/>
    <x v="59"/>
    <s v="NYR"/>
    <s v="BOS"/>
    <n v="0"/>
    <n v="1"/>
    <n v="2.75"/>
    <n v="0.35276067965053326"/>
    <n v="-5.1271081647486011E-3"/>
    <m/>
    <n v="0"/>
    <n v="0"/>
    <n v="1.5243609456169138"/>
    <n v="0.42200000000000004"/>
    <n v="2.7514285714285727E-2"/>
    <n v="2.7514285714285727E-2"/>
    <n v="5.6187790372521161E-2"/>
    <n v="4.8150000000000026E-2"/>
    <n v="1.166932302648414"/>
    <n v="0.31020000000000003"/>
    <n v="-2.5191428571428556E-2"/>
    <m/>
    <n v="0"/>
    <n v="0"/>
    <n v="1.7688628609293744"/>
    <m/>
  </r>
  <r>
    <n v="2020020431"/>
    <x v="59"/>
    <s v="BUF"/>
    <s v="PIT"/>
    <n v="1"/>
    <n v="0"/>
    <n v="3"/>
    <n v="0.32103901594260054"/>
    <n v="-5.5324428258297581E-3"/>
    <m/>
    <n v="0"/>
    <n v="0"/>
    <n v="1.5243609456169138"/>
    <n v="0.31"/>
    <n v="-1.0500000000000001E-2"/>
    <m/>
    <n v="0"/>
    <n v="0"/>
    <n v="1.166932302648414"/>
    <n v="0.37369999999999998"/>
    <n v="1.816499999999999E-2"/>
    <n v="1.816499999999999E-2"/>
    <n v="-3.2131393868782068E-2"/>
    <n v="-1.816499999999999E-2"/>
    <n v="1.7688628609293744"/>
    <m/>
  </r>
  <r>
    <n v="2020020431"/>
    <x v="59"/>
    <s v="PIT"/>
    <s v="BUF"/>
    <n v="0"/>
    <n v="1"/>
    <n v="1.43"/>
    <n v="0.67896098405739946"/>
    <n v="-2.0292413579943339E-2"/>
    <m/>
    <n v="0"/>
    <n v="0"/>
    <n v="1.5243609456169138"/>
    <n v="0.69"/>
    <n v="-9.2790697674419234E-3"/>
    <m/>
    <n v="0"/>
    <n v="0"/>
    <n v="1.166932302648414"/>
    <n v="0.62630000000000008"/>
    <n v="-7.2830930232558072E-2"/>
    <m/>
    <n v="0"/>
    <n v="0"/>
    <n v="1.7688628609293744"/>
    <m/>
  </r>
  <r>
    <n v="2020020432"/>
    <x v="59"/>
    <s v="N.J"/>
    <s v="NYI"/>
    <n v="1"/>
    <n v="0"/>
    <n v="2.5499999999999998"/>
    <n v="0.41142826386536624"/>
    <n v="9.5113689400033209E-3"/>
    <n v="9.5113689400033209E-3"/>
    <n v="-1.4498759351494805E-2"/>
    <n v="-9.5113689400033209E-3"/>
    <n v="1.5243609456169138"/>
    <n v="0.38400000000000001"/>
    <n v="-4.0258064516129118E-3"/>
    <m/>
    <n v="0"/>
    <n v="0"/>
    <n v="1.166932302648414"/>
    <n v="0.37509999999999999"/>
    <n v="-8.4183870967742061E-3"/>
    <m/>
    <n v="0"/>
    <n v="0"/>
    <n v="1.7688628609293744"/>
    <m/>
  </r>
  <r>
    <n v="2020020432"/>
    <x v="59"/>
    <s v="NYI"/>
    <s v="N.J"/>
    <n v="0"/>
    <n v="1"/>
    <n v="1.58"/>
    <n v="0.58857173613463376"/>
    <n v="-3.6236201848592366E-2"/>
    <m/>
    <n v="0"/>
    <n v="0"/>
    <n v="1.5243609456169138"/>
    <n v="0.61599999999999999"/>
    <n v="-1.3820689655172394E-2"/>
    <m/>
    <n v="0"/>
    <n v="0"/>
    <n v="1.166932302648414"/>
    <n v="0.62490000000000001"/>
    <n v="-6.5472413793103163E-3"/>
    <m/>
    <n v="0"/>
    <n v="0"/>
    <n v="1.7688628609293744"/>
    <m/>
  </r>
  <r>
    <n v="2020020434"/>
    <x v="59"/>
    <s v="NSH"/>
    <s v="T.B"/>
    <n v="0"/>
    <n v="0"/>
    <n v="3.7"/>
    <n v="0.26344329630163205"/>
    <n v="-2.8066448537734838E-3"/>
    <m/>
    <n v="0"/>
    <n v="0"/>
    <n v="1.5243609456169138"/>
    <n v="0.20799999999999996"/>
    <n v="-2.5600000000000001E-2"/>
    <m/>
    <n v="0"/>
    <n v="0"/>
    <n v="1.166932302648414"/>
    <n v="0.2036"/>
    <n v="-2.7408888888888875E-2"/>
    <m/>
    <n v="0"/>
    <n v="0"/>
    <n v="1.7688628609293744"/>
    <m/>
  </r>
  <r>
    <n v="2020020434"/>
    <x v="59"/>
    <s v="T.B"/>
    <s v="NSH"/>
    <n v="1"/>
    <n v="1"/>
    <n v="1.31"/>
    <n v="0.7365567036983679"/>
    <n v="-3.3978114343681927E-2"/>
    <m/>
    <n v="0"/>
    <n v="0"/>
    <n v="1.5243609456169138"/>
    <n v="0.79200000000000004"/>
    <n v="3.6309677419354938E-2"/>
    <n v="3.6309677419354938E-2"/>
    <n v="1.3134989998610583E-2"/>
    <n v="1.125600000000003E-2"/>
    <n v="1.166932302648414"/>
    <n v="0.7964"/>
    <n v="4.188774193548396E-2"/>
    <n v="4.188774193548396E-2"/>
    <n v="2.2969038021740166E-2"/>
    <n v="1.298520000000003E-2"/>
    <n v="1.7688628609293744"/>
    <m/>
  </r>
  <r>
    <n v="2020020435"/>
    <x v="59"/>
    <s v="CHI"/>
    <s v="FLA"/>
    <n v="0"/>
    <n v="0"/>
    <n v="2.5"/>
    <n v="0.39618478809087587"/>
    <n v="-1.9076059545620749E-3"/>
    <m/>
    <n v="0"/>
    <n v="0"/>
    <n v="1.5243609456169138"/>
    <n v="0.35799999999999998"/>
    <n v="-2.1000000000000019E-2"/>
    <m/>
    <n v="0"/>
    <n v="0"/>
    <n v="1.166932302648414"/>
    <n v="0.40810000000000002"/>
    <n v="4.049999999999998E-3"/>
    <n v="4.049999999999998E-3"/>
    <n v="-7.1638945867639626E-3"/>
    <n v="-4.049999999999998E-3"/>
    <n v="1.7688628609293744"/>
    <m/>
  </r>
  <r>
    <n v="2020020435"/>
    <x v="59"/>
    <s v="FLA"/>
    <s v="CHI"/>
    <n v="1"/>
    <n v="1"/>
    <n v="1.62"/>
    <n v="0.60381521190912402"/>
    <n v="-1.0557753245428556E-2"/>
    <m/>
    <n v="0"/>
    <n v="0"/>
    <n v="1.5243609456169138"/>
    <n v="0.64200000000000002"/>
    <n v="1.9374193548387129E-2"/>
    <n v="1.9374193548387129E-2"/>
    <n v="1.4017190819412771E-2"/>
    <n v="1.2012000000000019E-2"/>
    <n v="1.166932302648414"/>
    <n v="0.59189999999999998"/>
    <n v="-1.9897741935483861E-2"/>
    <m/>
    <n v="0"/>
    <n v="0"/>
    <n v="1.7688628609293744"/>
    <m/>
  </r>
  <r>
    <n v="2020020436"/>
    <x v="59"/>
    <s v="CBJ"/>
    <s v="DAL"/>
    <n v="1"/>
    <n v="1"/>
    <n v="2.25"/>
    <n v="0.5128071099330016"/>
    <n v="3.6915839363820875E-2"/>
    <n v="3.6915839363820875E-2"/>
    <n v="7.0341329751095097E-2"/>
    <n v="4.6144799204776092E-2"/>
    <n v="1.5243609456169138"/>
    <n v="0.42099999999999999"/>
    <n v="-1.2660000000000005E-2"/>
    <m/>
    <n v="0"/>
    <n v="0"/>
    <n v="1.166932302648414"/>
    <n v="0.49490000000000001"/>
    <n v="2.7245999999999996E-2"/>
    <n v="2.7245999999999996E-2"/>
    <n v="6.0243046886102151E-2"/>
    <n v="3.4057499999999991E-2"/>
    <n v="1.7688628609293744"/>
    <m/>
  </r>
  <r>
    <n v="2020020436"/>
    <x v="59"/>
    <s v="DAL"/>
    <s v="CBJ"/>
    <n v="0"/>
    <n v="0"/>
    <n v="1.71"/>
    <n v="0.48719289006699851"/>
    <n v="-7.0521193514971506E-2"/>
    <m/>
    <n v="0"/>
    <n v="0"/>
    <n v="1.5243609456169138"/>
    <n v="0.57899999999999996"/>
    <n v="-4.1873239436620085E-3"/>
    <m/>
    <n v="0"/>
    <n v="0"/>
    <n v="1.166932302648414"/>
    <n v="0.50509999999999999"/>
    <n v="-5.7582676056338045E-2"/>
    <m/>
    <n v="0"/>
    <n v="0"/>
    <n v="1.7688628609293744"/>
    <m/>
  </r>
  <r>
    <n v="2020020437"/>
    <x v="59"/>
    <s v="STL"/>
    <s v="VGK"/>
    <n v="1"/>
    <n v="0"/>
    <n v="2"/>
    <n v="0.48263232025249719"/>
    <n v="-1.04206078485017E-2"/>
    <m/>
    <n v="0"/>
    <n v="0"/>
    <n v="1.5243609456169138"/>
    <n v="0.47699999999999998"/>
    <n v="-1.3800000000000012E-2"/>
    <m/>
    <n v="0"/>
    <n v="0"/>
    <n v="1.166932302648414"/>
    <n v="0.46"/>
    <n v="-2.4000000000000004E-2"/>
    <m/>
    <n v="0"/>
    <n v="0"/>
    <n v="1.7688628609293744"/>
    <m/>
  </r>
  <r>
    <n v="2020020437"/>
    <x v="59"/>
    <s v="VGK"/>
    <s v="STL"/>
    <n v="0"/>
    <n v="1"/>
    <n v="1.86"/>
    <n v="0.51736767974750275"/>
    <n v="-1.3149807791736561E-2"/>
    <m/>
    <n v="0"/>
    <n v="0"/>
    <n v="1.5243609456169138"/>
    <n v="0.52300000000000002"/>
    <n v="-9.4953488372092696E-3"/>
    <m/>
    <n v="0"/>
    <n v="0"/>
    <n v="1.166932302648414"/>
    <n v="0.54"/>
    <n v="1.5348837209302956E-3"/>
    <n v="1.5348837209302956E-3"/>
    <n v="2.3348989764268705E-3"/>
    <n v="1.3200000000000544E-3"/>
    <n v="1.7688628609293744"/>
    <m/>
  </r>
  <r>
    <n v="2020020438"/>
    <x v="59"/>
    <s v="TOR"/>
    <s v="WPG"/>
    <n v="1"/>
    <n v="0"/>
    <n v="1.54"/>
    <n v="0.59421427653396897"/>
    <n v="-4.7172230076493238E-2"/>
    <m/>
    <n v="0"/>
    <n v="0"/>
    <n v="1.5243609456169138"/>
    <n v="0.65500000000000003"/>
    <n v="4.8333333333333561E-3"/>
    <n v="4.8333333333333561E-3"/>
    <n v="-5.6401727961340273E-3"/>
    <n v="-4.8333333333333561E-3"/>
    <n v="1.166932302648414"/>
    <n v="0.60670000000000002"/>
    <n v="-3.6490000000000009E-2"/>
    <m/>
    <n v="0"/>
    <n v="0"/>
    <n v="1.7688628609293744"/>
    <m/>
  </r>
  <r>
    <n v="2020020438"/>
    <x v="59"/>
    <s v="WPG"/>
    <s v="TOR"/>
    <n v="0"/>
    <n v="1"/>
    <n v="2.65"/>
    <n v="0.40578572346603092"/>
    <n v="1.3696757669996715E-2"/>
    <n v="1.3696757669996715E-2"/>
    <n v="3.4450024081641155E-2"/>
    <n v="2.2599650155494581E-2"/>
    <n v="1.5243609456169138"/>
    <n v="0.34499999999999997"/>
    <n v="-1.559090909090911E-2"/>
    <m/>
    <n v="0"/>
    <n v="0"/>
    <n v="1.166932302648414"/>
    <n v="0.39329999999999998"/>
    <n v="7.6809090909090673E-3"/>
    <n v="7.6809090909090673E-3"/>
    <n v="2.2417683467988354E-2"/>
    <n v="1.2673499999999959E-2"/>
    <n v="1.7688628609293744"/>
    <m/>
  </r>
  <r>
    <n v="2020020439"/>
    <x v="59"/>
    <s v="CGY"/>
    <s v="MTL"/>
    <n v="1"/>
    <n v="1"/>
    <n v="2.1"/>
    <n v="0.5132161604920128"/>
    <n v="2.1205619190880081E-2"/>
    <n v="2.1205619190880081E-2"/>
    <n v="3.5557519494422346E-2"/>
    <n v="2.3326181109968088E-2"/>
    <n v="1.5243609456169138"/>
    <n v="0.51700000000000002"/>
    <n v="2.3372727272727298E-2"/>
    <n v="2.3372727272727298E-2"/>
    <n v="3.0001829501090756E-2"/>
    <n v="2.5710000000000028E-2"/>
    <n v="1.166932302648414"/>
    <n v="0.51659999999999995"/>
    <n v="2.3143636363636342E-2"/>
    <n v="2.3143636363636342E-2"/>
    <n v="4.5031710713539973E-2"/>
    <n v="2.5457999999999977E-2"/>
    <n v="1.7688628609293744"/>
    <m/>
  </r>
  <r>
    <n v="2020020439"/>
    <x v="59"/>
    <s v="MTL"/>
    <s v="CGY"/>
    <n v="0"/>
    <n v="0"/>
    <n v="1.86"/>
    <n v="0.4867838395079872"/>
    <n v="-3.2993741342491972E-2"/>
    <m/>
    <n v="0"/>
    <n v="0"/>
    <n v="1.5243609456169138"/>
    <n v="0.48299999999999998"/>
    <n v="-3.5448837209302295E-2"/>
    <m/>
    <n v="0"/>
    <n v="0"/>
    <n v="1.166932302648414"/>
    <n v="0.48340000000000005"/>
    <n v="-3.5189302325581338E-2"/>
    <m/>
    <n v="0"/>
    <n v="0"/>
    <n v="1.7688628609293744"/>
    <m/>
  </r>
  <r>
    <n v="2020020440"/>
    <x v="59"/>
    <s v="EDM"/>
    <s v="VAN"/>
    <n v="0"/>
    <n v="0"/>
    <n v="1.83"/>
    <n v="0.54321872154058803"/>
    <n v="-2.1360504508640336E-3"/>
    <m/>
    <n v="0"/>
    <n v="0"/>
    <n v="1.5243609456169138"/>
    <n v="0.56299999999999994"/>
    <n v="1.094819277108431E-2"/>
    <n v="1.094819277108431E-2"/>
    <n v="-1.2775799800200134E-2"/>
    <n v="-1.094819277108431E-2"/>
    <n v="1.166932302648414"/>
    <n v="0.51380000000000003"/>
    <n v="-2.1594939759036088E-2"/>
    <m/>
    <n v="0"/>
    <n v="0"/>
    <n v="1.7688628609293744"/>
    <m/>
  </r>
  <r>
    <n v="2020020440"/>
    <x v="59"/>
    <s v="VAN"/>
    <s v="EDM"/>
    <n v="1"/>
    <n v="1"/>
    <n v="2.1"/>
    <n v="0.45678127845941197"/>
    <n v="-1.1116176882336761E-2"/>
    <m/>
    <n v="0"/>
    <n v="0"/>
    <n v="1.5243609456169138"/>
    <n v="0.437"/>
    <n v="-2.2445454545454539E-2"/>
    <m/>
    <n v="0"/>
    <n v="0"/>
    <n v="1.166932302648414"/>
    <n v="0.48620000000000002"/>
    <n v="5.7327272727272973E-3"/>
    <n v="5.7327272727272973E-3"/>
    <n v="1.1154449201020683E-2"/>
    <n v="6.3060000000000269E-3"/>
    <n v="1.7688628609293744"/>
    <m/>
  </r>
  <r>
    <n v="2020020441"/>
    <x v="59"/>
    <s v="ANA"/>
    <s v="S.J"/>
    <n v="1"/>
    <n v="0"/>
    <n v="2.1"/>
    <n v="0.39337651126743389"/>
    <n v="-4.742981627410605E-2"/>
    <m/>
    <n v="0"/>
    <n v="0"/>
    <n v="1.5243609456169138"/>
    <n v="0.44500000000000001"/>
    <n v="-1.7863636363636345E-2"/>
    <m/>
    <n v="0"/>
    <n v="0"/>
    <n v="1.166932302648414"/>
    <n v="0.49109999999999998"/>
    <n v="8.5390909090908938E-3"/>
    <n v="8.5390909090908938E-3"/>
    <n v="-1.5104480775190532E-2"/>
    <n v="-8.5390909090908938E-3"/>
    <n v="1.7688628609293744"/>
    <m/>
  </r>
  <r>
    <n v="2020020441"/>
    <x v="59"/>
    <s v="S.J"/>
    <s v="ANA"/>
    <n v="0"/>
    <n v="1"/>
    <n v="1.83"/>
    <n v="0.606623488732566"/>
    <n v="3.9802765438769566E-2"/>
    <n v="3.9802765438769566E-2"/>
    <n v="5.0359238364801134E-2"/>
    <n v="3.3036295314178746E-2"/>
    <n v="1.5243609456169138"/>
    <n v="0.55499999999999994"/>
    <n v="5.6566265060240747E-3"/>
    <n v="5.6566265060240747E-3"/>
    <n v="5.4787471609342824E-3"/>
    <n v="4.6949999999999822E-3"/>
    <n v="1.166932302648414"/>
    <n v="0.50890000000000002"/>
    <n v="-2.4836024096385509E-2"/>
    <m/>
    <n v="0"/>
    <n v="0"/>
    <n v="1.7688628609293744"/>
    <m/>
  </r>
  <r>
    <n v="2020020441.0999999"/>
    <x v="59"/>
    <s v="PHI"/>
    <s v="WSH"/>
    <n v="1"/>
    <n v="0"/>
    <n v="1.86"/>
    <n v="0.52365169177358861"/>
    <n v="-9.0725069655087521E-3"/>
    <m/>
    <n v="0"/>
    <n v="0"/>
    <n v="1.5243609456169138"/>
    <n v="0.53300000000000003"/>
    <n v="-3.0069767441860324E-3"/>
    <m/>
    <n v="0"/>
    <n v="0"/>
    <n v="1.166932302648414"/>
    <n v="0.5484"/>
    <n v="6.9851162790697807E-3"/>
    <n v="6.9851162790697807E-3"/>
    <n v="-1.2355712765319719E-2"/>
    <n v="-6.9851162790697807E-3"/>
    <n v="1.7688628609293744"/>
    <m/>
  </r>
  <r>
    <n v="2020020441.0999999"/>
    <x v="59"/>
    <s v="WSH"/>
    <s v="PHI"/>
    <n v="0"/>
    <n v="1"/>
    <n v="2.0499999999999998"/>
    <n v="0.47634830822641128"/>
    <n v="-6.7102766102448618E-3"/>
    <m/>
    <n v="0"/>
    <n v="0"/>
    <n v="1.5243609456169138"/>
    <n v="0.46699999999999997"/>
    <n v="-1.2185714285714341E-2"/>
    <m/>
    <n v="0"/>
    <n v="0"/>
    <n v="1.166932302648414"/>
    <n v="0.4516"/>
    <n v="-2.1205714285714303E-2"/>
    <m/>
    <n v="0"/>
    <n v="0"/>
    <n v="1.7688628609293744"/>
    <m/>
  </r>
  <r>
    <n v="2020020442"/>
    <x v="60"/>
    <s v="CAR"/>
    <s v="DET"/>
    <n v="0"/>
    <n v="1"/>
    <n v="1.42"/>
    <n v="0.64597262888613816"/>
    <n v="-5.9084904986917042E-2"/>
    <m/>
    <n v="0"/>
    <n v="0"/>
    <n v="1.6876006074498977"/>
    <n v="0.66900000000000004"/>
    <n v="-3.5728571428571401E-2"/>
    <m/>
    <n v="0"/>
    <n v="0"/>
    <n v="1.2673368779046494"/>
    <n v="0.77829999999999999"/>
    <n v="7.5132857142857154E-2"/>
    <n v="7.5132857142857154E-2"/>
    <n v="5.645332185531729E-2"/>
    <n v="3.1555799999999995E-2"/>
    <n v="1.7889998623174599"/>
    <m/>
  </r>
  <r>
    <n v="2020020442"/>
    <x v="60"/>
    <s v="DET"/>
    <s v="CAR"/>
    <n v="1"/>
    <n v="0"/>
    <n v="3"/>
    <n v="0.35402737111386184"/>
    <n v="9.3123170012378298E-3"/>
    <n v="9.3123170012378298E-3"/>
    <n v="-1.571547182805497E-2"/>
    <n v="-9.3123170012378298E-3"/>
    <n v="1.6876006074498977"/>
    <n v="0.33100000000000002"/>
    <n v="-1.0499999999999926E-3"/>
    <m/>
    <n v="0"/>
    <n v="0"/>
    <n v="1.2673368779046494"/>
    <n v="0.22170000000000001"/>
    <n v="-5.0234999999999995E-2"/>
    <m/>
    <n v="0"/>
    <n v="0"/>
    <n v="1.7889998623174599"/>
    <m/>
  </r>
  <r>
    <n v="2020020443"/>
    <x v="60"/>
    <s v="OTT"/>
    <s v="TOR"/>
    <n v="1"/>
    <n v="1"/>
    <n v="3.1"/>
    <n v="0.33238356118380102"/>
    <n v="4.3412913813975964E-3"/>
    <n v="4.3412913813975964E-3"/>
    <n v="1.5385368541963538E-2"/>
    <n v="9.1167119009349529E-3"/>
    <n v="1.6876006074498977"/>
    <n v="0.251"/>
    <n v="-3.1699999999999999E-2"/>
    <m/>
    <n v="0"/>
    <n v="0"/>
    <n v="1.2673368779046494"/>
    <n v="0.27160000000000001"/>
    <n v="-2.2577142857142844E-2"/>
    <m/>
    <n v="0"/>
    <n v="0"/>
    <n v="1.7889998623174599"/>
    <m/>
  </r>
  <r>
    <n v="2020020443"/>
    <x v="60"/>
    <s v="TOR"/>
    <s v="OTT"/>
    <n v="0"/>
    <n v="0"/>
    <n v="1.4"/>
    <n v="0.66761643881619892"/>
    <n v="-4.9002739242991207E-2"/>
    <m/>
    <n v="0"/>
    <n v="0"/>
    <n v="1.6876006074498977"/>
    <n v="0.749"/>
    <n v="3.6449999999999906E-2"/>
    <n v="3.6449999999999906E-2"/>
    <n v="-4.6194429199624354E-2"/>
    <n v="-3.6449999999999906E-2"/>
    <n v="1.2673368779046494"/>
    <n v="0.72839999999999994"/>
    <n v="1.4819999999999837E-2"/>
    <n v="1.4819999999999837E-2"/>
    <n v="-2.6512977959544465E-2"/>
    <n v="-1.4819999999999837E-2"/>
    <n v="1.7889998623174599"/>
    <m/>
  </r>
  <r>
    <n v="2020020444"/>
    <x v="60"/>
    <s v="ARI"/>
    <s v="MIN"/>
    <n v="0"/>
    <n v="0"/>
    <n v="2.8"/>
    <n v="0.37870080573403836"/>
    <n v="1.0060376009217897E-2"/>
    <n v="1.0060376009217897E-2"/>
    <n v="-1.69778966643305E-2"/>
    <n v="-1.0060376009217897E-2"/>
    <n v="1.6876006074498977"/>
    <n v="0.35299999999999998"/>
    <n v="-1.9333333333333611E-3"/>
    <m/>
    <n v="0"/>
    <n v="0"/>
    <n v="1.2673368779046494"/>
    <n v="0.40900000000000003"/>
    <n v="2.4200000000000003E-2"/>
    <n v="2.4200000000000003E-2"/>
    <n v="-4.3293796668082536E-2"/>
    <n v="-2.4200000000000003E-2"/>
    <n v="1.7889998623174599"/>
    <m/>
  </r>
  <r>
    <n v="2020020444"/>
    <x v="60"/>
    <s v="MIN"/>
    <s v="ARI"/>
    <n v="1"/>
    <n v="1"/>
    <n v="1.54"/>
    <n v="0.62129919426596159"/>
    <n v="-2.3999578239121747E-2"/>
    <m/>
    <n v="0"/>
    <n v="0"/>
    <n v="1.6876006074498977"/>
    <n v="0.64700000000000002"/>
    <n v="-2.0111111111110868E-3"/>
    <m/>
    <n v="0"/>
    <n v="0"/>
    <n v="1.2673368779046494"/>
    <n v="0.59099999999999997"/>
    <n v="-4.992222222222225E-2"/>
    <m/>
    <n v="0"/>
    <n v="0"/>
    <n v="1.7889998623174599"/>
    <m/>
  </r>
  <r>
    <n v="2020020445"/>
    <x v="60"/>
    <s v="COL"/>
    <s v="L.A"/>
    <n v="1"/>
    <n v="1"/>
    <n v="1.42"/>
    <n v="0.65721173581416115"/>
    <n v="-4.7685239388493728E-2"/>
    <m/>
    <n v="0"/>
    <n v="0"/>
    <n v="1.6876006074498977"/>
    <n v="0.67800000000000005"/>
    <n v="-2.6600000000000037E-2"/>
    <m/>
    <n v="0"/>
    <n v="0"/>
    <n v="1.2673368779046494"/>
    <n v="0.65459999999999996"/>
    <n v="-5.0334285714285783E-2"/>
    <m/>
    <n v="0"/>
    <n v="0"/>
    <n v="1.7889998623174599"/>
    <m/>
  </r>
  <r>
    <n v="2020020445"/>
    <x v="60"/>
    <s v="L.A"/>
    <s v="COL"/>
    <n v="0"/>
    <n v="0"/>
    <n v="3.2"/>
    <n v="0.34278826418583874"/>
    <n v="1.3216697099275102E-2"/>
    <n v="1.3216697099275102E-2"/>
    <n v="-2.2304506053217963E-2"/>
    <n v="-1.3216697099275102E-2"/>
    <n v="1.6876006074498977"/>
    <n v="0.32199999999999995"/>
    <n v="4.1454545454545277E-3"/>
    <n v="4.1454545454545277E-3"/>
    <n v="-5.2536874211319791E-3"/>
    <n v="-4.1454545454545277E-3"/>
    <n v="1.2673368779046494"/>
    <n v="0.34540000000000004"/>
    <n v="1.4356363636363655E-2"/>
    <n v="1.4356363636363655E-2"/>
    <n v="-2.5683532568833968E-2"/>
    <n v="-1.4356363636363655E-2"/>
    <n v="1.7889998623174599"/>
    <m/>
  </r>
  <r>
    <n v="2020020445.0999999"/>
    <x v="60"/>
    <s v="CBJ"/>
    <s v="DAL"/>
    <n v="1"/>
    <n v="0"/>
    <n v="2.25"/>
    <n v="0.54520873310490847"/>
    <n v="5.4412715876650572E-2"/>
    <n v="5.4412715876650572E-2"/>
    <n v="-9.1826932366434202E-2"/>
    <n v="-5.4412715876650572E-2"/>
    <n v="1.6876006074498977"/>
    <n v="0.44400000000000001"/>
    <n v="-2.3999999999998689E-4"/>
    <m/>
    <n v="0"/>
    <n v="0"/>
    <n v="1.2673368779046494"/>
    <n v="0.48230000000000001"/>
    <n v="2.0442000000000012E-2"/>
    <n v="2.0442000000000012E-2"/>
    <n v="-3.6570735185493537E-2"/>
    <n v="-2.0442000000000012E-2"/>
    <n v="1.7889998623174599"/>
    <m/>
  </r>
  <r>
    <n v="2020020445.0999999"/>
    <x v="60"/>
    <s v="DAL"/>
    <s v="CBJ"/>
    <n v="0"/>
    <n v="1"/>
    <n v="1.71"/>
    <n v="0.45479126689509147"/>
    <n v="-9.393250715889867E-2"/>
    <m/>
    <n v="0"/>
    <n v="0"/>
    <n v="1.6876006074498977"/>
    <n v="0.55600000000000005"/>
    <n v="-2.0805633802816883E-2"/>
    <m/>
    <n v="0"/>
    <n v="0"/>
    <n v="1.2673368779046494"/>
    <n v="0.51770000000000005"/>
    <n v="-4.8478732394366189E-2"/>
    <m/>
    <n v="0"/>
    <n v="0"/>
    <n v="1.7889998623174599"/>
    <m/>
  </r>
  <r>
    <n v="2020020445.2"/>
    <x v="60"/>
    <s v="N.J"/>
    <s v="NYI"/>
    <n v="1"/>
    <n v="0"/>
    <n v="2.6"/>
    <n v="0.38341227817294637"/>
    <n v="-5.8651439068863401E-4"/>
    <m/>
    <n v="0"/>
    <n v="0"/>
    <n v="1.6876006074498977"/>
    <n v="0.39200000000000002"/>
    <n v="3.6000000000000199E-3"/>
    <n v="3.6000000000000199E-3"/>
    <n v="-4.5624127604567627E-3"/>
    <n v="-3.6000000000000199E-3"/>
    <n v="1.2673368779046494"/>
    <n v="0.35339999999999999"/>
    <n v="-1.5217499999999991E-2"/>
    <m/>
    <n v="0"/>
    <n v="0"/>
    <n v="1.7889998623174599"/>
    <m/>
  </r>
  <r>
    <n v="2020020445.2"/>
    <x v="60"/>
    <s v="NYI"/>
    <s v="N.J"/>
    <n v="0"/>
    <n v="1"/>
    <n v="1.55"/>
    <n v="0.61658772182705357"/>
    <n v="-2.415765336440014E-2"/>
    <m/>
    <n v="0"/>
    <n v="0"/>
    <n v="1.6876006074498977"/>
    <n v="0.60799999999999998"/>
    <n v="-3.141818181818181E-2"/>
    <m/>
    <n v="0"/>
    <n v="0"/>
    <n v="1.2673368779046494"/>
    <n v="0.64660000000000006"/>
    <n v="1.2163636363637324E-3"/>
    <n v="1.2163636363637324E-3"/>
    <n v="1.1968409078904751E-3"/>
    <n v="6.690000000000528E-4"/>
    <n v="1.7889998623174599"/>
    <m/>
  </r>
  <r>
    <n v="2020020446"/>
    <x v="61"/>
    <s v="NYR"/>
    <s v="PHI"/>
    <n v="1"/>
    <n v="0"/>
    <n v="2.0499999999999998"/>
    <n v="0.43047204775307135"/>
    <n v="-3.3580657744629663E-2"/>
    <m/>
    <n v="0"/>
    <n v="0"/>
    <n v="1.5561611690798236"/>
    <n v="0.51300000000000001"/>
    <n v="1.4757142857142851E-2"/>
    <n v="1.4757142857142851E-2"/>
    <n v="-1.7875715971781562E-2"/>
    <n v="-1.4757142857142851E-2"/>
    <n v="1.2113263485234365"/>
    <n v="0.4955"/>
    <n v="4.5071428571428372E-3"/>
    <n v="4.5071428571428372E-3"/>
    <n v="-7.7278974863063087E-3"/>
    <n v="-4.5071428571428372E-3"/>
    <n v="1.7145889826987131"/>
    <m/>
  </r>
  <r>
    <n v="2020020446"/>
    <x v="61"/>
    <s v="PHI"/>
    <s v="NYR"/>
    <n v="0"/>
    <n v="1"/>
    <n v="1.86"/>
    <n v="0.56952795224692865"/>
    <n v="2.0693717853239781E-2"/>
    <n v="2.0693717853239781E-2"/>
    <n v="2.7694373743710855E-2"/>
    <n v="1.7796597353786216E-2"/>
    <n v="1.5561611690798236"/>
    <n v="0.48699999999999999"/>
    <n v="-3.2853488372093037E-2"/>
    <m/>
    <n v="0"/>
    <n v="0"/>
    <n v="1.2113263485234365"/>
    <n v="0.50449999999999995"/>
    <n v="-2.1498837209302346E-2"/>
    <m/>
    <n v="0"/>
    <n v="0"/>
    <n v="1.7145889826987131"/>
    <m/>
  </r>
  <r>
    <n v="2020020448"/>
    <x v="61"/>
    <s v="NSH"/>
    <s v="T.B"/>
    <n v="0"/>
    <n v="1"/>
    <n v="3.65"/>
    <n v="0.26678380289946629"/>
    <n v="-2.9704663490884601E-3"/>
    <m/>
    <n v="0"/>
    <n v="0"/>
    <n v="1.5561611690798236"/>
    <n v="0.21499999999999997"/>
    <n v="-2.4367924528301905E-2"/>
    <m/>
    <n v="0"/>
    <n v="0"/>
    <n v="1.2113263485234365"/>
    <n v="0.2107"/>
    <n v="-2.6144716981132084E-2"/>
    <m/>
    <n v="0"/>
    <n v="0"/>
    <n v="1.7145889826987131"/>
    <m/>
  </r>
  <r>
    <n v="2020020448"/>
    <x v="61"/>
    <s v="T.B"/>
    <s v="NSH"/>
    <n v="1"/>
    <n v="0"/>
    <n v="1.3"/>
    <n v="0.73321619710053365"/>
    <n v="-4.6818943769306169E-2"/>
    <m/>
    <n v="0"/>
    <n v="0"/>
    <n v="1.5561611690798236"/>
    <n v="0.78500000000000003"/>
    <n v="2.050000000000007E-2"/>
    <n v="2.050000000000007E-2"/>
    <n v="-2.4832190144730534E-2"/>
    <n v="-2.050000000000007E-2"/>
    <n v="1.2113263485234365"/>
    <n v="0.7893"/>
    <n v="2.6090000000000054E-2"/>
    <n v="2.6090000000000054E-2"/>
    <n v="-4.4733626558609518E-2"/>
    <n v="-2.6090000000000054E-2"/>
    <n v="1.7145889826987131"/>
    <m/>
  </r>
  <r>
    <n v="2020020449"/>
    <x v="61"/>
    <s v="CHI"/>
    <s v="FLA"/>
    <n v="0"/>
    <n v="0"/>
    <n v="2.5499999999999998"/>
    <n v="0.38916034869138177"/>
    <n v="-1.4789246781244938E-3"/>
    <m/>
    <n v="0"/>
    <n v="0"/>
    <n v="1.5561611690798236"/>
    <n v="0.42200000000000004"/>
    <n v="1.4729032258064528E-2"/>
    <n v="1.4729032258064528E-2"/>
    <n v="-1.7841664862445209E-2"/>
    <n v="-1.4729032258064528E-2"/>
    <n v="1.2113263485234365"/>
    <n v="0.41490000000000005"/>
    <n v="1.1224838709677424E-2"/>
    <n v="1.1224838709677424E-2"/>
    <n v="-1.9245984784182948E-2"/>
    <n v="-1.1224838709677424E-2"/>
    <n v="1.7145889826987131"/>
    <m/>
  </r>
  <r>
    <n v="2020020449"/>
    <x v="61"/>
    <s v="FLA"/>
    <s v="CHI"/>
    <n v="1"/>
    <n v="1"/>
    <n v="1.58"/>
    <n v="0.61083965130861817"/>
    <n v="-1.8037940137439579E-2"/>
    <m/>
    <n v="0"/>
    <n v="0"/>
    <n v="1.5561611690798236"/>
    <n v="0.57799999999999996"/>
    <n v="-4.4875862068965537E-2"/>
    <m/>
    <n v="0"/>
    <n v="0"/>
    <n v="1.2113263485234365"/>
    <n v="0.58509999999999995"/>
    <n v="-3.9073448275862059E-2"/>
    <m/>
    <n v="0"/>
    <n v="0"/>
    <n v="1.7145889826987131"/>
    <m/>
  </r>
  <r>
    <n v="2020020450"/>
    <x v="61"/>
    <s v="BOS"/>
    <s v="PIT"/>
    <n v="0"/>
    <n v="0"/>
    <n v="1.83"/>
    <n v="0.50207359733671608"/>
    <n v="-2.9351319351979373E-2"/>
    <m/>
    <n v="0"/>
    <n v="0"/>
    <n v="1.5561611690798236"/>
    <n v="0.496"/>
    <n v="-3.3368674698795162E-2"/>
    <m/>
    <n v="0"/>
    <n v="0"/>
    <n v="1.2113263485234365"/>
    <n v="0.51929999999999998"/>
    <n v="-1.7956987951807217E-2"/>
    <m/>
    <n v="0"/>
    <n v="0"/>
    <n v="1.7145889826987131"/>
    <m/>
  </r>
  <r>
    <n v="2020020450"/>
    <x v="61"/>
    <s v="PIT"/>
    <s v="BOS"/>
    <n v="1"/>
    <n v="1"/>
    <n v="2"/>
    <n v="0.49792640266328397"/>
    <n v="-1.2441584020296324E-3"/>
    <m/>
    <n v="0"/>
    <n v="0"/>
    <n v="1.5561611690798236"/>
    <n v="0.504"/>
    <n v="2.400000000000002E-3"/>
    <n v="2.400000000000002E-3"/>
    <n v="2.9071832364562498E-3"/>
    <n v="2.400000000000002E-3"/>
    <n v="1.2113263485234365"/>
    <n v="0.48070000000000002"/>
    <n v="-1.157999999999999E-2"/>
    <m/>
    <n v="0"/>
    <n v="0"/>
    <n v="1.7145889826987131"/>
    <m/>
  </r>
  <r>
    <n v="2020020452"/>
    <x v="61"/>
    <s v="OTT"/>
    <s v="VAN"/>
    <n v="1"/>
    <n v="0"/>
    <n v="2.5"/>
    <n v="0.41362914022673902"/>
    <n v="6.8145701133695219E-3"/>
    <n v="6.8145701133695219E-3"/>
    <n v="-1.0604569394397542E-2"/>
    <n v="-6.8145701133695219E-3"/>
    <n v="1.5561611690798236"/>
    <n v="0.38900000000000001"/>
    <n v="-5.4999999999999936E-3"/>
    <m/>
    <n v="0"/>
    <n v="0"/>
    <n v="1.2113263485234365"/>
    <n v="0.38030000000000003"/>
    <n v="-9.8499999999999907E-3"/>
    <m/>
    <n v="0"/>
    <n v="0"/>
    <n v="1.7145889826987131"/>
    <m/>
  </r>
  <r>
    <n v="2020020452"/>
    <x v="61"/>
    <s v="VAN"/>
    <s v="OTT"/>
    <n v="0"/>
    <n v="1"/>
    <n v="1.58"/>
    <n v="0.58637085977326087"/>
    <n v="-3.8034849081852264E-2"/>
    <m/>
    <n v="0"/>
    <n v="0"/>
    <n v="1.5561611690798236"/>
    <n v="0.61099999999999999"/>
    <n v="-1.7906896551724127E-2"/>
    <m/>
    <n v="0"/>
    <n v="0"/>
    <n v="1.2113263485234365"/>
    <n v="0.61969999999999992"/>
    <n v="-1.0796896551724167E-2"/>
    <m/>
    <n v="0"/>
    <n v="0"/>
    <n v="1.7145889826987131"/>
    <m/>
  </r>
  <r>
    <n v="2020020453"/>
    <x v="61"/>
    <s v="MTL"/>
    <s v="WPG"/>
    <n v="0"/>
    <n v="1"/>
    <n v="1.83"/>
    <n v="0.45053992635920004"/>
    <n v="-6.343804870939658E-2"/>
    <m/>
    <n v="0"/>
    <n v="0"/>
    <n v="1.5561611690798236"/>
    <n v="0.54200000000000004"/>
    <n v="-2.9421686746987277E-3"/>
    <m/>
    <n v="0"/>
    <n v="0"/>
    <n v="1.2113263485234365"/>
    <n v="0.42349999999999999"/>
    <n v="-8.1323493975903619E-2"/>
    <m/>
    <n v="0"/>
    <n v="0"/>
    <n v="1.7145889826987131"/>
    <m/>
  </r>
  <r>
    <n v="2020020453"/>
    <x v="61"/>
    <s v="WPG"/>
    <s v="MTL"/>
    <n v="1"/>
    <n v="0"/>
    <n v="2.1"/>
    <n v="0.54946007364079996"/>
    <n v="4.1963496721549087E-2"/>
    <n v="4.1963496721549087E-2"/>
    <n v="-6.5301964116883174E-2"/>
    <n v="-4.1963496721549087E-2"/>
    <n v="1.5561611690798236"/>
    <n v="0.45800000000000002"/>
    <n v="-1.0418181818181804E-2"/>
    <m/>
    <n v="0"/>
    <n v="0"/>
    <n v="1.2113263485234365"/>
    <n v="0.57650000000000001"/>
    <n v="5.7450000000000022E-2"/>
    <n v="5.7450000000000022E-2"/>
    <n v="-9.8503137056041107E-2"/>
    <n v="-5.7450000000000022E-2"/>
    <n v="1.7145889826987131"/>
    <m/>
  </r>
  <r>
    <n v="2020020454"/>
    <x v="61"/>
    <s v="CGY"/>
    <s v="EDM"/>
    <n v="1"/>
    <n v="1"/>
    <n v="1.8"/>
    <n v="0.53823597437217718"/>
    <n v="-1.1690717298780393E-2"/>
    <m/>
    <n v="0"/>
    <n v="0"/>
    <n v="1.5561611690798236"/>
    <n v="0.52600000000000002"/>
    <n v="-1.9949999999999968E-2"/>
    <m/>
    <n v="0"/>
    <n v="0"/>
    <n v="1.2113263485234365"/>
    <n v="0.49459999999999998"/>
    <n v="-4.1144999999999987E-2"/>
    <m/>
    <n v="0"/>
    <n v="0"/>
    <n v="1.7145889826987131"/>
    <m/>
  </r>
  <r>
    <n v="2020020454"/>
    <x v="61"/>
    <s v="EDM"/>
    <s v="CGY"/>
    <n v="0"/>
    <n v="0"/>
    <n v="2.1"/>
    <n v="0.46176402562782276"/>
    <n v="-8.2624216858833283E-3"/>
    <m/>
    <n v="0"/>
    <n v="0"/>
    <n v="1.5561611690798236"/>
    <n v="0.47399999999999998"/>
    <n v="-1.2545454545454676E-3"/>
    <m/>
    <n v="0"/>
    <n v="0"/>
    <n v="1.2113263485234365"/>
    <n v="0.50540000000000007"/>
    <n v="1.6729090909090954E-2"/>
    <n v="1.6729090909090954E-2"/>
    <n v="-2.8683514963292547E-2"/>
    <n v="-1.6729090909090954E-2"/>
    <n v="1.7145889826987131"/>
    <m/>
  </r>
  <r>
    <n v="2020020455"/>
    <x v="61"/>
    <s v="S.J"/>
    <s v="VGK"/>
    <n v="0"/>
    <n v="0"/>
    <n v="3"/>
    <n v="0.3617531286244558"/>
    <n v="1.278890788100511E-2"/>
    <n v="1.278890788100511E-2"/>
    <n v="-1.990160183935908E-2"/>
    <n v="-1.278890788100511E-2"/>
    <n v="1.5561611690798236"/>
    <n v="0.32699999999999996"/>
    <n v="-2.8500000000000192E-3"/>
    <m/>
    <n v="0"/>
    <n v="0"/>
    <n v="1.2113263485234365"/>
    <n v="0.26949999999999996"/>
    <n v="-2.8725000000000014E-2"/>
    <m/>
    <n v="0"/>
    <n v="0"/>
    <n v="1.7145889826987131"/>
    <m/>
  </r>
  <r>
    <n v="2020020455"/>
    <x v="61"/>
    <s v="VGK"/>
    <s v="S.J"/>
    <n v="1"/>
    <n v="1"/>
    <n v="1.44"/>
    <n v="0.63824687137554426"/>
    <n v="-5.5175799013101982E-2"/>
    <m/>
    <n v="0"/>
    <n v="0"/>
    <n v="1.5561611690798236"/>
    <n v="0.67300000000000004"/>
    <n v="-2.1054545454545468E-2"/>
    <m/>
    <n v="0"/>
    <n v="0"/>
    <n v="1.2113263485234365"/>
    <n v="0.73050000000000004"/>
    <n v="3.5400000000000056E-2"/>
    <n v="3.5400000000000056E-2"/>
    <n v="2.6706437994515188E-2"/>
    <n v="1.557600000000002E-2"/>
    <n v="1.7145889826987131"/>
    <m/>
  </r>
  <r>
    <n v="2020020456.0999999"/>
    <x v="61"/>
    <s v="BUF"/>
    <s v="WSH"/>
    <n v="1"/>
    <n v="0"/>
    <n v="2.95"/>
    <n v="0.29729083592161543"/>
    <n v="-1.892185138942069E-2"/>
    <m/>
    <n v="0"/>
    <n v="0"/>
    <n v="1.5561611690798236"/>
    <n v="0.34699999999999998"/>
    <n v="3.6384615384615301E-3"/>
    <n v="3.6384615384615301E-3"/>
    <n v="-4.4073643296275705E-3"/>
    <n v="-3.6384615384615301E-3"/>
    <n v="1.2113263485234365"/>
    <n v="0.33400000000000002"/>
    <n v="-2.2615384615384429E-3"/>
    <m/>
    <n v="0"/>
    <n v="0"/>
    <n v="1.7145889826987131"/>
    <m/>
  </r>
  <r>
    <n v="2020020456.0999999"/>
    <x v="61"/>
    <s v="WSH"/>
    <s v="BUF"/>
    <n v="0"/>
    <n v="1"/>
    <n v="1.43"/>
    <n v="0.70270916407838446"/>
    <n v="3.4005381154114216E-3"/>
    <n v="3.4005381154114216E-3"/>
    <n v="2.2754677087470291E-3"/>
    <n v="1.4622313896269111E-3"/>
    <n v="1.5561611690798236"/>
    <n v="0.65300000000000002"/>
    <n v="-4.6193023255813953E-2"/>
    <m/>
    <n v="0"/>
    <n v="0"/>
    <n v="1.2113263485234365"/>
    <n v="0.66599999999999993"/>
    <n v="-3.3223255813953641E-2"/>
    <m/>
    <n v="0"/>
    <n v="0"/>
    <n v="1.7145889826987131"/>
    <m/>
  </r>
  <r>
    <n v="2020020458"/>
    <x v="62"/>
    <s v="NYI"/>
    <s v="WSH"/>
    <n v="0"/>
    <n v="0"/>
    <n v="1.83"/>
    <n v="0.47147544875330905"/>
    <n v="-4.9590335704136554E-2"/>
    <m/>
    <n v="0"/>
    <n v="0"/>
    <n v="1.4903228751816417"/>
    <n v="0.52500000000000002"/>
    <n v="-1.4186746987951767E-2"/>
    <m/>
    <n v="0"/>
    <n v="0"/>
    <n v="1.1492765964513079"/>
    <n v="0.50849999999999995"/>
    <n v="-2.5100602409638541E-2"/>
    <m/>
    <n v="0"/>
    <n v="0"/>
    <n v="1.5424012598447958"/>
    <m/>
  </r>
  <r>
    <n v="2020020458"/>
    <x v="62"/>
    <s v="WSH"/>
    <s v="NYI"/>
    <n v="1"/>
    <n v="1"/>
    <n v="2"/>
    <n v="0.52852455124669084"/>
    <n v="1.7114730748014506E-2"/>
    <n v="1.7114730748014506E-2"/>
    <n v="2.5506474736340629E-2"/>
    <n v="1.7114730748014506E-2"/>
    <n v="1.4903228751816417"/>
    <n v="0.47499999999999998"/>
    <n v="-1.5000000000000013E-2"/>
    <m/>
    <n v="0"/>
    <n v="0"/>
    <n v="1.1492765964513079"/>
    <n v="0.49149999999999999"/>
    <n v="-5.0999999999999874E-3"/>
    <m/>
    <n v="0"/>
    <n v="0"/>
    <n v="1.5424012598447958"/>
    <m/>
  </r>
  <r>
    <n v="2020020459"/>
    <x v="62"/>
    <s v="BOS"/>
    <s v="PIT"/>
    <n v="0"/>
    <n v="1"/>
    <n v="1.95"/>
    <n v="0.49172334932675033"/>
    <n v="-1.299141120405373E-2"/>
    <m/>
    <n v="0"/>
    <n v="0"/>
    <n v="1.4903228751816417"/>
    <n v="0.44799999999999995"/>
    <n v="-3.9915789473684231E-2"/>
    <m/>
    <n v="0"/>
    <n v="0"/>
    <n v="1.1492765964513079"/>
    <n v="0.50459999999999994"/>
    <n v="-5.0621052631579606E-3"/>
    <m/>
    <n v="0"/>
    <n v="0"/>
    <n v="1.5424012598447958"/>
    <m/>
  </r>
  <r>
    <n v="2020020459"/>
    <x v="62"/>
    <s v="PIT"/>
    <s v="BOS"/>
    <n v="1"/>
    <n v="0"/>
    <n v="1.9"/>
    <n v="0.50827665067324979"/>
    <n v="-1.1424787906941828E-2"/>
    <m/>
    <n v="0"/>
    <n v="0"/>
    <n v="1.4903228751816417"/>
    <n v="0.55200000000000005"/>
    <n v="1.626666666666669E-2"/>
    <n v="1.626666666666669E-2"/>
    <n v="-1.8694899302274633E-2"/>
    <n v="-1.626666666666669E-2"/>
    <n v="1.1492765964513079"/>
    <n v="0.49540000000000001"/>
    <n v="-1.9580000000000024E-2"/>
    <m/>
    <n v="0"/>
    <n v="0"/>
    <n v="1.5424012598447958"/>
    <m/>
  </r>
  <r>
    <n v="2020020460"/>
    <x v="62"/>
    <s v="CAR"/>
    <s v="DET"/>
    <n v="0"/>
    <n v="0"/>
    <n v="1.41"/>
    <n v="0.64440095722394575"/>
    <n v="-6.6874134376270655E-2"/>
    <m/>
    <n v="0"/>
    <n v="0"/>
    <n v="1.4903228751816417"/>
    <n v="0.67700000000000005"/>
    <n v="-3.3241463414634131E-2"/>
    <m/>
    <n v="0"/>
    <n v="0"/>
    <n v="1.1492765964513079"/>
    <n v="0.77910000000000001"/>
    <n v="7.2095853658536616E-2"/>
    <n v="7.2095853658536616E-2"/>
    <n v="-0.1112007355125129"/>
    <n v="-7.2095853658536616E-2"/>
    <n v="1.5424012598447958"/>
    <m/>
  </r>
  <r>
    <n v="2020020460"/>
    <x v="62"/>
    <s v="DET"/>
    <s v="CAR"/>
    <n v="1"/>
    <n v="1"/>
    <n v="3"/>
    <n v="0.35559904277605431"/>
    <n v="1.0019569249224439E-2"/>
    <n v="1.0019569249224439E-2"/>
    <n v="2.9864786503171457E-2"/>
    <n v="2.0039138498448877E-2"/>
    <n v="1.4903228751816417"/>
    <n v="0.32300000000000001"/>
    <n v="-4.6499999999999953E-3"/>
    <m/>
    <n v="0"/>
    <n v="0"/>
    <n v="1.1492765964513079"/>
    <n v="0.22090000000000001"/>
    <n v="-5.0595000000000008E-2"/>
    <m/>
    <n v="0"/>
    <n v="0"/>
    <n v="1.5424012598447958"/>
    <m/>
  </r>
  <r>
    <n v="2020020460.0999999"/>
    <x v="62"/>
    <s v="BUF"/>
    <s v="N.J"/>
    <n v="0"/>
    <n v="0"/>
    <n v="2.6"/>
    <n v="0.34955767824020018"/>
    <n v="-1.7090631857902414E-2"/>
    <m/>
    <n v="0"/>
    <n v="0"/>
    <n v="1.4903228751816417"/>
    <n v="0.39800000000000002"/>
    <n v="6.52500000000001E-3"/>
    <n v="6.52500000000001E-3"/>
    <n v="-7.4990297918447954E-3"/>
    <n v="-6.52500000000001E-3"/>
    <n v="1.1492765964513079"/>
    <n v="0.39380000000000004"/>
    <n v="4.4775000000000231E-3"/>
    <n v="4.4775000000000231E-3"/>
    <n v="-6.9061016409551089E-3"/>
    <n v="-4.4775000000000231E-3"/>
    <n v="1.5424012598447958"/>
    <m/>
  </r>
  <r>
    <n v="2020020460.0999999"/>
    <x v="62"/>
    <s v="N.J"/>
    <s v="BUF"/>
    <n v="1"/>
    <n v="1"/>
    <n v="1.57"/>
    <n v="0.65044232175979977"/>
    <n v="1.11549711383609E-2"/>
    <n v="1.11549711383609E-2"/>
    <n v="9.475969935909441E-3"/>
    <n v="6.3583335488657123E-3"/>
    <n v="1.4903228751816417"/>
    <n v="0.60199999999999998"/>
    <n v="-2.8873684210526322E-2"/>
    <m/>
    <n v="0"/>
    <n v="0"/>
    <n v="1.1492765964513079"/>
    <n v="0.60619999999999996"/>
    <n v="-2.5403157894736853E-2"/>
    <m/>
    <n v="0"/>
    <n v="0"/>
    <n v="1.5424012598447958"/>
    <m/>
  </r>
  <r>
    <n v="2020020460.2"/>
    <x v="62"/>
    <s v="ARI"/>
    <s v="MIN"/>
    <n v="0"/>
    <n v="0"/>
    <n v="2.85"/>
    <n v="0.3883430316040819"/>
    <n v="1.7315292984589212E-2"/>
    <n v="1.7315292984589212E-2"/>
    <n v="-2.5805377225405504E-2"/>
    <n v="-1.7315292984589212E-2"/>
    <n v="1.4903228751816417"/>
    <n v="0.34299999999999997"/>
    <n v="-3.6405405405405536E-3"/>
    <m/>
    <n v="0"/>
    <n v="0"/>
    <n v="1.1492765964513079"/>
    <n v="0.39790000000000003"/>
    <n v="2.1732162162162179E-2"/>
    <n v="2.1732162162162179E-2"/>
    <n v="-3.3519714298070345E-2"/>
    <n v="-2.1732162162162179E-2"/>
    <n v="1.5424012598447958"/>
    <m/>
  </r>
  <r>
    <n v="2020020460.2"/>
    <x v="62"/>
    <s v="MIN"/>
    <s v="ARI"/>
    <n v="1"/>
    <n v="1"/>
    <n v="1.45"/>
    <n v="0.6116569683959181"/>
    <n v="-7.5398263883945812E-2"/>
    <m/>
    <n v="0"/>
    <n v="0"/>
    <n v="1.4903228751816417"/>
    <n v="0.65700000000000003"/>
    <n v="-3.1566666666666673E-2"/>
    <m/>
    <n v="0"/>
    <n v="0"/>
    <n v="1.1492765964513079"/>
    <n v="0.60209999999999997"/>
    <n v="-8.4636666666666693E-2"/>
    <m/>
    <n v="0"/>
    <n v="0"/>
    <n v="1.5424012598447958"/>
    <m/>
  </r>
  <r>
    <n v="2020020460.3"/>
    <x v="62"/>
    <s v="DAL"/>
    <s v="T.B"/>
    <n v="1"/>
    <n v="0"/>
    <n v="2.35"/>
    <n v="0.39585539972805839"/>
    <n v="-1.5497735697569501E-2"/>
    <m/>
    <n v="0"/>
    <n v="0"/>
    <n v="1.4903228751816417"/>
    <n v="0.39"/>
    <n v="-1.8555555555555533E-2"/>
    <m/>
    <n v="0"/>
    <n v="0"/>
    <n v="1.1492765964513079"/>
    <n v="0.36549999999999999"/>
    <n v="-3.1349999999999996E-2"/>
    <m/>
    <n v="0"/>
    <n v="0"/>
    <n v="1.5424012598447958"/>
    <m/>
  </r>
  <r>
    <n v="2020020460.3"/>
    <x v="62"/>
    <s v="T.B"/>
    <s v="DAL"/>
    <n v="0"/>
    <n v="1"/>
    <n v="1.64"/>
    <n v="0.60414460027194172"/>
    <n v="-4.3138385409447963E-3"/>
    <m/>
    <n v="0"/>
    <n v="0"/>
    <n v="1.4903228751816417"/>
    <n v="0.61"/>
    <n v="1.8749999999992734E-4"/>
    <n v="1.8749999999992734E-4"/>
    <n v="1.3791319157410346E-4"/>
    <n v="1.1999999999995345E-4"/>
    <n v="1.1492765964513079"/>
    <n v="0.63450000000000006"/>
    <n v="1.9021875000000032E-2"/>
    <n v="1.9021875000000032E-2"/>
    <n v="1.8777192937350574E-2"/>
    <n v="1.2174000000000018E-2"/>
    <n v="1.5424012598447958"/>
    <m/>
  </r>
  <r>
    <n v="2020020460.4000001"/>
    <x v="62"/>
    <s v="ANA"/>
    <s v="COL"/>
    <n v="0"/>
    <n v="0"/>
    <n v="3.6"/>
    <n v="0.30368656865093191"/>
    <n v="1.0762113131925564E-2"/>
    <n v="1.0762113131925564E-2"/>
    <n v="-1.6039023385801411E-2"/>
    <n v="-1.0762113131925564E-2"/>
    <n v="1.4903228751816417"/>
    <n v="0.29200000000000004"/>
    <n v="5.9076923076923221E-3"/>
    <n v="5.9076923076923221E-3"/>
    <n v="-6.789572508266205E-3"/>
    <n v="-5.9076923076923221E-3"/>
    <n v="1.1492765964513079"/>
    <n v="0.23880000000000001"/>
    <n v="-1.6190769230769217E-2"/>
    <m/>
    <n v="0"/>
    <n v="0"/>
    <n v="1.5424012598447958"/>
    <m/>
  </r>
  <r>
    <n v="2020020460.4000001"/>
    <x v="62"/>
    <s v="COL"/>
    <s v="ANA"/>
    <n v="1"/>
    <n v="1"/>
    <n v="1.34"/>
    <n v="0.6963134313490682"/>
    <n v="-5.906470764021933E-2"/>
    <m/>
    <n v="0"/>
    <n v="0"/>
    <n v="1.4903228751816417"/>
    <n v="0.70799999999999996"/>
    <n v="-4.524705882352939E-2"/>
    <m/>
    <n v="0"/>
    <n v="0"/>
    <n v="1.1492765964513079"/>
    <n v="0.76119999999999999"/>
    <n v="1.7654117647058841E-2"/>
    <n v="1.7654117647058841E-2"/>
    <n v="9.2581093220924157E-3"/>
    <n v="6.0024000000000084E-3"/>
    <n v="1.5424012598447958"/>
    <m/>
  </r>
  <r>
    <n v="2020020462"/>
    <x v="63"/>
    <s v="NYR"/>
    <s v="PHI"/>
    <n v="1"/>
    <n v="1"/>
    <n v="2.2000000000000002"/>
    <n v="0.41408275440374182"/>
    <n v="-2.2254485077941959E-2"/>
    <m/>
    <n v="0"/>
    <n v="0"/>
    <n v="1.5133257057458565"/>
    <n v="0.44800000000000001"/>
    <n v="-3.5999999999999774E-3"/>
    <m/>
    <n v="0"/>
    <n v="0"/>
    <n v="1.1164310080404962"/>
    <n v="0.49969999999999998"/>
    <n v="2.4835000000000003E-2"/>
    <n v="2.4835000000000003E-2"/>
    <n v="4.2283375937471793E-2"/>
    <n v="2.9802000000000009E-2"/>
    <n v="1.4188100106527004"/>
    <m/>
  </r>
  <r>
    <n v="2020020462"/>
    <x v="63"/>
    <s v="PHI"/>
    <s v="NYR"/>
    <n v="0"/>
    <n v="0"/>
    <n v="1.76"/>
    <n v="0.58591724559625813"/>
    <n v="1.2321454835295105E-2"/>
    <n v="1.2321454835295105E-2"/>
    <n v="-1.8646374334438661E-2"/>
    <n v="-1.2321454835295105E-2"/>
    <n v="1.5133257057458565"/>
    <n v="0.55200000000000005"/>
    <n v="-1.1242105263157831E-2"/>
    <m/>
    <n v="0"/>
    <n v="0"/>
    <n v="1.1164310080404962"/>
    <n v="0.50029999999999997"/>
    <n v="-4.7160000000000007E-2"/>
    <m/>
    <n v="0"/>
    <n v="0"/>
    <n v="1.4188100106527004"/>
    <m/>
  </r>
  <r>
    <n v="2020020463"/>
    <x v="63"/>
    <s v="OTT"/>
    <s v="VAN"/>
    <n v="1"/>
    <n v="0"/>
    <n v="2.35"/>
    <n v="0.43535744681414512"/>
    <n v="5.1311111140535598E-3"/>
    <n v="5.1311111140535598E-3"/>
    <n v="-7.7650423479355109E-3"/>
    <n v="-5.1311111140535598E-3"/>
    <n v="1.5133257057458565"/>
    <n v="0.38800000000000001"/>
    <n v="-1.9599999999999985E-2"/>
    <m/>
    <n v="0"/>
    <n v="0"/>
    <n v="1.1164310080404962"/>
    <n v="0.38900000000000001"/>
    <n v="-1.9077777777777773E-2"/>
    <m/>
    <n v="0"/>
    <n v="0"/>
    <n v="1.4188100106527004"/>
    <m/>
  </r>
  <r>
    <n v="2020020463"/>
    <x v="63"/>
    <s v="VAN"/>
    <s v="OTT"/>
    <n v="0"/>
    <n v="1"/>
    <n v="1.64"/>
    <n v="0.56464255318585488"/>
    <n v="-3.4681037238374124E-2"/>
    <m/>
    <n v="0"/>
    <n v="0"/>
    <n v="1.5133257057458565"/>
    <n v="0.61199999999999999"/>
    <n v="1.724999999999956E-3"/>
    <n v="1.724999999999956E-3"/>
    <n v="1.232539832876676E-3"/>
    <n v="1.1039999999999715E-3"/>
    <n v="1.1164310080404962"/>
    <n v="0.61099999999999999"/>
    <n v="9.5624999999996765E-4"/>
    <n v="9.5624999999996765E-4"/>
    <n v="8.6831172651942316E-4"/>
    <n v="6.1199999999997921E-4"/>
    <n v="1.4188100106527004"/>
    <m/>
  </r>
  <r>
    <n v="2020020464"/>
    <x v="63"/>
    <s v="MTL"/>
    <s v="WPG"/>
    <n v="0"/>
    <n v="0"/>
    <n v="1.86"/>
    <n v="0.45942262361955127"/>
    <n v="-5.0746716302663204E-2"/>
    <m/>
    <n v="0"/>
    <n v="0"/>
    <n v="1.5133257057458565"/>
    <n v="0.52100000000000002"/>
    <n v="-1.0793023255813902E-2"/>
    <m/>
    <n v="0"/>
    <n v="0"/>
    <n v="1.1164310080404962"/>
    <n v="0.43330000000000002"/>
    <n v="-6.7696046511627889E-2"/>
    <m/>
    <n v="0"/>
    <n v="0"/>
    <n v="1.4188100106527004"/>
    <m/>
  </r>
  <r>
    <n v="2020020464"/>
    <x v="63"/>
    <s v="WPG"/>
    <s v="MTL"/>
    <n v="1"/>
    <n v="1"/>
    <n v="2"/>
    <n v="0.54057737638044889"/>
    <n v="2.4346425828269336E-2"/>
    <n v="2.4346425828269336E-2"/>
    <n v="3.6844072048954839E-2"/>
    <n v="2.4346425828269336E-2"/>
    <n v="1.5133257057458565"/>
    <n v="0.47899999999999998"/>
    <n v="-1.260000000000001E-2"/>
    <m/>
    <n v="0"/>
    <n v="0"/>
    <n v="1.1164310080404962"/>
    <n v="0.56669999999999998"/>
    <n v="4.0019999999999986E-2"/>
    <n v="4.0019999999999986E-2"/>
    <n v="5.6780776626321049E-2"/>
    <n v="4.0019999999999986E-2"/>
    <n v="1.4188100106527004"/>
    <m/>
  </r>
  <r>
    <n v="2020020465"/>
    <x v="63"/>
    <s v="CGY"/>
    <s v="EDM"/>
    <n v="1"/>
    <n v="0"/>
    <n v="1.8"/>
    <n v="0.52495554368768282"/>
    <n v="-2.065500801081406E-2"/>
    <m/>
    <n v="0"/>
    <n v="0"/>
    <n v="1.5133257057458565"/>
    <n v="0.54"/>
    <n v="-1.0499999999999968E-2"/>
    <m/>
    <n v="0"/>
    <n v="0"/>
    <n v="1.1164310080404962"/>
    <n v="0.51539999999999997"/>
    <n v="-2.7105000000000004E-2"/>
    <m/>
    <n v="0"/>
    <n v="0"/>
    <n v="1.4188100106527004"/>
    <m/>
  </r>
  <r>
    <n v="2020020465"/>
    <x v="63"/>
    <s v="EDM"/>
    <s v="CGY"/>
    <n v="0"/>
    <n v="1"/>
    <n v="2.15"/>
    <n v="0.47504445631231718"/>
    <n v="5.5684124534300557E-3"/>
    <n v="5.5684124534300557E-3"/>
    <n v="9.6908449618667118E-3"/>
    <n v="6.4036743214445635E-3"/>
    <n v="1.5133257057458565"/>
    <n v="0.45999999999999996"/>
    <n v="-2.869565217391336E-3"/>
    <m/>
    <n v="0"/>
    <n v="0"/>
    <n v="1.1164310080404962"/>
    <n v="0.48460000000000003"/>
    <n v="1.0927826086956518E-2"/>
    <n v="1.0927826086956518E-2"/>
    <n v="1.7830185403872482E-2"/>
    <n v="1.2566999999999997E-2"/>
    <n v="1.4188100106527004"/>
    <m/>
  </r>
  <r>
    <n v="2020020466"/>
    <x v="63"/>
    <s v="S.J"/>
    <s v="VGK"/>
    <n v="0"/>
    <n v="0"/>
    <n v="3"/>
    <n v="0.36227274908592361"/>
    <n v="1.3022737088665623E-2"/>
    <n v="1.3022737088665623E-2"/>
    <n v="-1.9707642795447643E-2"/>
    <n v="-1.3022737088665623E-2"/>
    <n v="1.5133257057458565"/>
    <n v="0.33999999999999997"/>
    <n v="2.9999999999999858E-3"/>
    <n v="2.9999999999999858E-3"/>
    <n v="-3.3492930241214728E-3"/>
    <n v="-2.9999999999999858E-3"/>
    <n v="1.1164310080404962"/>
    <n v="0.26129999999999998"/>
    <n v="-3.2415000000000006E-2"/>
    <m/>
    <n v="0"/>
    <n v="0"/>
    <n v="1.4188100106527004"/>
    <m/>
  </r>
  <r>
    <n v="2020020466"/>
    <x v="63"/>
    <s v="VGK"/>
    <s v="S.J"/>
    <n v="1"/>
    <n v="1"/>
    <n v="1.42"/>
    <n v="0.63772725091407634"/>
    <n v="-6.7448074072865419E-2"/>
    <m/>
    <n v="0"/>
    <n v="0"/>
    <n v="1.5133257057458565"/>
    <n v="0.66"/>
    <n v="-4.4857142857142915E-2"/>
    <m/>
    <n v="0"/>
    <n v="0"/>
    <n v="1.1164310080404962"/>
    <n v="0.73870000000000002"/>
    <n v="3.4967142857142898E-2"/>
    <n v="3.4967142857142898E-2"/>
    <n v="2.0836927578447711E-2"/>
    <n v="1.4686200000000017E-2"/>
    <n v="1.4188100106527004"/>
    <m/>
  </r>
  <r>
    <n v="2020020467"/>
    <x v="63"/>
    <s v="L.A"/>
    <s v="STL"/>
    <n v="1"/>
    <n v="1"/>
    <n v="2.2999999999999998"/>
    <n v="0.46887614246788245"/>
    <n v="1.809579869449144E-2"/>
    <n v="1.809579869449144E-2"/>
    <n v="3.5600288529489064E-2"/>
    <n v="2.352453830283887E-2"/>
    <n v="1.5133257057458565"/>
    <n v="0.41699999999999998"/>
    <n v="-9.438461538461564E-3"/>
    <m/>
    <n v="0"/>
    <n v="0"/>
    <n v="1.1164310080404962"/>
    <n v="0.50019999999999998"/>
    <n v="3.4721538461538422E-2"/>
    <n v="3.4721538461538422E-2"/>
    <n v="6.4042246260841512E-2"/>
    <n v="4.5137999999999949E-2"/>
    <n v="1.4188100106527004"/>
    <m/>
  </r>
  <r>
    <n v="2020020467"/>
    <x v="63"/>
    <s v="STL"/>
    <s v="L.A"/>
    <n v="0"/>
    <n v="0"/>
    <n v="1.68"/>
    <n v="0.53112385753211755"/>
    <n v="-4.7519964417371698E-2"/>
    <m/>
    <n v="0"/>
    <n v="0"/>
    <n v="1.5133257057458565"/>
    <n v="0.58299999999999996"/>
    <n v="-9.0705882352941775E-3"/>
    <m/>
    <n v="0"/>
    <n v="0"/>
    <n v="1.1164310080404962"/>
    <n v="0.49980000000000002"/>
    <n v="-7.0736470588235317E-2"/>
    <m/>
    <n v="0"/>
    <n v="0"/>
    <n v="1.4188100106527004"/>
    <m/>
  </r>
  <r>
    <n v="2020020468"/>
    <x v="64"/>
    <s v="BOS"/>
    <s v="BUF"/>
    <n v="0"/>
    <n v="1"/>
    <n v="1.38"/>
    <n v="0.71538365975737284"/>
    <n v="-1.0082012790651785E-2"/>
    <m/>
    <n v="0"/>
    <n v="0"/>
    <n v="1.5493418518083453"/>
    <n v="0.73699999999999999"/>
    <n v="1.3468421052631555E-2"/>
    <n v="1.3468421052631555E-2"/>
    <n v="5.7030603563184568E-3"/>
    <n v="5.1179999999999889E-3"/>
    <n v="1.1143142548492515"/>
    <n v="0.69030000000000002"/>
    <n v="-3.741000000000004E-2"/>
    <m/>
    <n v="0"/>
    <n v="0"/>
    <n v="1.6214518341861743"/>
    <m/>
  </r>
  <r>
    <n v="2020020468"/>
    <x v="64"/>
    <s v="BUF"/>
    <s v="BOS"/>
    <n v="1"/>
    <n v="0"/>
    <n v="3.15"/>
    <n v="0.28461634024262716"/>
    <n v="-1.4436073707310386E-2"/>
    <m/>
    <n v="0"/>
    <n v="0"/>
    <n v="1.5493418518083453"/>
    <n v="0.26300000000000001"/>
    <n v="-2.3937209302325579E-2"/>
    <m/>
    <n v="0"/>
    <n v="0"/>
    <n v="1.1143142548492515"/>
    <n v="0.30969999999999998"/>
    <n v="-3.4109302325581463E-3"/>
    <m/>
    <n v="0"/>
    <n v="0"/>
    <n v="1.6214518341861743"/>
    <m/>
  </r>
  <r>
    <n v="2020020469"/>
    <x v="64"/>
    <s v="NYI"/>
    <s v="PHI"/>
    <n v="1"/>
    <n v="0"/>
    <n v="1.64"/>
    <n v="0.52955048331402621"/>
    <n v="-6.1658065952342384E-2"/>
    <m/>
    <n v="0"/>
    <n v="0"/>
    <n v="1.5493418518083453"/>
    <n v="0.54500000000000004"/>
    <n v="-4.9781249999999985E-2"/>
    <m/>
    <n v="0"/>
    <n v="0"/>
    <n v="1.1143142548492515"/>
    <n v="0.64700000000000002"/>
    <n v="2.8631250000000014E-2"/>
    <n v="2.8631250000000014E-2"/>
    <n v="-4.6424192827542926E-2"/>
    <n v="-2.8631250000000014E-2"/>
    <n v="1.6214518341861743"/>
    <m/>
  </r>
  <r>
    <n v="2020020469"/>
    <x v="64"/>
    <s v="PHI"/>
    <s v="NYI"/>
    <n v="0"/>
    <n v="1"/>
    <n v="2.4500000000000002"/>
    <n v="0.4704495166859739"/>
    <n v="3.1572686044269549E-2"/>
    <n v="3.1572686044269549E-2"/>
    <n v="7.0929481600468525E-2"/>
    <n v="4.5780394764190852E-2"/>
    <n v="1.5493418518083453"/>
    <n v="0.45499999999999996"/>
    <n v="2.3741379310344826E-2"/>
    <n v="2.3741379310344826E-2"/>
    <n v="3.8360268223185487E-2"/>
    <n v="3.4425000000000004E-2"/>
    <n v="1.1143142548492515"/>
    <n v="0.35299999999999998"/>
    <n v="-2.7962068965517235E-2"/>
    <m/>
    <n v="0"/>
    <n v="0"/>
    <n v="1.6214518341861743"/>
    <m/>
  </r>
  <r>
    <n v="2020020470"/>
    <x v="64"/>
    <s v="CAR"/>
    <s v="CBJ"/>
    <n v="1"/>
    <n v="0"/>
    <n v="1.54"/>
    <n v="0.58757469775127724"/>
    <n v="-5.2852758590573895E-2"/>
    <m/>
    <n v="0"/>
    <n v="0"/>
    <n v="1.5493418518083453"/>
    <n v="0.63500000000000001"/>
    <n v="-1.2277777777777782E-2"/>
    <m/>
    <n v="0"/>
    <n v="0"/>
    <n v="1.1143142548492515"/>
    <n v="0.68659999999999999"/>
    <n v="3.1868888888888933E-2"/>
    <n v="3.1868888888888933E-2"/>
    <n v="-5.167386834236435E-2"/>
    <n v="-3.1868888888888933E-2"/>
    <n v="1.6214518341861743"/>
    <m/>
  </r>
  <r>
    <n v="2020020470"/>
    <x v="64"/>
    <s v="CBJ"/>
    <s v="CAR"/>
    <n v="0"/>
    <n v="1"/>
    <n v="2.65"/>
    <n v="0.41242530224872276"/>
    <n v="1.689582744711186E-2"/>
    <n v="1.689582744711186E-2"/>
    <n v="4.3192730764825223E-2"/>
    <n v="2.7878115287734571E-2"/>
    <n v="1.5493418518083453"/>
    <n v="0.36499999999999999"/>
    <n v="-5.954545454545465E-3"/>
    <m/>
    <n v="0"/>
    <n v="0"/>
    <n v="1.1143142548492515"/>
    <n v="0.31340000000000001"/>
    <n v="-3.0816363636363642E-2"/>
    <m/>
    <n v="0"/>
    <n v="0"/>
    <n v="1.6214518341861743"/>
    <m/>
  </r>
  <r>
    <n v="2020020471"/>
    <x v="64"/>
    <s v="CHI"/>
    <s v="T.B"/>
    <n v="0"/>
    <n v="0"/>
    <n v="3.1"/>
    <n v="0.29953068244598441"/>
    <n v="-1.0207840631064049E-2"/>
    <m/>
    <n v="0"/>
    <n v="0"/>
    <n v="1.5493418518083453"/>
    <n v="0.29900000000000004"/>
    <n v="-1.0442857142857118E-2"/>
    <m/>
    <n v="0"/>
    <n v="0"/>
    <n v="1.1143142548492515"/>
    <n v="0.22829999999999995"/>
    <n v="-4.1752857142857161E-2"/>
    <m/>
    <n v="0"/>
    <n v="0"/>
    <n v="1.6214518341861743"/>
    <m/>
  </r>
  <r>
    <n v="2020020471"/>
    <x v="64"/>
    <s v="T.B"/>
    <s v="CHI"/>
    <n v="1"/>
    <n v="1"/>
    <n v="1.4"/>
    <n v="0.70046931755401565"/>
    <n v="-1.4507216568283608E-2"/>
    <m/>
    <n v="0"/>
    <n v="0"/>
    <n v="1.5493418518083453"/>
    <n v="0.70099999999999996"/>
    <n v="-1.3950000000000047E-2"/>
    <m/>
    <n v="0"/>
    <n v="0"/>
    <n v="1.1143142548492515"/>
    <n v="0.77170000000000005"/>
    <n v="6.0285000000000019E-2"/>
    <n v="6.0285000000000019E-2"/>
    <n v="3.9099689529565405E-2"/>
    <n v="2.4113999999999997E-2"/>
    <n v="1.6214518341861743"/>
    <m/>
  </r>
  <r>
    <n v="2020020472"/>
    <x v="64"/>
    <s v="FLA"/>
    <s v="NSH"/>
    <n v="1"/>
    <n v="0"/>
    <n v="1.45"/>
    <n v="0.62195503398747076"/>
    <n v="-6.5443467145444911E-2"/>
    <m/>
    <n v="0"/>
    <n v="0"/>
    <n v="1.5493418518083453"/>
    <n v="0.61699999999999999"/>
    <n v="-7.023333333333337E-2"/>
    <m/>
    <n v="0"/>
    <n v="0"/>
    <n v="1.1143142548492515"/>
    <n v="0.65880000000000005"/>
    <n v="-2.9826666666666668E-2"/>
    <m/>
    <n v="0"/>
    <n v="0"/>
    <n v="1.6214518341861743"/>
    <m/>
  </r>
  <r>
    <n v="2020020472"/>
    <x v="64"/>
    <s v="NSH"/>
    <s v="FLA"/>
    <n v="0"/>
    <n v="1"/>
    <n v="2.9"/>
    <n v="0.37804496601252924"/>
    <n v="1.5210063384684435E-2"/>
    <n v="1.5210063384684435E-2"/>
    <n v="4.4774616764043651E-2"/>
    <n v="2.8899120430900427E-2"/>
    <n v="1.5493418518083453"/>
    <n v="0.38300000000000001"/>
    <n v="1.7478947368421056E-2"/>
    <n v="1.7478947368421056E-2"/>
    <n v="3.7006376403543643E-2"/>
    <n v="3.3210000000000003E-2"/>
    <n v="1.1143142548492515"/>
    <n v="0.34119999999999995"/>
    <n v="-1.6610526315789782E-3"/>
    <m/>
    <n v="0"/>
    <n v="0"/>
    <n v="1.6214518341861743"/>
    <m/>
  </r>
  <r>
    <n v="2020020473"/>
    <x v="64"/>
    <s v="DAL"/>
    <s v="DET"/>
    <n v="0"/>
    <n v="0"/>
    <n v="1.55"/>
    <n v="0.56893999255699856"/>
    <n v="-6.4441642656355727E-2"/>
    <m/>
    <n v="0"/>
    <n v="0"/>
    <n v="1.5493418518083453"/>
    <n v="0.64300000000000002"/>
    <n v="-1.8272727272727076E-3"/>
    <m/>
    <n v="0"/>
    <n v="0"/>
    <n v="1.1143142548492515"/>
    <n v="0.66549999999999998"/>
    <n v="1.7195454545454555E-2"/>
    <n v="1.7195454545454555E-2"/>
    <n v="-2.7881601312392278E-2"/>
    <n v="-1.7195454545454555E-2"/>
    <n v="1.6214518341861743"/>
    <m/>
  </r>
  <r>
    <n v="2020020473"/>
    <x v="64"/>
    <s v="DET"/>
    <s v="DAL"/>
    <n v="1"/>
    <n v="1"/>
    <n v="2.7"/>
    <n v="0.43106000744300133"/>
    <n v="2.8916827075782987E-2"/>
    <n v="2.8916827075782987E-2"/>
    <n v="7.6163485697026037E-2"/>
    <n v="4.9158606028831084E-2"/>
    <n v="1.5493418518083453"/>
    <n v="0.35699999999999998"/>
    <n v="-6.3705882352941201E-3"/>
    <m/>
    <n v="0"/>
    <n v="0"/>
    <n v="1.1143142548492515"/>
    <n v="0.33450000000000002"/>
    <n v="-1.7091176470588214E-2"/>
    <m/>
    <n v="0"/>
    <n v="0"/>
    <n v="1.6214518341861743"/>
    <m/>
  </r>
  <r>
    <n v="2020020474"/>
    <x v="64"/>
    <s v="EDM"/>
    <s v="WPG"/>
    <n v="1"/>
    <n v="1"/>
    <n v="1.68"/>
    <n v="0.55489483615533741"/>
    <n v="-2.9901474378985233E-2"/>
    <m/>
    <n v="0"/>
    <n v="0"/>
    <n v="1.5493418518083453"/>
    <n v="0.60299999999999998"/>
    <n v="5.7529411764705623E-3"/>
    <n v="5.7529411764705623E-3"/>
    <n v="4.3591973649702524E-3"/>
    <n v="3.9119999999999823E-3"/>
    <n v="1.1143142548492515"/>
    <n v="0.56299999999999994"/>
    <n v="-2.3894117647058916E-2"/>
    <m/>
    <n v="0"/>
    <n v="0"/>
    <n v="1.6214518341861743"/>
    <m/>
  </r>
  <r>
    <n v="2020020474"/>
    <x v="64"/>
    <s v="WPG"/>
    <s v="EDM"/>
    <n v="0"/>
    <n v="0"/>
    <n v="2.25"/>
    <n v="0.44510516384466259"/>
    <n v="3.567884761177975E-4"/>
    <n v="3.567884761177975E-4"/>
    <n v="-5.5278731829222591E-4"/>
    <n v="-3.567884761177975E-4"/>
    <n v="1.5493418518083453"/>
    <n v="0.39700000000000002"/>
    <n v="-2.5619999999999976E-2"/>
    <m/>
    <n v="0"/>
    <n v="0"/>
    <n v="1.1143142548492515"/>
    <n v="0.43700000000000006"/>
    <n v="-4.0199999999999568E-3"/>
    <m/>
    <n v="0"/>
    <n v="0"/>
    <n v="1.6214518341861743"/>
    <m/>
  </r>
  <r>
    <n v="2020020475"/>
    <x v="64"/>
    <s v="COL"/>
    <s v="MIN"/>
    <n v="1"/>
    <n v="1"/>
    <n v="1.64"/>
    <n v="0.59148878104030889"/>
    <n v="-1.4042999575262541E-2"/>
    <m/>
    <n v="0"/>
    <n v="0"/>
    <n v="1.5493418518083453"/>
    <n v="0.54"/>
    <n v="-5.3625000000000027E-2"/>
    <m/>
    <n v="0"/>
    <n v="0"/>
    <n v="1.1143142548492515"/>
    <n v="0.62419999999999998"/>
    <n v="1.1103749999999918E-2"/>
    <n v="1.1103749999999918E-2"/>
    <n v="1.152268531446054E-2"/>
    <n v="7.1063999999999451E-3"/>
    <n v="1.6214518341861743"/>
    <m/>
  </r>
  <r>
    <n v="2020020475"/>
    <x v="64"/>
    <s v="MIN"/>
    <s v="COL"/>
    <n v="0"/>
    <n v="0"/>
    <n v="2.5"/>
    <n v="0.40851121895969106"/>
    <n v="4.2556094798455232E-3"/>
    <n v="4.2556094798455232E-3"/>
    <n v="-6.5933938720770116E-3"/>
    <n v="-4.2556094798455232E-3"/>
    <n v="1.5493418518083453"/>
    <n v="0.45999999999999996"/>
    <n v="2.9999999999999978E-2"/>
    <n v="2.9999999999999978E-2"/>
    <n v="-3.3429427645477523E-2"/>
    <n v="-2.9999999999999978E-2"/>
    <n v="1.1143142548492515"/>
    <n v="0.37580000000000002"/>
    <n v="-1.2099999999999977E-2"/>
    <m/>
    <n v="0"/>
    <n v="0"/>
    <n v="1.6214518341861743"/>
    <m/>
  </r>
  <r>
    <n v="2020020476"/>
    <x v="64"/>
    <s v="ANA"/>
    <s v="ARI"/>
    <n v="1"/>
    <n v="1"/>
    <n v="2.2000000000000002"/>
    <n v="0.41147710926643544"/>
    <n v="-2.3687589903460506E-2"/>
    <m/>
    <n v="0"/>
    <n v="0"/>
    <n v="1.5493418518083453"/>
    <n v="0.42299999999999999"/>
    <n v="-1.7349999999999987E-2"/>
    <m/>
    <n v="0"/>
    <n v="0"/>
    <n v="1.1143142548492515"/>
    <n v="0.44469999999999998"/>
    <n v="-5.4149999999999745E-3"/>
    <m/>
    <n v="0"/>
    <n v="0"/>
    <n v="1.6214518341861743"/>
    <m/>
  </r>
  <r>
    <n v="2020020476"/>
    <x v="64"/>
    <s v="ARI"/>
    <s v="ANA"/>
    <n v="0"/>
    <n v="0"/>
    <n v="1.74"/>
    <n v="0.58852289073356456"/>
    <n v="9.741822922865814E-3"/>
    <n v="9.741822922865814E-3"/>
    <n v="-1.5093413967301907E-2"/>
    <n v="-9.741822922865814E-3"/>
    <n v="1.5493418518083453"/>
    <n v="0.57699999999999996"/>
    <n v="1.6135135135134618E-3"/>
    <n v="1.6135135135134618E-3"/>
    <n v="-1.7979611084999508E-3"/>
    <n v="-1.6135135135134618E-3"/>
    <n v="1.1143142548492515"/>
    <n v="0.55530000000000002"/>
    <n v="-1.3693783783783773E-2"/>
    <m/>
    <n v="0"/>
    <n v="0"/>
    <n v="1.6214518341861743"/>
    <m/>
  </r>
  <r>
    <n v="2020020477"/>
    <x v="64"/>
    <s v="N.J"/>
    <s v="PIT"/>
    <n v="1"/>
    <n v="1"/>
    <n v="2.35"/>
    <n v="0.39287135074234664"/>
    <n v="-1.7056072390107854E-2"/>
    <m/>
    <n v="0"/>
    <n v="0"/>
    <n v="1.5493418518083453"/>
    <n v="0.39300000000000002"/>
    <n v="-1.6988888888888866E-2"/>
    <m/>
    <n v="0"/>
    <n v="0"/>
    <n v="1.1143142548492515"/>
    <n v="0.42909999999999998"/>
    <n v="1.8633333333333401E-3"/>
    <n v="1.8633333333333401E-3"/>
    <n v="4.0787620888953361E-3"/>
    <n v="2.515500000000009E-3"/>
    <n v="1.6214518341861743"/>
    <m/>
  </r>
  <r>
    <n v="2020020477"/>
    <x v="64"/>
    <s v="PIT"/>
    <s v="N.J"/>
    <n v="0"/>
    <n v="0"/>
    <n v="1.62"/>
    <n v="0.60712864925765331"/>
    <n v="-7.9604459044845984E-3"/>
    <m/>
    <n v="0"/>
    <n v="0"/>
    <n v="1.5493418518083453"/>
    <n v="0.60699999999999998"/>
    <n v="-8.0612903225805946E-3"/>
    <m/>
    <n v="0"/>
    <n v="0"/>
    <n v="1.1143142548492515"/>
    <n v="0.57089999999999996"/>
    <n v="-3.6359032258064528E-2"/>
    <m/>
    <n v="0"/>
    <n v="0"/>
    <n v="1.6214518341861743"/>
    <m/>
  </r>
  <r>
    <n v="2020020478"/>
    <x v="65"/>
    <s v="NYR"/>
    <s v="WSH"/>
    <n v="0"/>
    <n v="0"/>
    <n v="2.2000000000000002"/>
    <n v="0.42208309391108473"/>
    <n v="-1.7854298348903379E-2"/>
    <m/>
    <n v="0"/>
    <n v="0"/>
    <n v="1.7621625714770375"/>
    <n v="0.48199999999999998"/>
    <n v="1.5099999999999999E-2"/>
    <n v="1.5099999999999999E-2"/>
    <n v="-1.7584188103493707E-2"/>
    <n v="-1.5099999999999999E-2"/>
    <n v="1.1645157684432919"/>
    <n v="0.37939999999999996"/>
    <n v="-4.1329999999999999E-2"/>
    <m/>
    <n v="0"/>
    <n v="0"/>
    <n v="1.5501733086367961"/>
    <m/>
  </r>
  <r>
    <n v="2020020478"/>
    <x v="65"/>
    <s v="WSH"/>
    <s v="NYR"/>
    <n v="1"/>
    <n v="1"/>
    <n v="1.76"/>
    <n v="0.57791690608891522"/>
    <n v="6.7633242301937419E-3"/>
    <n v="6.7633242301937419E-3"/>
    <n v="9.0577383810804806E-3"/>
    <n v="5.1401264149472433E-3"/>
    <n v="1.7621625714770375"/>
    <n v="0.51800000000000002"/>
    <n v="-3.4863157894736825E-2"/>
    <m/>
    <n v="0"/>
    <n v="0"/>
    <n v="1.1645157684432919"/>
    <n v="0.62060000000000004"/>
    <n v="3.6416842105263199E-2"/>
    <n v="3.6416842105263199E-2"/>
    <n v="4.2903836628478936E-2"/>
    <n v="2.7676800000000036E-2"/>
    <n v="1.5501733086367961"/>
    <m/>
  </r>
  <r>
    <n v="2020020479"/>
    <x v="65"/>
    <s v="MTL"/>
    <s v="VAN"/>
    <n v="1"/>
    <n v="0"/>
    <n v="1.57"/>
    <n v="0.58002514445797126"/>
    <n v="-4.7031854316307936E-2"/>
    <m/>
    <n v="0"/>
    <n v="0"/>
    <n v="1.7621625714770375"/>
    <n v="0.59699999999999998"/>
    <n v="-3.3005263157894753E-2"/>
    <m/>
    <n v="0"/>
    <n v="0"/>
    <n v="1.1645157684432919"/>
    <n v="0.59760000000000002"/>
    <n v="-3.2509473684210484E-2"/>
    <m/>
    <n v="0"/>
    <n v="0"/>
    <n v="1.5501733086367961"/>
    <m/>
  </r>
  <r>
    <n v="2020020479"/>
    <x v="65"/>
    <s v="VAN"/>
    <s v="MTL"/>
    <n v="0"/>
    <n v="1"/>
    <n v="2.65"/>
    <n v="0.41997485554202862"/>
    <n v="2.0533339488431963E-2"/>
    <n v="2.0533339488431963E-2"/>
    <n v="5.9702085818011348E-2"/>
    <n v="3.3880010155912743E-2"/>
    <n v="1.7621625714770375"/>
    <n v="0.40300000000000002"/>
    <n v="1.2354545454545467E-2"/>
    <n v="1.2354545454545467E-2"/>
    <n v="2.3738653939716529E-2"/>
    <n v="2.0385000000000021E-2"/>
    <n v="1.1645157684432919"/>
    <n v="0.40239999999999998"/>
    <n v="1.206545454545452E-2"/>
    <n v="1.206545454545452E-2"/>
    <n v="3.0860850228341275E-2"/>
    <n v="1.990799999999996E-2"/>
    <n v="1.5501733086367961"/>
    <m/>
  </r>
  <r>
    <n v="2020020480"/>
    <x v="65"/>
    <s v="CGY"/>
    <s v="TOR"/>
    <n v="0"/>
    <n v="1"/>
    <n v="2.35"/>
    <n v="0.42775155524331182"/>
    <n v="1.1591455159517291E-3"/>
    <n v="1.1591455159517291E-3"/>
    <n v="2.757513838192528E-3"/>
    <n v="1.5648464465348342E-3"/>
    <n v="1.7621625714770375"/>
    <n v="0.42400000000000004"/>
    <n v="-7.9999999999996122E-4"/>
    <m/>
    <n v="0"/>
    <n v="0"/>
    <n v="1.1645157684432919"/>
    <n v="0.35519999999999996"/>
    <n v="-3.6728888888888908E-2"/>
    <m/>
    <n v="0"/>
    <n v="0"/>
    <n v="1.5501733086367961"/>
    <m/>
  </r>
  <r>
    <n v="2020020480"/>
    <x v="65"/>
    <s v="TOR"/>
    <s v="CGY"/>
    <n v="1"/>
    <n v="0"/>
    <n v="1.64"/>
    <n v="0.57224844475668823"/>
    <n v="-2.883400809329591E-2"/>
    <m/>
    <n v="0"/>
    <n v="0"/>
    <n v="1.7621625714770375"/>
    <n v="0.57599999999999996"/>
    <n v="-2.5950000000000088E-2"/>
    <m/>
    <n v="0"/>
    <n v="0"/>
    <n v="1.1645157684432919"/>
    <n v="0.64480000000000004"/>
    <n v="2.6939999999999988E-2"/>
    <n v="2.6939999999999988E-2"/>
    <n v="-4.176166893467527E-2"/>
    <n v="-2.6939999999999988E-2"/>
    <n v="1.5501733086367961"/>
    <m/>
  </r>
  <r>
    <n v="2020020481"/>
    <x v="65"/>
    <s v="L.A"/>
    <s v="VGK"/>
    <n v="1"/>
    <n v="0"/>
    <n v="2.5"/>
    <n v="0.45334258816683759"/>
    <n v="2.6671294083418794E-2"/>
    <n v="2.6671294083418794E-2"/>
    <n v="-4.6999156166657556E-2"/>
    <n v="-2.6671294083418794E-2"/>
    <n v="1.7621625714770375"/>
    <n v="0.40699999999999997"/>
    <n v="3.499999999999981E-3"/>
    <n v="3.499999999999981E-3"/>
    <n v="-4.0758051895514995E-3"/>
    <n v="-3.499999999999981E-3"/>
    <n v="1.1645157684432919"/>
    <n v="0.40350000000000003"/>
    <n v="1.7500000000000183E-3"/>
    <n v="1.7500000000000183E-3"/>
    <n v="-2.7128032901144214E-3"/>
    <n v="-1.7500000000000183E-3"/>
    <n v="1.5501733086367961"/>
    <m/>
  </r>
  <r>
    <n v="2020020481"/>
    <x v="65"/>
    <s v="VGK"/>
    <s v="L.A"/>
    <n v="0"/>
    <n v="1"/>
    <n v="1.6"/>
    <n v="0.5466574118331623"/>
    <n v="-6.2674070533470114E-2"/>
    <m/>
    <n v="0"/>
    <n v="0"/>
    <n v="1.7621625714770375"/>
    <n v="0.59299999999999997"/>
    <n v="-2.5599999999999953E-2"/>
    <m/>
    <n v="0"/>
    <n v="0"/>
    <n v="1.1645157684432919"/>
    <n v="0.59650000000000003"/>
    <n v="-2.2799999999999928E-2"/>
    <m/>
    <n v="0"/>
    <n v="0"/>
    <n v="1.5501733086367961"/>
    <m/>
  </r>
  <r>
    <n v="2020020482"/>
    <x v="65"/>
    <s v="S.J"/>
    <s v="STL"/>
    <n v="1"/>
    <n v="0"/>
    <n v="2.35"/>
    <n v="0.4351297675763024"/>
    <n v="5.0122119565134916E-3"/>
    <n v="5.0122119565134916E-3"/>
    <n v="-8.8323323100777673E-3"/>
    <n v="-5.0122119565134916E-3"/>
    <n v="1.7621625714770375"/>
    <n v="0.40699999999999997"/>
    <n v="-9.6777777777777834E-3"/>
    <m/>
    <n v="0"/>
    <n v="0"/>
    <n v="1.1645157684432919"/>
    <n v="0.48199999999999998"/>
    <n v="2.9488888888888898E-2"/>
    <n v="2.9488888888888898E-2"/>
    <n v="-4.5712888456911759E-2"/>
    <n v="-2.9488888888888898E-2"/>
    <n v="1.5501733086367961"/>
    <m/>
  </r>
  <r>
    <n v="2020020482"/>
    <x v="65"/>
    <s v="STL"/>
    <s v="S.J"/>
    <n v="0"/>
    <n v="1"/>
    <n v="1.66"/>
    <n v="0.5648702324236976"/>
    <n v="-2.8325188262119085E-2"/>
    <m/>
    <n v="0"/>
    <n v="0"/>
    <n v="1.7621625714770375"/>
    <n v="0.59299999999999997"/>
    <n v="-7.100000000000036E-3"/>
    <m/>
    <n v="0"/>
    <n v="0"/>
    <n v="1.1645157684432919"/>
    <n v="0.51800000000000002"/>
    <n v="-6.3690909090909104E-2"/>
    <m/>
    <n v="0"/>
    <n v="0"/>
    <n v="1.5501733086367961"/>
    <m/>
  </r>
  <r>
    <n v="2020020484"/>
    <x v="66"/>
    <s v="NYI"/>
    <s v="PHI"/>
    <n v="1"/>
    <n v="1"/>
    <n v="1.76"/>
    <n v="0.50512922695388895"/>
    <n v="-4.3804958116245574E-2"/>
    <m/>
    <n v="0"/>
    <n v="0"/>
    <n v="1.7778484210375864"/>
    <n v="0.53200000000000003"/>
    <n v="-2.5136842105263141E-2"/>
    <m/>
    <n v="0"/>
    <n v="0"/>
    <n v="1.1665944290899632"/>
    <n v="0.61019999999999996"/>
    <n v="2.9191578947368384E-2"/>
    <n v="2.9191578947368384E-2"/>
    <n v="3.4027178083683184E-2"/>
    <n v="2.2185599999999975E-2"/>
    <n v="1.533750634811915"/>
    <m/>
  </r>
  <r>
    <n v="2020020484"/>
    <x v="66"/>
    <s v="PHI"/>
    <s v="NYI"/>
    <n v="0"/>
    <n v="0"/>
    <n v="2.15"/>
    <n v="0.49487077304611105"/>
    <n v="1.6688390099775314E-2"/>
    <n v="1.6688390099775314E-2"/>
    <n v="-2.9669427988544831E-2"/>
    <n v="-1.6688390099775314E-2"/>
    <n v="1.7778484210375864"/>
    <n v="0.46799999999999997"/>
    <n v="1.6173913043477928E-3"/>
    <n v="1.6173913043477928E-3"/>
    <n v="-1.8868396853106842E-3"/>
    <n v="-1.6173913043477928E-3"/>
    <n v="1.1665944290899632"/>
    <n v="0.38980000000000004"/>
    <n v="-4.2242608695652183E-2"/>
    <m/>
    <n v="0"/>
    <n v="0"/>
    <n v="1.533750634811915"/>
    <m/>
  </r>
  <r>
    <n v="2020020485"/>
    <x v="66"/>
    <s v="CAR"/>
    <s v="CBJ"/>
    <n v="1"/>
    <n v="0"/>
    <n v="1.55"/>
    <n v="0.58377504088815868"/>
    <n v="-5.189928361273858E-2"/>
    <m/>
    <n v="0"/>
    <n v="0"/>
    <n v="1.7778484210375864"/>
    <n v="0.624"/>
    <n v="-1.7890909090909117E-2"/>
    <m/>
    <n v="0"/>
    <n v="0"/>
    <n v="1.1665944290899632"/>
    <n v="0.65310000000000001"/>
    <n v="6.7118181818181868E-3"/>
    <n v="6.7118181818181868E-3"/>
    <n v="-1.0294255397105797E-2"/>
    <n v="-6.7118181818181868E-3"/>
    <n v="1.533750634811915"/>
    <m/>
  </r>
  <r>
    <n v="2020020485"/>
    <x v="66"/>
    <s v="CBJ"/>
    <s v="CAR"/>
    <n v="0"/>
    <n v="1"/>
    <n v="2.65"/>
    <n v="0.41622495911184137"/>
    <n v="1.8726571208432664E-2"/>
    <n v="1.8726571208432664E-2"/>
    <n v="5.4933458339693896E-2"/>
    <n v="3.0898842493913892E-2"/>
    <n v="1.7778484210375864"/>
    <n v="0.376"/>
    <n v="-6.5454545454546331E-4"/>
    <m/>
    <n v="0"/>
    <n v="0"/>
    <n v="1.1665944290899632"/>
    <n v="0.34689999999999999"/>
    <n v="-1.4675454545454561E-2"/>
    <m/>
    <n v="0"/>
    <n v="0"/>
    <n v="1.533750634811915"/>
    <m/>
  </r>
  <r>
    <n v="2020020486"/>
    <x v="66"/>
    <s v="CHI"/>
    <s v="T.B"/>
    <n v="0"/>
    <n v="0"/>
    <n v="3.15"/>
    <n v="0.30557116524986255"/>
    <n v="-5.225697134362735E-3"/>
    <m/>
    <n v="0"/>
    <n v="0"/>
    <n v="1.7778484210375864"/>
    <n v="0.36299999999999999"/>
    <n v="2.0016279069767436E-2"/>
    <n v="2.0016279069767436E-2"/>
    <n v="-2.3350879653900723E-2"/>
    <n v="-2.0016279069767436E-2"/>
    <n v="1.1665944290899632"/>
    <n v="0.24770000000000003"/>
    <n v="-3.0662093023255808E-2"/>
    <m/>
    <n v="0"/>
    <n v="0"/>
    <n v="1.533750634811915"/>
    <m/>
  </r>
  <r>
    <n v="2020020486"/>
    <x v="66"/>
    <s v="T.B"/>
    <s v="CHI"/>
    <n v="1"/>
    <n v="1"/>
    <n v="1.41"/>
    <n v="0.6944288347501375"/>
    <n v="-1.5260007074858183E-2"/>
    <m/>
    <n v="0"/>
    <n v="0"/>
    <n v="1.7778484210375864"/>
    <n v="0.63700000000000001"/>
    <n v="-7.4509756097561053E-2"/>
    <m/>
    <n v="0"/>
    <n v="0"/>
    <n v="1.1665944290899632"/>
    <n v="0.75229999999999997"/>
    <n v="4.4446097560975527E-2"/>
    <n v="4.4446097560975527E-2"/>
    <n v="2.7949384443113994E-2"/>
    <n v="1.8222899999999966E-2"/>
    <n v="1.533750634811915"/>
    <m/>
  </r>
  <r>
    <n v="2020020487"/>
    <x v="66"/>
    <s v="FLA"/>
    <s v="NSH"/>
    <n v="1"/>
    <n v="1"/>
    <n v="1.45"/>
    <n v="0.60305533139899536"/>
    <n v="-8.3713179647637803E-2"/>
    <m/>
    <n v="0"/>
    <n v="0"/>
    <n v="1.7778484210375864"/>
    <n v="0.628"/>
    <n v="-5.9600000000000028E-2"/>
    <m/>
    <n v="0"/>
    <n v="0"/>
    <n v="1.1665944290899632"/>
    <n v="0.61739999999999995"/>
    <n v="-6.9846666666666696E-2"/>
    <m/>
    <n v="0"/>
    <n v="0"/>
    <n v="1.533750634811915"/>
    <m/>
  </r>
  <r>
    <n v="2020020487"/>
    <x v="66"/>
    <s v="NSH"/>
    <s v="FLA"/>
    <n v="0"/>
    <n v="0"/>
    <n v="2.95"/>
    <n v="0.39694466860100458"/>
    <n v="2.6305657288148248E-2"/>
    <n v="2.6305657288148248E-2"/>
    <n v="-4.6767471274090242E-2"/>
    <n v="-2.6305657288148248E-2"/>
    <n v="1.7778484210375864"/>
    <n v="0.372"/>
    <n v="1.498461538461539E-2"/>
    <n v="1.498461538461539E-2"/>
    <n v="-1.7480968829748072E-2"/>
    <n v="-1.498461538461539E-2"/>
    <n v="1.1665944290899632"/>
    <n v="0.38260000000000005"/>
    <n v="1.9795384615384638E-2"/>
    <n v="1.9795384615384638E-2"/>
    <n v="-3.0361183720192204E-2"/>
    <n v="-1.9795384615384638E-2"/>
    <n v="1.533750634811915"/>
    <m/>
  </r>
  <r>
    <n v="2020020488"/>
    <x v="66"/>
    <s v="DAL"/>
    <s v="DET"/>
    <n v="0"/>
    <n v="1"/>
    <n v="1.52"/>
    <n v="0.60740918144345479"/>
    <n v="-4.4271948580354992E-2"/>
    <m/>
    <n v="0"/>
    <n v="0"/>
    <n v="1.7778484210375864"/>
    <n v="0.66700000000000004"/>
    <n v="7.9846153846154268E-3"/>
    <n v="7.9846153846154268E-3"/>
    <n v="4.8437000695815535E-3"/>
    <n v="4.152000000000022E-3"/>
    <n v="1.1665944290899632"/>
    <n v="0.66620000000000001"/>
    <n v="7.2830769230769685E-3"/>
    <n v="7.2830769230769685E-3"/>
    <n v="5.8086204041597209E-3"/>
    <n v="3.7872000000000235E-3"/>
    <n v="1.533750634811915"/>
    <m/>
  </r>
  <r>
    <n v="2020020488"/>
    <x v="66"/>
    <s v="DET"/>
    <s v="DAL"/>
    <n v="1"/>
    <n v="0"/>
    <n v="2.7"/>
    <n v="0.3925908185565451"/>
    <n v="1.0587390018118557E-2"/>
    <n v="1.0587390018118557E-2"/>
    <n v="-1.8822774626621182E-2"/>
    <n v="-1.0587390018118557E-2"/>
    <n v="1.7778484210375864"/>
    <n v="0.33300000000000002"/>
    <n v="-1.7805882352941164E-2"/>
    <m/>
    <n v="0"/>
    <n v="0"/>
    <n v="1.1665944290899632"/>
    <n v="0.33379999999999999"/>
    <n v="-1.7424705882352926E-2"/>
    <m/>
    <n v="0"/>
    <n v="0"/>
    <n v="1.533750634811915"/>
    <m/>
  </r>
  <r>
    <n v="2020020489"/>
    <x v="66"/>
    <s v="MTL"/>
    <s v="VAN"/>
    <n v="1"/>
    <n v="1"/>
    <n v="1.54"/>
    <n v="0.57617686064553386"/>
    <n v="-6.2604241447709902E-2"/>
    <m/>
    <n v="0"/>
    <n v="0"/>
    <n v="1.7778484210375864"/>
    <n v="0.64700000000000002"/>
    <n v="-2.0111111111110868E-3"/>
    <m/>
    <n v="0"/>
    <n v="0"/>
    <n v="1.1665944290899632"/>
    <n v="0.57389999999999997"/>
    <n v="-6.4552222222222233E-2"/>
    <m/>
    <n v="0"/>
    <n v="0"/>
    <n v="1.533750634811915"/>
    <m/>
  </r>
  <r>
    <n v="2020020489"/>
    <x v="66"/>
    <s v="VAN"/>
    <s v="MTL"/>
    <n v="0"/>
    <n v="0"/>
    <n v="2.65"/>
    <n v="0.42382313935446608"/>
    <n v="2.2387512598060936E-2"/>
    <n v="2.2387512598060936E-2"/>
    <n v="-3.9801603923421712E-2"/>
    <n v="-2.2387512598060936E-2"/>
    <n v="1.7778484210375864"/>
    <n v="0.35299999999999998"/>
    <n v="-1.1736363636363656E-2"/>
    <m/>
    <n v="0"/>
    <n v="0"/>
    <n v="1.1665944290899632"/>
    <n v="0.42610000000000003"/>
    <n v="2.3484545454545473E-2"/>
    <n v="2.3484545454545473E-2"/>
    <n v="-3.6019436499178395E-2"/>
    <n v="-2.3484545454545473E-2"/>
    <n v="1.533750634811915"/>
    <m/>
  </r>
  <r>
    <n v="2020020490"/>
    <x v="66"/>
    <s v="CGY"/>
    <s v="TOR"/>
    <n v="0"/>
    <n v="0"/>
    <n v="2.5"/>
    <n v="0.43893525751041262"/>
    <n v="1.9467628755206311E-2"/>
    <n v="1.9467628755206311E-2"/>
    <n v="-3.4610493043789457E-2"/>
    <n v="-1.9467628755206311E-2"/>
    <n v="1.7778484210375864"/>
    <n v="0.371"/>
    <n v="-1.4500000000000001E-2"/>
    <m/>
    <n v="0"/>
    <n v="0"/>
    <n v="1.1665944290899632"/>
    <n v="0.38660000000000005"/>
    <n v="-6.6999999999999725E-3"/>
    <m/>
    <n v="0"/>
    <n v="0"/>
    <n v="1.533750634811915"/>
    <m/>
  </r>
  <r>
    <n v="2020020490"/>
    <x v="66"/>
    <s v="TOR"/>
    <s v="CGY"/>
    <n v="1"/>
    <n v="1"/>
    <n v="1.58"/>
    <n v="0.56106474248958738"/>
    <n v="-5.8716055275750974E-2"/>
    <m/>
    <n v="0"/>
    <n v="0"/>
    <n v="1.7778484210375864"/>
    <n v="0.629"/>
    <n v="-3.1965517241379117E-3"/>
    <m/>
    <n v="0"/>
    <n v="0"/>
    <n v="1.1665944290899632"/>
    <n v="0.61339999999999995"/>
    <n v="-1.594551724137935E-2"/>
    <m/>
    <n v="0"/>
    <n v="0"/>
    <n v="1.533750634811915"/>
    <m/>
  </r>
  <r>
    <n v="2020020491"/>
    <x v="66"/>
    <s v="EDM"/>
    <s v="WPG"/>
    <n v="1"/>
    <n v="1"/>
    <n v="1.76"/>
    <n v="0.53223055910866679"/>
    <n v="-2.497666419818936E-2"/>
    <m/>
    <n v="0"/>
    <n v="0"/>
    <n v="1.7778484210375864"/>
    <n v="0.56299999999999994"/>
    <n v="-3.6000000000000068E-3"/>
    <m/>
    <n v="0"/>
    <n v="0"/>
    <n v="1.1665944290899632"/>
    <n v="0.54749999999999999"/>
    <n v="-1.4368421052631617E-2"/>
    <m/>
    <n v="0"/>
    <n v="0"/>
    <n v="1.533750634811915"/>
    <m/>
  </r>
  <r>
    <n v="2020020491"/>
    <x v="66"/>
    <s v="WPG"/>
    <s v="EDM"/>
    <n v="0"/>
    <n v="0"/>
    <n v="2.2000000000000002"/>
    <n v="0.46776944089133315"/>
    <n v="7.2731924902332667E-3"/>
    <n v="7.2731924902332667E-3"/>
    <n v="-1.2930633784663645E-2"/>
    <n v="-7.2731924902332667E-3"/>
    <n v="1.7778484210375864"/>
    <n v="0.43700000000000006"/>
    <n v="-9.6499999999999624E-3"/>
    <m/>
    <n v="0"/>
    <n v="0"/>
    <n v="1.1665944290899632"/>
    <n v="0.45250000000000001"/>
    <n v="-1.1249999999999591E-3"/>
    <m/>
    <n v="0"/>
    <n v="0"/>
    <n v="1.533750634811915"/>
    <m/>
  </r>
  <r>
    <n v="2020020492"/>
    <x v="66"/>
    <s v="COL"/>
    <s v="MIN"/>
    <n v="1"/>
    <n v="1"/>
    <n v="1.57"/>
    <n v="0.59362428176040893"/>
    <n v="-3.5794672440083129E-2"/>
    <m/>
    <n v="0"/>
    <n v="0"/>
    <n v="1.7778484210375864"/>
    <n v="0.59699999999999998"/>
    <n v="-3.3005263157894753E-2"/>
    <m/>
    <n v="0"/>
    <n v="0"/>
    <n v="1.1665944290899632"/>
    <n v="0.62260000000000004"/>
    <n v="-1.1851578947368322E-2"/>
    <m/>
    <n v="0"/>
    <n v="0"/>
    <n v="1.533750634811915"/>
    <m/>
  </r>
  <r>
    <n v="2020020492"/>
    <x v="66"/>
    <s v="MIN"/>
    <s v="COL"/>
    <n v="0"/>
    <n v="0"/>
    <n v="2.6"/>
    <n v="0.40637571823959118"/>
    <n v="1.0608162641800707E-2"/>
    <n v="1.0608162641800707E-2"/>
    <n v="-1.8859705202835298E-2"/>
    <n v="-1.0608162641800707E-2"/>
    <n v="1.7778484210375864"/>
    <n v="0.40300000000000002"/>
    <n v="8.9625000000000121E-3"/>
    <n v="8.9625000000000121E-3"/>
    <n v="-1.045560257071881E-2"/>
    <n v="-8.9625000000000121E-3"/>
    <n v="1.1665944290899632"/>
    <n v="0.37739999999999996"/>
    <n v="-3.5175000000000206E-3"/>
    <m/>
    <n v="0"/>
    <n v="0"/>
    <n v="1.533750634811915"/>
    <m/>
  </r>
  <r>
    <n v="2020020493"/>
    <x v="66"/>
    <s v="S.J"/>
    <s v="STL"/>
    <n v="1"/>
    <n v="0"/>
    <n v="2.35"/>
    <n v="0.43703376083237039"/>
    <n v="6.0065195457934409E-3"/>
    <n v="6.0065195457934409E-3"/>
    <n v="-1.067868129042027E-2"/>
    <n v="-6.0065195457934409E-3"/>
    <n v="1.7778484210375864"/>
    <n v="0.44"/>
    <n v="7.555555555555574E-3"/>
    <n v="7.555555555555574E-3"/>
    <n v="-8.8142690197908543E-3"/>
    <n v="-7.555555555555574E-3"/>
    <n v="1.1665944290899632"/>
    <n v="0.46300000000000002"/>
    <n v="1.9566666666666691E-2"/>
    <n v="1.9566666666666691E-2"/>
    <n v="-3.0010387421153174E-2"/>
    <n v="-1.9566666666666691E-2"/>
    <n v="1.533750634811915"/>
    <m/>
  </r>
  <r>
    <n v="2020020493"/>
    <x v="66"/>
    <s v="STL"/>
    <s v="S.J"/>
    <n v="0"/>
    <n v="1"/>
    <n v="1.71"/>
    <n v="0.56296623916762967"/>
    <n v="-1.5772280714092941E-2"/>
    <m/>
    <n v="0"/>
    <n v="0"/>
    <n v="1.7778484210375864"/>
    <n v="0.56000000000000005"/>
    <n v="-1.7915492957746477E-2"/>
    <m/>
    <n v="0"/>
    <n v="0"/>
    <n v="1.1665944290899632"/>
    <n v="0.53699999999999992"/>
    <n v="-3.4533802816901445E-2"/>
    <m/>
    <n v="0"/>
    <n v="0"/>
    <n v="1.533750634811915"/>
    <m/>
  </r>
  <r>
    <n v="2020020494"/>
    <x v="66"/>
    <s v="N.J"/>
    <s v="PIT"/>
    <n v="1"/>
    <n v="0"/>
    <n v="2.4"/>
    <n v="0.3803662077846503"/>
    <n v="-1.8668807425036998E-2"/>
    <m/>
    <n v="0"/>
    <n v="0"/>
    <n v="1.7778484210375864"/>
    <n v="0.40400000000000003"/>
    <n v="-6.5142857142857112E-3"/>
    <m/>
    <n v="0"/>
    <n v="0"/>
    <n v="1.1665944290899632"/>
    <n v="0.42330000000000001"/>
    <n v="3.4114285714285575E-3"/>
    <n v="3.4114285714285575E-3"/>
    <n v="-5.232280737044054E-3"/>
    <n v="-3.4114285714285575E-3"/>
    <n v="1.533750634811915"/>
    <m/>
  </r>
  <r>
    <n v="2020020494"/>
    <x v="66"/>
    <s v="PIT"/>
    <s v="N.J"/>
    <n v="0"/>
    <n v="1"/>
    <n v="1.62"/>
    <n v="0.61963379221534964"/>
    <n v="1.8419726075160191E-3"/>
    <n v="1.8419726075160191E-3"/>
    <n v="2.0303438169574414E-3"/>
    <n v="1.1420230166599319E-3"/>
    <n v="1.7778484210375864"/>
    <n v="0.59599999999999997"/>
    <n v="-1.6683870967741911E-2"/>
    <m/>
    <n v="0"/>
    <n v="0"/>
    <n v="1.1665944290899632"/>
    <n v="0.57669999999999999"/>
    <n v="-3.1812580645161272E-2"/>
    <m/>
    <n v="0"/>
    <n v="0"/>
    <n v="1.533750634811915"/>
    <m/>
  </r>
  <r>
    <n v="2020020494.0999999"/>
    <x v="66"/>
    <s v="ANA"/>
    <s v="ARI"/>
    <n v="1"/>
    <n v="0"/>
    <n v="2.1"/>
    <n v="0.43423125379820043"/>
    <n v="-2.4031191006485181E-2"/>
    <m/>
    <n v="0"/>
    <n v="0"/>
    <n v="1.7778484210375864"/>
    <n v="0.437"/>
    <n v="-2.2445454545454539E-2"/>
    <m/>
    <n v="0"/>
    <n v="0"/>
    <n v="1.1665944290899632"/>
    <n v="0.433"/>
    <n v="-2.4736363636363622E-2"/>
    <m/>
    <n v="0"/>
    <n v="0"/>
    <n v="1.533750634811915"/>
    <m/>
  </r>
  <r>
    <n v="2020020494.0999999"/>
    <x v="66"/>
    <s v="ARI"/>
    <s v="ANA"/>
    <n v="0"/>
    <n v="1"/>
    <n v="1.8"/>
    <n v="0.56576874620179951"/>
    <n v="6.893903686214703E-3"/>
    <n v="6.893903686214703E-3"/>
    <n v="9.8050526266576059E-3"/>
    <n v="5.5151229489717631E-3"/>
    <n v="1.7778484210375864"/>
    <n v="0.56299999999999994"/>
    <n v="5.0249999999999462E-3"/>
    <n v="5.0249999999999462E-3"/>
    <n v="4.6897096049416031E-3"/>
    <n v="4.0199999999999576E-3"/>
    <n v="1.1665944290899632"/>
    <n v="0.56699999999999995"/>
    <n v="7.7249999999999819E-3"/>
    <n v="7.7249999999999819E-3"/>
    <n v="9.4785789231376129E-3"/>
    <n v="6.1799999999999859E-3"/>
    <n v="1.533750634811915"/>
    <m/>
  </r>
  <r>
    <n v="2020020494.2"/>
    <x v="66"/>
    <s v="NYR"/>
    <s v="WSH"/>
    <n v="0"/>
    <n v="1"/>
    <n v="2.2000000000000002"/>
    <n v="0.38552255473094282"/>
    <n v="-3.7962594897981435E-2"/>
    <m/>
    <n v="0"/>
    <n v="0"/>
    <n v="1.7778484210375864"/>
    <n v="0.52900000000000003"/>
    <n v="4.0950000000000035E-2"/>
    <n v="4.0950000000000035E-2"/>
    <n v="5.7326450245480852E-2"/>
    <n v="4.9140000000000052E-2"/>
    <n v="1.1665944290899632"/>
    <n v="0.39"/>
    <n v="-3.5499999999999969E-2"/>
    <m/>
    <n v="0"/>
    <n v="0"/>
    <n v="1.533750634811915"/>
    <m/>
  </r>
  <r>
    <n v="2020020494.2"/>
    <x v="66"/>
    <s v="WSH"/>
    <s v="NYR"/>
    <n v="1"/>
    <n v="0"/>
    <n v="1.74"/>
    <n v="0.61447744526905723"/>
    <n v="2.8050305987091687E-2"/>
    <n v="2.8050305987091687E-2"/>
    <n v="-4.986919220877211E-2"/>
    <n v="-2.8050305987091687E-2"/>
    <n v="1.7778484210375864"/>
    <n v="0.47099999999999997"/>
    <n v="-7.315945945945948E-2"/>
    <m/>
    <n v="0"/>
    <n v="0"/>
    <n v="1.1665944290899632"/>
    <n v="0.61"/>
    <n v="2.4891891891891896E-2"/>
    <n v="2.4891891891891896E-2"/>
    <n v="-3.8177954990858756E-2"/>
    <n v="-2.4891891891891896E-2"/>
    <n v="1.533750634811915"/>
    <m/>
  </r>
  <r>
    <n v="2020020495"/>
    <x v="67"/>
    <s v="L.A"/>
    <s v="VGK"/>
    <n v="1"/>
    <n v="1"/>
    <n v="2.4500000000000002"/>
    <n v="0.43001418838574351"/>
    <n v="1.1076157561049314E-2"/>
    <n v="1.1076157561049314E-2"/>
    <n v="2.5417351206686149E-2"/>
    <n v="1.6060428463521507E-2"/>
    <n v="1.5826072924777366"/>
    <n v="0.41399999999999998"/>
    <n v="2.9586206896551792E-3"/>
    <n v="2.9586206896551792E-3"/>
    <n v="5.0255879784846498E-3"/>
    <n v="4.2900000000000108E-3"/>
    <n v="1.1714657292504982"/>
    <n v="0.37430000000000002"/>
    <n v="-1.7165172413793079E-2"/>
    <m/>
    <n v="0"/>
    <n v="0"/>
    <n v="1.460918897900477"/>
    <m/>
  </r>
  <r>
    <n v="2020020495"/>
    <x v="67"/>
    <s v="VGK"/>
    <s v="L.A"/>
    <n v="0"/>
    <n v="0"/>
    <n v="1.6"/>
    <n v="0.56998581161425654"/>
    <n v="-4.4011350708594736E-2"/>
    <m/>
    <n v="0"/>
    <n v="0"/>
    <n v="1.5826072924777366"/>
    <n v="0.58600000000000008"/>
    <n v="-3.1199999999999888E-2"/>
    <m/>
    <n v="0"/>
    <n v="0"/>
    <n v="1.1714657292504982"/>
    <n v="0.62569999999999992"/>
    <n v="5.6000000000000483E-4"/>
    <n v="5.6000000000000483E-4"/>
    <n v="-8.1811458282427419E-4"/>
    <n v="-5.6000000000000483E-4"/>
    <n v="1.460918897900477"/>
    <m/>
  </r>
  <r>
    <n v="2020020495.0999999"/>
    <x v="67"/>
    <s v="N.J"/>
    <s v="PIT"/>
    <n v="0"/>
    <n v="1"/>
    <n v="2.8"/>
    <n v="0.33325846101806272"/>
    <n v="-1.1146051524904065E-2"/>
    <m/>
    <n v="0"/>
    <n v="0"/>
    <n v="1.5826072924777366"/>
    <n v="0.36"/>
    <n v="1.3333333333333162E-3"/>
    <n v="1.3333333333333162E-3"/>
    <n v="2.8115177502011594E-3"/>
    <n v="2.399999999999969E-3"/>
    <n v="1.1714657292504982"/>
    <n v="0.34209999999999996"/>
    <n v="-7.0200000000000271E-3"/>
    <m/>
    <n v="0"/>
    <n v="0"/>
    <n v="1.460918897900477"/>
    <m/>
  </r>
  <r>
    <n v="2020020495.0999999"/>
    <x v="67"/>
    <s v="PIT"/>
    <s v="N.J"/>
    <n v="1"/>
    <n v="0"/>
    <n v="1.5"/>
    <n v="0.66674153898193722"/>
    <n v="6.7385083743531918E-5"/>
    <n v="6.7385083743531918E-5"/>
    <n v="-1.0664412493673659E-4"/>
    <n v="-6.7385083743531918E-5"/>
    <n v="1.5826072924777366"/>
    <n v="0.64"/>
    <n v="-2.3999999999999955E-2"/>
    <m/>
    <n v="0"/>
    <n v="0"/>
    <n v="1.1714657292504982"/>
    <n v="0.65790000000000004"/>
    <n v="-7.8899999999999301E-3"/>
    <m/>
    <n v="0"/>
    <n v="0"/>
    <n v="1.460918897900477"/>
    <m/>
  </r>
  <r>
    <n v="2020020495.2"/>
    <x v="67"/>
    <s v="FLA"/>
    <s v="T.B"/>
    <n v="0"/>
    <n v="0"/>
    <n v="2.2999999999999998"/>
    <n v="0.39874493334337352"/>
    <n v="-1.9127689225440229E-2"/>
    <m/>
    <n v="0"/>
    <n v="0"/>
    <n v="1.5826072924777366"/>
    <n v="0.42400000000000004"/>
    <n v="-5.7230769230769089E-3"/>
    <m/>
    <n v="0"/>
    <n v="0"/>
    <n v="1.1714657292504982"/>
    <n v="0.30559999999999998"/>
    <n v="-6.8566153846153888E-2"/>
    <m/>
    <n v="0"/>
    <n v="0"/>
    <n v="1.460918897900477"/>
    <m/>
  </r>
  <r>
    <n v="2020020495.2"/>
    <x v="67"/>
    <s v="T.B"/>
    <s v="FLA"/>
    <n v="1"/>
    <n v="1"/>
    <n v="1.71"/>
    <n v="0.60125506665662654"/>
    <n v="1.1892745344858303E-2"/>
    <n v="1.1892745344858303E-2"/>
    <n v="1.3363297312350917E-2"/>
    <n v="8.4438491948493951E-3"/>
    <n v="1.5826072924777366"/>
    <n v="0.57599999999999996"/>
    <n v="-6.3549295774648117E-3"/>
    <m/>
    <n v="0"/>
    <n v="0"/>
    <n v="1.1714657292504982"/>
    <n v="0.69440000000000002"/>
    <n v="7.9193239436619683E-2"/>
    <n v="7.9193239436619683E-2"/>
    <n v="8.2143379056029669E-2"/>
    <n v="5.6227199999999977E-2"/>
    <n v="1.460918897900477"/>
    <m/>
  </r>
  <r>
    <n v="2020020495.3"/>
    <x v="67"/>
    <s v="DAL"/>
    <s v="NSH"/>
    <n v="1"/>
    <n v="0"/>
    <n v="1.58"/>
    <n v="0.59841287332636484"/>
    <n v="-2.8193617316039733E-2"/>
    <m/>
    <n v="0"/>
    <n v="0"/>
    <n v="1.5826072924777366"/>
    <n v="0.65100000000000002"/>
    <n v="1.4782758620689677E-2"/>
    <n v="1.4782758620689677E-2"/>
    <n v="-1.7317495107920321E-2"/>
    <n v="-1.4782758620689677E-2"/>
    <n v="1.1714657292504982"/>
    <n v="0.59740000000000004"/>
    <n v="-2.9021379310344791E-2"/>
    <m/>
    <n v="0"/>
    <n v="0"/>
    <n v="1.460918897900477"/>
    <m/>
  </r>
  <r>
    <n v="2020020495.3"/>
    <x v="67"/>
    <s v="NSH"/>
    <s v="DAL"/>
    <n v="0"/>
    <n v="1"/>
    <n v="2.6"/>
    <n v="0.40158712667363516"/>
    <n v="8.2737242533971467E-3"/>
    <n v="8.2737242533971467E-3"/>
    <n v="2.0950490143001984E-2"/>
    <n v="1.3237958805435435E-2"/>
    <n v="1.5826072924777366"/>
    <n v="0.34899999999999998"/>
    <n v="-1.7362500000000003E-2"/>
    <m/>
    <n v="0"/>
    <n v="0"/>
    <n v="1.1714657292504982"/>
    <n v="0.40259999999999996"/>
    <n v="8.7674999999999836E-3"/>
    <n v="8.7674999999999836E-3"/>
    <n v="2.0493770299747853E-2"/>
    <n v="1.4027999999999975E-2"/>
    <n v="1.460918897900477"/>
    <m/>
  </r>
  <r>
    <n v="2020020496"/>
    <x v="68"/>
    <s v="BUF"/>
    <s v="NYR"/>
    <n v="0"/>
    <n v="0"/>
    <n v="3.3"/>
    <n v="0.3141830750832299"/>
    <n v="4.800541014085908E-3"/>
    <n v="4.800541014085908E-3"/>
    <n v="-7.8836010482003279E-3"/>
    <n v="-4.800541014085908E-3"/>
    <n v="1.6422317870148389"/>
    <n v="0.30500000000000005"/>
    <n v="8.4782608695652985E-4"/>
    <n v="8.4782608695652985E-4"/>
    <n v="-9.851614838039069E-4"/>
    <n v="-8.4782608695652985E-4"/>
    <n v="1.1619853398712636"/>
    <n v="0.2802"/>
    <n v="-9.826956521739141E-3"/>
    <m/>
    <n v="0"/>
    <n v="0"/>
    <n v="1.5627379326734303"/>
    <m/>
  </r>
  <r>
    <n v="2020020496"/>
    <x v="68"/>
    <s v="NYR"/>
    <s v="BUF"/>
    <n v="1"/>
    <n v="1"/>
    <n v="1.38"/>
    <n v="0.68581692491677015"/>
    <n v="-4.2294192327518888E-2"/>
    <m/>
    <n v="0"/>
    <n v="0"/>
    <n v="1.6422317870148389"/>
    <n v="0.69499999999999995"/>
    <n v="-3.2289473684210659E-2"/>
    <m/>
    <n v="0"/>
    <n v="0"/>
    <n v="1.1619853398712636"/>
    <n v="0.7198"/>
    <n v="-5.2705263157895752E-3"/>
    <m/>
    <n v="0"/>
    <n v="0"/>
    <n v="1.5627379326734303"/>
    <m/>
  </r>
  <r>
    <n v="2020020497"/>
    <x v="68"/>
    <s v="CAR"/>
    <s v="CBJ"/>
    <n v="0"/>
    <n v="1"/>
    <n v="1.62"/>
    <n v="0.53664978917576867"/>
    <n v="-6.3206778162219993E-2"/>
    <m/>
    <n v="0"/>
    <n v="0"/>
    <n v="1.6422317870148389"/>
    <n v="0.60099999999999998"/>
    <n v="-1.2764516129032236E-2"/>
    <m/>
    <n v="0"/>
    <n v="0"/>
    <n v="1.1619853398712636"/>
    <n v="0.57309999999999994"/>
    <n v="-3.4634516129032268E-2"/>
    <m/>
    <n v="0"/>
    <n v="0"/>
    <n v="1.5627379326734303"/>
    <m/>
  </r>
  <r>
    <n v="2020020497"/>
    <x v="68"/>
    <s v="CBJ"/>
    <s v="CAR"/>
    <n v="1"/>
    <n v="0"/>
    <n v="2.5"/>
    <n v="0.46335021082423122"/>
    <n v="3.1675105412115621E-2"/>
    <n v="3.1675105412115621E-2"/>
    <n v="-5.2017864964822032E-2"/>
    <n v="-3.1675105412115621E-2"/>
    <n v="1.6422317870148389"/>
    <n v="0.39900000000000002"/>
    <n v="-4.9999999999998939E-4"/>
    <m/>
    <n v="0"/>
    <n v="0"/>
    <n v="1.1619853398712636"/>
    <n v="0.4269"/>
    <n v="1.3449999999999995E-2"/>
    <n v="1.3449999999999995E-2"/>
    <n v="-2.1018825194457628E-2"/>
    <n v="-1.3449999999999995E-2"/>
    <n v="1.5627379326734303"/>
    <m/>
  </r>
  <r>
    <n v="2020020499"/>
    <x v="68"/>
    <s v="CGY"/>
    <s v="OTT"/>
    <n v="0"/>
    <n v="0"/>
    <n v="1.57"/>
    <n v="0.62148515995461828"/>
    <n v="-1.2772788879604874E-2"/>
    <m/>
    <n v="0"/>
    <n v="0"/>
    <n v="1.6422317870148389"/>
    <n v="0.63300000000000001"/>
    <n v="-3.2578947368420612E-3"/>
    <m/>
    <n v="0"/>
    <n v="0"/>
    <n v="1.1619853398712636"/>
    <n v="0.62470000000000003"/>
    <n v="-1.0116315789473647E-2"/>
    <m/>
    <n v="0"/>
    <n v="0"/>
    <n v="1.5627379326734303"/>
    <m/>
  </r>
  <r>
    <n v="2020020499"/>
    <x v="68"/>
    <s v="OTT"/>
    <s v="CGY"/>
    <n v="1"/>
    <n v="1"/>
    <n v="2.5499999999999998"/>
    <n v="0.37851484004538166"/>
    <n v="-6.7329983001826127E-3"/>
    <m/>
    <n v="0"/>
    <n v="0"/>
    <n v="1.6422317870148389"/>
    <n v="0.36699999999999999"/>
    <n v="-1.2416129032258074E-2"/>
    <m/>
    <n v="0"/>
    <n v="0"/>
    <n v="1.1619853398712636"/>
    <n v="0.37530000000000002"/>
    <n v="-8.3196774193548383E-3"/>
    <m/>
    <n v="0"/>
    <n v="0"/>
    <n v="1.5627379326734303"/>
    <m/>
  </r>
  <r>
    <n v="2020020500"/>
    <x v="68"/>
    <s v="VAN"/>
    <s v="WPG"/>
    <n v="1"/>
    <n v="0"/>
    <n v="2.15"/>
    <n v="0.46279181556499405"/>
    <n v="-1.3037208352859695E-3"/>
    <m/>
    <n v="0"/>
    <n v="0"/>
    <n v="1.6422317870148389"/>
    <n v="0.495"/>
    <n v="1.6760869565217371E-2"/>
    <n v="1.6760869565217371E-2"/>
    <n v="-1.9475884718277024E-2"/>
    <n v="-1.6760869565217371E-2"/>
    <n v="1.1619853398712636"/>
    <n v="0.48380000000000001"/>
    <n v="1.047913043478259E-2"/>
    <n v="1.047913043478259E-2"/>
    <n v="-1.6376134631867368E-2"/>
    <n v="-1.047913043478259E-2"/>
    <n v="1.5627379326734303"/>
    <m/>
  </r>
  <r>
    <n v="2020020500"/>
    <x v="68"/>
    <s v="WPG"/>
    <s v="VAN"/>
    <n v="0"/>
    <n v="1"/>
    <n v="1.8"/>
    <n v="0.53720818443500606"/>
    <n v="-1.2384475506370923E-2"/>
    <m/>
    <n v="0"/>
    <n v="0"/>
    <n v="1.6422317870148389"/>
    <n v="0.505"/>
    <n v="-3.4124999999999989E-2"/>
    <m/>
    <n v="0"/>
    <n v="0"/>
    <n v="1.1619853398712636"/>
    <n v="0.51619999999999999"/>
    <n v="-2.6565000000000005E-2"/>
    <m/>
    <n v="0"/>
    <n v="0"/>
    <n v="1.5627379326734303"/>
    <m/>
  </r>
  <r>
    <n v="2020020501"/>
    <x v="68"/>
    <s v="ANA"/>
    <s v="MIN"/>
    <n v="0"/>
    <n v="0"/>
    <n v="3.15"/>
    <n v="0.28226489957514972"/>
    <n v="-1.5469613907666758E-2"/>
    <m/>
    <n v="0"/>
    <n v="0"/>
    <n v="1.6422317870148389"/>
    <n v="0.254"/>
    <n v="-2.7893023255813949E-2"/>
    <m/>
    <n v="0"/>
    <n v="0"/>
    <n v="1.1619853398712636"/>
    <n v="0.28959999999999997"/>
    <n v="-1.2245581395348861E-2"/>
    <m/>
    <n v="0"/>
    <n v="0"/>
    <n v="1.5627379326734303"/>
    <m/>
  </r>
  <r>
    <n v="2020020501"/>
    <x v="68"/>
    <s v="MIN"/>
    <s v="ANA"/>
    <n v="1"/>
    <n v="1"/>
    <n v="1.38"/>
    <n v="0.71773510042485034"/>
    <n v="-7.5201800634525241E-3"/>
    <m/>
    <n v="0"/>
    <n v="0"/>
    <n v="1.6422317870148389"/>
    <n v="0.746"/>
    <n v="2.3273684210526283E-2"/>
    <n v="2.3273684210526283E-2"/>
    <n v="1.0276598345821441E-2"/>
    <n v="8.8439999999999873E-3"/>
    <n v="1.1619853398712636"/>
    <n v="0.71040000000000003"/>
    <n v="-1.5511578947368423E-2"/>
    <m/>
    <n v="0"/>
    <n v="0"/>
    <n v="1.5627379326734303"/>
    <m/>
  </r>
  <r>
    <n v="2020020502"/>
    <x v="68"/>
    <s v="ARI"/>
    <s v="COL"/>
    <n v="1"/>
    <n v="0"/>
    <n v="3.1"/>
    <n v="0.38046293498051437"/>
    <n v="2.5633585491370646E-2"/>
    <n v="2.5633585491370646E-2"/>
    <n v="-4.2096288909091263E-2"/>
    <n v="-2.5633585491370646E-2"/>
    <n v="1.6422317870148389"/>
    <n v="0.32"/>
    <n v="-1.1428571428571358E-3"/>
    <m/>
    <n v="0"/>
    <n v="0"/>
    <n v="1.1619853398712636"/>
    <n v="0.36609999999999998"/>
    <n v="1.9272857142857137E-2"/>
    <n v="1.9272857142857137E-2"/>
    <n v="-3.0118424928138918E-2"/>
    <n v="-1.9272857142857137E-2"/>
    <n v="1.5627379326734303"/>
    <m/>
  </r>
  <r>
    <n v="2020020502"/>
    <x v="68"/>
    <s v="COL"/>
    <s v="ARI"/>
    <n v="0"/>
    <n v="1"/>
    <n v="1.4"/>
    <n v="0.61953706501948558"/>
    <n v="-9.9486081729540224E-2"/>
    <m/>
    <n v="0"/>
    <n v="0"/>
    <n v="1.6422317870148389"/>
    <n v="0.67999999999999994"/>
    <n v="-3.6000000000000122E-2"/>
    <m/>
    <n v="0"/>
    <n v="0"/>
    <n v="1.1619853398712636"/>
    <n v="0.63390000000000002"/>
    <n v="-8.4404999999999994E-2"/>
    <m/>
    <n v="0"/>
    <n v="0"/>
    <n v="1.5627379326734303"/>
    <m/>
  </r>
  <r>
    <n v="2020020503"/>
    <x v="68"/>
    <s v="L.A"/>
    <s v="S.J"/>
    <n v="0"/>
    <n v="0"/>
    <n v="2.25"/>
    <n v="0.46047433287145351"/>
    <n v="8.6561397505848844E-3"/>
    <n v="8.6561397505848844E-3"/>
    <n v="-1.4215387851253196E-2"/>
    <n v="-8.6561397505848844E-3"/>
    <n v="1.6422317870148389"/>
    <n v="0.44399999999999995"/>
    <n v="-2.4000000000002684E-4"/>
    <m/>
    <n v="0"/>
    <n v="0"/>
    <n v="1.1619853398712636"/>
    <n v="0.52800000000000002"/>
    <n v="4.5120000000000007E-2"/>
    <n v="4.5120000000000007E-2"/>
    <n v="-7.0510735522225185E-2"/>
    <n v="-4.5120000000000007E-2"/>
    <n v="1.5627379326734303"/>
    <m/>
  </r>
  <r>
    <n v="2020020503"/>
    <x v="68"/>
    <s v="S.J"/>
    <s v="L.A"/>
    <n v="1"/>
    <n v="1"/>
    <n v="1.76"/>
    <n v="0.53952566712854644"/>
    <n v="-1.9908483889641414E-2"/>
    <m/>
    <n v="0"/>
    <n v="0"/>
    <n v="1.6422317870148389"/>
    <n v="0.55600000000000005"/>
    <n v="-8.4631578947368027E-3"/>
    <m/>
    <n v="0"/>
    <n v="0"/>
    <n v="1.1619853398712636"/>
    <n v="0.47199999999999998"/>
    <n v="-6.6821052631578989E-2"/>
    <m/>
    <n v="0"/>
    <n v="0"/>
    <n v="1.5627379326734303"/>
    <m/>
  </r>
  <r>
    <n v="2020020503.0999999"/>
    <x v="68"/>
    <s v="NYI"/>
    <s v="PHI"/>
    <n v="0"/>
    <n v="1"/>
    <n v="1.8"/>
    <n v="0.44929345505915019"/>
    <n v="-7.1726917835073636E-2"/>
    <m/>
    <n v="0"/>
    <n v="0"/>
    <n v="1.6422317870148389"/>
    <n v="0.54899999999999993"/>
    <n v="-4.4250000000000123E-3"/>
    <m/>
    <n v="0"/>
    <n v="0"/>
    <n v="1.1619853398712636"/>
    <n v="0.5645"/>
    <n v="6.0375000000000012E-3"/>
    <n v="6.0375000000000012E-3"/>
    <n v="7.5480242148126698E-3"/>
    <n v="4.830000000000001E-3"/>
    <n v="1.5627379326734303"/>
    <m/>
  </r>
  <r>
    <n v="2020020503.0999999"/>
    <x v="68"/>
    <s v="PHI"/>
    <s v="NYI"/>
    <n v="1"/>
    <n v="0"/>
    <n v="2.1"/>
    <n v="0.55070654494084981"/>
    <n v="4.2677384829759434E-2"/>
    <n v="4.2677384829759434E-2"/>
    <n v="-7.0086157954095812E-2"/>
    <n v="-4.2677384829759434E-2"/>
    <n v="1.6422317870148389"/>
    <n v="0.45100000000000001"/>
    <n v="-1.4427272727272726E-2"/>
    <m/>
    <n v="0"/>
    <n v="0"/>
    <n v="1.1619853398712636"/>
    <n v="0.4355"/>
    <n v="-2.330454545454546E-2"/>
    <m/>
    <n v="0"/>
    <n v="0"/>
    <n v="1.5627379326734303"/>
    <m/>
  </r>
  <r>
    <n v="2020020503.2"/>
    <x v="68"/>
    <s v="STL"/>
    <s v="VGK"/>
    <n v="0"/>
    <n v="0"/>
    <n v="2.35"/>
    <n v="0.44541574827841773"/>
    <n v="1.0383779656507051E-2"/>
    <n v="1.0383779656507051E-2"/>
    <n v="-1.7052573021273904E-2"/>
    <n v="-1.0383779656507051E-2"/>
    <n v="1.6422317870148389"/>
    <n v="0.46799999999999997"/>
    <n v="2.2177777777777775E-2"/>
    <n v="2.2177777777777775E-2"/>
    <n v="-2.5770252648700465E-2"/>
    <n v="-2.2177777777777775E-2"/>
    <n v="1.1619853398712636"/>
    <n v="0.35760000000000003"/>
    <n v="-3.5475555555555524E-2"/>
    <m/>
    <n v="0"/>
    <n v="0"/>
    <n v="1.5627379326734303"/>
    <m/>
  </r>
  <r>
    <n v="2020020503.2"/>
    <x v="68"/>
    <s v="VGK"/>
    <s v="STL"/>
    <n v="1"/>
    <n v="1"/>
    <n v="1.74"/>
    <n v="0.55458425172158221"/>
    <n v="-1.4198676488289316E-2"/>
    <m/>
    <n v="0"/>
    <n v="0"/>
    <n v="1.6422317870148389"/>
    <n v="0.53200000000000003"/>
    <n v="-3.0129729729729705E-2"/>
    <m/>
    <n v="0"/>
    <n v="0"/>
    <n v="1.1619853398712636"/>
    <n v="0.64239999999999997"/>
    <n v="4.7747027027027024E-2"/>
    <n v="4.7747027027027024E-2"/>
    <n v="5.5215906827563763E-2"/>
    <n v="3.5332799999999991E-2"/>
    <n v="1.5627379326734303"/>
    <m/>
  </r>
  <r>
    <n v="2020020504"/>
    <x v="69"/>
    <s v="N.J"/>
    <s v="PHI"/>
    <n v="0"/>
    <n v="1"/>
    <n v="2.5"/>
    <n v="0.35610109432790077"/>
    <n v="-2.194945283604962E-2"/>
    <m/>
    <n v="0"/>
    <n v="0"/>
    <n v="1.4388799132661023"/>
    <n v="0.38800000000000001"/>
    <n v="-5.9999999999999836E-3"/>
    <m/>
    <n v="0"/>
    <n v="0"/>
    <n v="1.1260306393663038"/>
    <n v="0.40290000000000004"/>
    <n v="1.4500000000000179E-3"/>
    <n v="1.4500000000000179E-3"/>
    <n v="3.2352640919801209E-3"/>
    <n v="2.1750000000000267E-3"/>
    <n v="1.4874777434391178"/>
    <m/>
  </r>
  <r>
    <n v="2020020504"/>
    <x v="69"/>
    <s v="PHI"/>
    <s v="N.J"/>
    <n v="1"/>
    <n v="0"/>
    <n v="1.64"/>
    <n v="0.64389890567209929"/>
    <n v="2.6247283735426289E-2"/>
    <n v="2.6247283735426289E-2"/>
    <n v="-3.7766689344700954E-2"/>
    <n v="-2.6247283735426289E-2"/>
    <n v="1.4388799132661023"/>
    <n v="0.61199999999999999"/>
    <n v="1.724999999999956E-3"/>
    <n v="1.724999999999956E-3"/>
    <n v="-1.9424028529068244E-3"/>
    <n v="-1.724999999999956E-3"/>
    <n v="1.1260306393663038"/>
    <n v="0.59709999999999996"/>
    <n v="-9.7293750000000522E-3"/>
    <m/>
    <n v="0"/>
    <n v="0"/>
    <n v="1.4874777434391178"/>
    <m/>
  </r>
  <r>
    <n v="2020020505"/>
    <x v="69"/>
    <s v="CHI"/>
    <s v="FLA"/>
    <n v="1"/>
    <n v="1"/>
    <n v="2.4500000000000002"/>
    <n v="0.44242463858893522"/>
    <n v="1.7366971974391306E-2"/>
    <n v="1.7366971974391306E-2"/>
    <n v="3.6234031335900141E-2"/>
    <n v="2.5182109362867397E-2"/>
    <n v="1.4388799132661023"/>
    <n v="0.46200000000000002"/>
    <n v="2.7289655172413826E-2"/>
    <n v="2.7289655172413826E-2"/>
    <n v="4.4557032399724694E-2"/>
    <n v="3.957000000000005E-2"/>
    <n v="1.1260306393663038"/>
    <n v="0.45929999999999999"/>
    <n v="2.5921034482758624E-2"/>
    <n v="2.5921034482758624E-2"/>
    <n v="5.5907594726030969E-2"/>
    <n v="3.7585500000000008E-2"/>
    <n v="1.4874777434391178"/>
    <m/>
  </r>
  <r>
    <n v="2020020505"/>
    <x v="69"/>
    <s v="FLA"/>
    <s v="CHI"/>
    <n v="0"/>
    <n v="0"/>
    <n v="1.6"/>
    <n v="0.5575753614110649"/>
    <n v="-5.3939710871148058E-2"/>
    <m/>
    <n v="0"/>
    <n v="0"/>
    <n v="1.4388799132661023"/>
    <n v="0.53800000000000003"/>
    <n v="-6.9599999999999926E-2"/>
    <m/>
    <n v="0"/>
    <n v="0"/>
    <n v="1.1260306393663038"/>
    <n v="0.54069999999999996"/>
    <n v="-6.7439999999999986E-2"/>
    <m/>
    <n v="0"/>
    <n v="0"/>
    <n v="1.4874777434391178"/>
    <m/>
  </r>
  <r>
    <n v="2020020506"/>
    <x v="69"/>
    <s v="DET"/>
    <s v="NSH"/>
    <n v="0"/>
    <n v="0"/>
    <n v="2.4500000000000002"/>
    <n v="0.39518616602865952"/>
    <n v="-6.5780468751277443E-3"/>
    <m/>
    <n v="0"/>
    <n v="0"/>
    <n v="1.4388799132661023"/>
    <n v="0.377"/>
    <n v="-1.5796551724137912E-2"/>
    <m/>
    <n v="0"/>
    <n v="0"/>
    <n v="1.1260306393663038"/>
    <n v="0.32020000000000004"/>
    <n v="-4.4588275862068934E-2"/>
    <m/>
    <n v="0"/>
    <n v="0"/>
    <n v="1.4874777434391178"/>
    <m/>
  </r>
  <r>
    <n v="2020020506"/>
    <x v="69"/>
    <s v="NSH"/>
    <s v="DET"/>
    <n v="1"/>
    <n v="1"/>
    <n v="1.68"/>
    <n v="0.60481383397134048"/>
    <n v="7.0973122375817647E-3"/>
    <n v="7.0973122375817647E-3"/>
    <n v="6.9442824114471858E-3"/>
    <n v="4.8261723215556E-3"/>
    <n v="1.4388799132661023"/>
    <n v="0.623"/>
    <n v="2.05764705882353E-2"/>
    <n v="2.05764705882353E-2"/>
    <n v="1.5755420706013327E-2"/>
    <n v="1.3992000000000004E-2"/>
    <n v="1.1260306393663038"/>
    <n v="0.67979999999999996"/>
    <n v="6.2675294117647051E-2"/>
    <n v="6.2675294117647051E-2"/>
    <n v="6.3395111443180441E-2"/>
    <n v="4.2619199999999996E-2"/>
    <n v="1.4874777434391178"/>
    <m/>
  </r>
  <r>
    <n v="2020020507"/>
    <x v="69"/>
    <s v="DAL"/>
    <s v="T.B"/>
    <n v="1"/>
    <n v="0"/>
    <n v="2.6"/>
    <n v="0.37149199552647261"/>
    <n v="-6.3976521808445999E-3"/>
    <m/>
    <n v="0"/>
    <n v="0"/>
    <n v="1.4388799132661023"/>
    <n v="0.373"/>
    <n v="-5.6625000000000009E-3"/>
    <m/>
    <n v="0"/>
    <n v="0"/>
    <n v="1.1260306393663038"/>
    <n v="0.34899999999999998"/>
    <n v="-1.7362500000000003E-2"/>
    <m/>
    <n v="0"/>
    <n v="0"/>
    <n v="1.4874777434391178"/>
    <m/>
  </r>
  <r>
    <n v="2020020507"/>
    <x v="69"/>
    <s v="T.B"/>
    <s v="DAL"/>
    <n v="0"/>
    <n v="1"/>
    <n v="1.57"/>
    <n v="0.6285080044735275"/>
    <n v="-6.9697015666114739E-3"/>
    <m/>
    <n v="0"/>
    <n v="0"/>
    <n v="1.4388799132661023"/>
    <n v="0.627"/>
    <n v="-8.2157894736841573E-3"/>
    <m/>
    <n v="0"/>
    <n v="0"/>
    <n v="1.1260306393663038"/>
    <n v="0.65100000000000002"/>
    <n v="1.1615789473684227E-2"/>
    <n v="1.1615789473684227E-2"/>
    <n v="9.8485901393104147E-3"/>
    <n v="6.6210000000000106E-3"/>
    <n v="1.4874777434391178"/>
    <m/>
  </r>
  <r>
    <n v="2020020508"/>
    <x v="69"/>
    <s v="ARI"/>
    <s v="COL"/>
    <n v="1"/>
    <n v="1"/>
    <n v="3.15"/>
    <n v="0.37907167784599"/>
    <n v="2.7080342123004895E-2"/>
    <n v="2.7080342123004895E-2"/>
    <n v="8.377552469910618E-2"/>
    <n v="5.8222735564460532E-2"/>
    <n v="1.4388799132661023"/>
    <n v="0.33300000000000002"/>
    <n v="6.830232558139534E-3"/>
    <n v="6.830232558139534E-3"/>
    <n v="1.6535759939094171E-2"/>
    <n v="1.4685E-2"/>
    <n v="1.1260306393663038"/>
    <n v="0.33710000000000001"/>
    <n v="8.63232558139535E-3"/>
    <n v="8.63232558139535E-3"/>
    <n v="2.7606843179358305E-2"/>
    <n v="1.85595E-2"/>
    <n v="1.4874777434391178"/>
    <m/>
  </r>
  <r>
    <n v="2020020508"/>
    <x v="69"/>
    <s v="COL"/>
    <s v="ARI"/>
    <n v="0"/>
    <n v="0"/>
    <n v="1.4"/>
    <n v="0.62092832215401006"/>
    <n v="-9.8025261738289501E-2"/>
    <m/>
    <n v="0"/>
    <n v="0"/>
    <n v="1.4388799132661023"/>
    <n v="0.66700000000000004"/>
    <n v="-4.9650000000000034E-2"/>
    <m/>
    <n v="0"/>
    <n v="0"/>
    <n v="1.1260306393663038"/>
    <n v="0.66290000000000004"/>
    <n v="-5.395500000000001E-2"/>
    <m/>
    <n v="0"/>
    <n v="0"/>
    <n v="1.4874777434391178"/>
    <m/>
  </r>
  <r>
    <n v="2020020509"/>
    <x v="70"/>
    <s v="BUF"/>
    <s v="PIT"/>
    <n v="0"/>
    <n v="0"/>
    <n v="3.5"/>
    <n v="0.28283033304552285"/>
    <n v="-1.2112601208804019E-3"/>
    <m/>
    <n v="0"/>
    <n v="0"/>
    <n v="1.5280670623678549"/>
    <n v="0.30300000000000005"/>
    <n v="7.260000000000013E-3"/>
    <n v="7.260000000000013E-3"/>
    <n v="-8.7187986237927586E-3"/>
    <n v="-7.260000000000013E-3"/>
    <n v="1.2009364495582291"/>
    <n v="0.27129999999999999"/>
    <n v="-6.0539999999999986E-3"/>
    <m/>
    <n v="0"/>
    <n v="0"/>
    <n v="1.647471147018978"/>
    <m/>
  </r>
  <r>
    <n v="2020020509"/>
    <x v="70"/>
    <s v="PIT"/>
    <s v="BUF"/>
    <n v="1"/>
    <n v="1"/>
    <n v="1.35"/>
    <n v="0.71716966695447704"/>
    <n v="-2.7275099666962264E-2"/>
    <m/>
    <n v="0"/>
    <n v="0"/>
    <n v="1.5280670623678549"/>
    <n v="0.69699999999999995"/>
    <n v="-5.0614285714285646E-2"/>
    <m/>
    <n v="0"/>
    <n v="0"/>
    <n v="1.2009364495582291"/>
    <n v="0.72870000000000001"/>
    <n v="-1.3932857142857061E-2"/>
    <m/>
    <n v="0"/>
    <n v="0"/>
    <n v="1.647471147018978"/>
    <m/>
  </r>
  <r>
    <n v="2020020511"/>
    <x v="70"/>
    <s v="CGY"/>
    <s v="OTT"/>
    <n v="0"/>
    <n v="0"/>
    <n v="1.52"/>
    <n v="0.60222986795228495"/>
    <n v="-4.8813808103380839E-2"/>
    <m/>
    <n v="0"/>
    <n v="0"/>
    <n v="1.5280670623678549"/>
    <n v="0.63700000000000001"/>
    <n v="-1.8323076923076928E-2"/>
    <m/>
    <n v="0"/>
    <n v="0"/>
    <n v="1.2009364495582291"/>
    <n v="0.61780000000000002"/>
    <n v="-3.5159999999999997E-2"/>
    <m/>
    <n v="0"/>
    <n v="0"/>
    <n v="1.647471147018978"/>
    <m/>
  </r>
  <r>
    <n v="2020020511"/>
    <x v="70"/>
    <s v="OTT"/>
    <s v="CGY"/>
    <n v="1"/>
    <n v="1"/>
    <n v="2.7"/>
    <n v="0.39777013204771505"/>
    <n v="1.3055180563911297E-2"/>
    <n v="1.3055180563911297E-2"/>
    <n v="3.3913625402062345E-2"/>
    <n v="2.2193806958649205E-2"/>
    <n v="1.5280670623678549"/>
    <n v="0.36299999999999999"/>
    <n v="-3.5117647058823379E-3"/>
    <m/>
    <n v="0"/>
    <n v="0"/>
    <n v="1.2009364495582291"/>
    <n v="0.38219999999999998"/>
    <n v="5.6364705882353079E-3"/>
    <n v="5.6364705882353079E-3"/>
    <n v="1.5786068530735886E-2"/>
    <n v="9.5820000000000245E-3"/>
    <n v="1.647471147018978"/>
    <m/>
  </r>
  <r>
    <n v="2020020512"/>
    <x v="70"/>
    <s v="VAN"/>
    <s v="WPG"/>
    <n v="1"/>
    <n v="0"/>
    <n v="2.2999999999999998"/>
    <n v="0.44816734157137528"/>
    <n v="7.1042043724991628E-3"/>
    <n v="7.1042043724991628E-3"/>
    <n v="-1.0855700705945666E-2"/>
    <n v="-7.1042043724991628E-3"/>
    <n v="1.5280670623678549"/>
    <n v="0.46600000000000003"/>
    <n v="1.6569230769230777E-2"/>
    <n v="1.6569230769230777E-2"/>
    <n v="-1.9898593171910974E-2"/>
    <n v="-1.6569230769230777E-2"/>
    <n v="1.2009364495582291"/>
    <n v="0.44790000000000002"/>
    <n v="6.9623076923076869E-3"/>
    <n v="6.9623076923076869E-3"/>
    <n v="-1.14702010397452E-2"/>
    <n v="-6.9623076923076869E-3"/>
    <n v="1.647471147018978"/>
    <m/>
  </r>
  <r>
    <n v="2020020512"/>
    <x v="70"/>
    <s v="WPG"/>
    <s v="VAN"/>
    <n v="0"/>
    <n v="1"/>
    <n v="1.66"/>
    <n v="0.55183265842862472"/>
    <n v="-3.8162630458401368E-2"/>
    <m/>
    <n v="0"/>
    <n v="0"/>
    <n v="1.5280670623678549"/>
    <n v="0.53400000000000003"/>
    <n v="-5.161818181818182E-2"/>
    <m/>
    <n v="0"/>
    <n v="0"/>
    <n v="1.2009364495582291"/>
    <n v="0.55210000000000004"/>
    <n v="-3.796090909090908E-2"/>
    <m/>
    <n v="0"/>
    <n v="0"/>
    <n v="1.647471147018978"/>
    <m/>
  </r>
  <r>
    <n v="2020020513"/>
    <x v="70"/>
    <s v="ANA"/>
    <s v="MIN"/>
    <n v="0"/>
    <n v="0"/>
    <n v="3.2"/>
    <n v="0.27956654853261265"/>
    <n v="-1.4370960640314481E-2"/>
    <m/>
    <n v="0"/>
    <n v="0"/>
    <n v="1.5280670623678549"/>
    <n v="0.27600000000000002"/>
    <n v="-1.5927272727272714E-2"/>
    <m/>
    <n v="0"/>
    <n v="0"/>
    <n v="1.2009364495582291"/>
    <n v="0.29869999999999997"/>
    <n v="-6.0218181818181933E-3"/>
    <m/>
    <n v="0"/>
    <n v="0"/>
    <n v="1.647471147018978"/>
    <m/>
  </r>
  <r>
    <n v="2020020513"/>
    <x v="70"/>
    <s v="MIN"/>
    <s v="ANA"/>
    <n v="1"/>
    <n v="1"/>
    <n v="1.38"/>
    <n v="0.72043345146738724"/>
    <n v="-4.5803976118466002E-3"/>
    <m/>
    <n v="0"/>
    <n v="0"/>
    <n v="1.5280670623678549"/>
    <n v="0.72399999999999998"/>
    <n v="-6.947368421053446E-4"/>
    <m/>
    <n v="0"/>
    <n v="0"/>
    <n v="1.2009364495582291"/>
    <n v="0.70130000000000003"/>
    <n v="-2.5425789473684183E-2"/>
    <m/>
    <n v="0"/>
    <n v="0"/>
    <n v="1.647471147018978"/>
    <m/>
  </r>
  <r>
    <n v="2020020514"/>
    <x v="70"/>
    <s v="L.A"/>
    <s v="S.J"/>
    <n v="0"/>
    <n v="0"/>
    <n v="2.0499999999999998"/>
    <n v="0.47973737030657942"/>
    <n v="-4.7252545347177899E-3"/>
    <m/>
    <n v="0"/>
    <n v="0"/>
    <n v="1.5280670623678549"/>
    <n v="0.497"/>
    <n v="5.3857142857142645E-3"/>
    <n v="5.3857142857142645E-3"/>
    <n v="-6.4679005926207228E-3"/>
    <n v="-5.3857142857142645E-3"/>
    <n v="1.2009364495582291"/>
    <n v="0.5262"/>
    <n v="2.2488571428571417E-2"/>
    <n v="2.2488571428571417E-2"/>
    <n v="-3.7049272566246766E-2"/>
    <n v="-2.2488571428571417E-2"/>
    <n v="1.647471147018978"/>
    <m/>
  </r>
  <r>
    <n v="2020020514"/>
    <x v="70"/>
    <s v="S.J"/>
    <s v="L.A"/>
    <n v="1"/>
    <n v="1"/>
    <n v="1.95"/>
    <n v="0.52026262969342052"/>
    <n v="4.5827772322642258E-3"/>
    <n v="4.5827772322642258E-3"/>
    <n v="6.6526513956526694E-3"/>
    <n v="4.3536383706510142E-3"/>
    <n v="1.5280670623678549"/>
    <n v="0.503"/>
    <n v="-6.047368421052632E-3"/>
    <m/>
    <n v="0"/>
    <n v="0"/>
    <n v="1.2009364495582291"/>
    <n v="0.4738"/>
    <n v="-2.4028421052631577E-2"/>
    <m/>
    <n v="0"/>
    <n v="0"/>
    <n v="1.647471147018978"/>
    <m/>
  </r>
  <r>
    <n v="2020020515"/>
    <x v="71"/>
    <s v="BOS"/>
    <s v="NYI"/>
    <n v="1"/>
    <n v="0"/>
    <n v="1.8"/>
    <n v="0.55764522892272073"/>
    <n v="1.41052952283649E-3"/>
    <n v="1.41052952283649E-3"/>
    <n v="-2.1972913490618082E-3"/>
    <n v="-1.41052952283649E-3"/>
    <n v="1.5577776384596242"/>
    <n v="0.54700000000000004"/>
    <n v="-5.7749999999999885E-3"/>
    <m/>
    <n v="0"/>
    <n v="0"/>
    <n v="1.1658511571699046"/>
    <n v="0.52800000000000002"/>
    <n v="-1.859999999999995E-2"/>
    <m/>
    <n v="0"/>
    <n v="0"/>
    <n v="1.6147377419437219"/>
    <m/>
  </r>
  <r>
    <n v="2020020515"/>
    <x v="71"/>
    <s v="NYI"/>
    <s v="BOS"/>
    <n v="0"/>
    <n v="1"/>
    <n v="2.15"/>
    <n v="0.44235477107727939"/>
    <n v="-1.2766237091438953E-2"/>
    <m/>
    <n v="0"/>
    <n v="0"/>
    <n v="1.5577776384596242"/>
    <n v="0.45299999999999996"/>
    <n v="-6.7956521739130776E-3"/>
    <m/>
    <n v="0"/>
    <n v="0"/>
    <n v="1.1658511571699046"/>
    <n v="0.47199999999999998"/>
    <n v="3.8608695652173719E-3"/>
    <n v="3.8608695652173719E-3"/>
    <n v="7.169435574230088E-3"/>
    <n v="4.439999999999977E-3"/>
    <n v="1.6147377419437219"/>
    <m/>
  </r>
  <r>
    <n v="2020020516"/>
    <x v="71"/>
    <s v="NYR"/>
    <s v="PHI"/>
    <n v="0"/>
    <n v="1"/>
    <n v="1.76"/>
    <n v="0.42881850403166122"/>
    <n v="-9.682082877800377E-2"/>
    <m/>
    <n v="0"/>
    <n v="0"/>
    <n v="1.5577776384596242"/>
    <n v="0.55600000000000005"/>
    <n v="-8.4631578947368027E-3"/>
    <m/>
    <n v="0"/>
    <n v="0"/>
    <n v="1.1658511571699046"/>
    <n v="0.5"/>
    <n v="-4.7368421052631574E-2"/>
    <m/>
    <n v="0"/>
    <n v="0"/>
    <n v="1.6147377419437219"/>
    <m/>
  </r>
  <r>
    <n v="2020020516"/>
    <x v="71"/>
    <s v="PHI"/>
    <s v="NYR"/>
    <n v="1"/>
    <n v="0"/>
    <n v="2.1"/>
    <n v="0.57118149596833889"/>
    <n v="5.440394769095773E-2"/>
    <n v="5.440394769095773E-2"/>
    <n v="-8.4749253156901058E-2"/>
    <n v="-5.440394769095773E-2"/>
    <n v="1.5577776384596242"/>
    <n v="0.44400000000000001"/>
    <n v="-1.8436363636363619E-2"/>
    <m/>
    <n v="0"/>
    <n v="0"/>
    <n v="1.1658511571699046"/>
    <n v="0.5"/>
    <n v="1.3636363636363646E-2"/>
    <n v="1.3636363636363646E-2"/>
    <n v="-2.2019151026505313E-2"/>
    <n v="-1.3636363636363646E-2"/>
    <n v="1.6147377419437219"/>
    <m/>
  </r>
  <r>
    <n v="2020020517"/>
    <x v="71"/>
    <s v="N.J"/>
    <s v="WSH"/>
    <n v="0"/>
    <n v="0"/>
    <n v="2.65"/>
    <n v="0.35214791717058486"/>
    <n v="-1.2146912635990941E-2"/>
    <m/>
    <n v="0"/>
    <n v="0"/>
    <n v="1.5577776384596242"/>
    <n v="0.33899999999999997"/>
    <n v="-1.8481818181818203E-2"/>
    <m/>
    <n v="0"/>
    <n v="0"/>
    <n v="1.1658511571699046"/>
    <n v="0.33750000000000002"/>
    <n v="-1.920454545454545E-2"/>
    <m/>
    <n v="0"/>
    <n v="0"/>
    <n v="1.6147377419437219"/>
    <m/>
  </r>
  <r>
    <n v="2020020517"/>
    <x v="71"/>
    <s v="WSH"/>
    <s v="N.J"/>
    <n v="1"/>
    <n v="1"/>
    <n v="1.54"/>
    <n v="0.64785208282941509"/>
    <n v="-1.2821069126115222E-3"/>
    <m/>
    <n v="0"/>
    <n v="0"/>
    <n v="1.5577776384596242"/>
    <n v="0.66100000000000003"/>
    <n v="9.9666666666667035E-3"/>
    <n v="9.9666666666667035E-3"/>
    <n v="6.2746109278884509E-3"/>
    <n v="5.3820000000000204E-3"/>
    <n v="1.1658511571699046"/>
    <n v="0.66249999999999998"/>
    <n v="1.1249999999999993E-2"/>
    <n v="1.1249999999999993E-2"/>
    <n v="9.8095317823081053E-3"/>
    <n v="6.0749999999999971E-3"/>
    <n v="1.6147377419437219"/>
    <m/>
  </r>
  <r>
    <n v="2020020518"/>
    <x v="71"/>
    <s v="CAR"/>
    <s v="CBJ"/>
    <n v="0"/>
    <n v="1"/>
    <n v="1.6"/>
    <n v="0.54448152546708284"/>
    <n v="-6.4414779626333726E-2"/>
    <m/>
    <n v="0"/>
    <n v="0"/>
    <n v="1.5577776384596242"/>
    <n v="0.60899999999999999"/>
    <n v="-1.2799999999999976E-2"/>
    <m/>
    <n v="0"/>
    <n v="0"/>
    <n v="1.1658511571699046"/>
    <n v="0.59210000000000007"/>
    <n v="-2.6319999999999896E-2"/>
    <m/>
    <n v="0"/>
    <n v="0"/>
    <n v="1.6147377419437219"/>
    <m/>
  </r>
  <r>
    <n v="2020020518"/>
    <x v="71"/>
    <s v="CBJ"/>
    <s v="CAR"/>
    <n v="1"/>
    <n v="0"/>
    <n v="2.4500000000000002"/>
    <n v="0.45551847453291722"/>
    <n v="2.400419226323737E-2"/>
    <n v="2.400419226323737E-2"/>
    <n v="-3.7393193936956691E-2"/>
    <n v="-2.400419226323737E-2"/>
    <n v="1.5577776384596242"/>
    <n v="0.39100000000000001"/>
    <n v="-8.6999999999999821E-3"/>
    <m/>
    <n v="0"/>
    <n v="0"/>
    <n v="1.1658511571699046"/>
    <n v="0.40789999999999998"/>
    <n v="-1.3344827586205882E-4"/>
    <m/>
    <n v="0"/>
    <n v="0"/>
    <n v="1.6147377419437219"/>
    <m/>
  </r>
  <r>
    <n v="2020020519"/>
    <x v="71"/>
    <s v="CHI"/>
    <s v="FLA"/>
    <n v="1"/>
    <n v="1"/>
    <n v="2.15"/>
    <n v="0.45439244598923895"/>
    <n v="-6.0146715973398929E-3"/>
    <m/>
    <n v="0"/>
    <n v="0"/>
    <n v="1.5577776384596242"/>
    <n v="0.502"/>
    <n v="2.0686956521739113E-2"/>
    <n v="2.0686956521739113E-2"/>
    <n v="2.7735599029072008E-2"/>
    <n v="2.3789999999999981E-2"/>
    <n v="1.1658511571699046"/>
    <n v="0.48110000000000003"/>
    <n v="8.9647826086956626E-3"/>
    <n v="8.9647826086956626E-3"/>
    <n v="1.6647138750568818E-2"/>
    <n v="1.0309500000000011E-2"/>
    <n v="1.6147377419437219"/>
    <m/>
  </r>
  <r>
    <n v="2020020519"/>
    <x v="71"/>
    <s v="FLA"/>
    <s v="CHI"/>
    <n v="0"/>
    <n v="0"/>
    <n v="1.8"/>
    <n v="0.54560755401076111"/>
    <n v="-6.7149010427362682E-3"/>
    <m/>
    <n v="0"/>
    <n v="0"/>
    <n v="1.5577776384596242"/>
    <n v="0.498"/>
    <n v="-3.8849999999999968E-2"/>
    <m/>
    <n v="0"/>
    <n v="0"/>
    <n v="1.1658511571699046"/>
    <n v="0.51889999999999992"/>
    <n v="-2.4742500000000056E-2"/>
    <m/>
    <n v="0"/>
    <n v="0"/>
    <n v="1.6147377419437219"/>
    <m/>
  </r>
  <r>
    <n v="2020020520"/>
    <x v="71"/>
    <s v="DET"/>
    <s v="NSH"/>
    <n v="0"/>
    <n v="0"/>
    <n v="2.5"/>
    <n v="0.36439627147864823"/>
    <n v="-1.7801864260675881E-2"/>
    <m/>
    <n v="0"/>
    <n v="0"/>
    <n v="1.5577776384596242"/>
    <n v="0.35299999999999998"/>
    <n v="-2.350000000000001E-2"/>
    <m/>
    <n v="0"/>
    <n v="0"/>
    <n v="1.1658511571699046"/>
    <n v="0.30530000000000002"/>
    <n v="-4.7349999999999982E-2"/>
    <m/>
    <n v="0"/>
    <n v="0"/>
    <n v="1.6147377419437219"/>
    <m/>
  </r>
  <r>
    <n v="2020020520"/>
    <x v="71"/>
    <s v="NSH"/>
    <s v="DET"/>
    <n v="1"/>
    <n v="1"/>
    <n v="1.58"/>
    <n v="0.63560372852135183"/>
    <n v="2.200288481242743E-3"/>
    <n v="2.200288481242743E-3"/>
    <n v="1.9879849126593352E-3"/>
    <n v="1.2761673191207909E-3"/>
    <n v="1.5577776384596242"/>
    <n v="0.64700000000000002"/>
    <n v="1.1513793103448303E-2"/>
    <n v="1.1513793103448303E-2"/>
    <n v="7.7855540275806436E-3"/>
    <n v="6.6780000000000173E-3"/>
    <n v="1.1658511571699046"/>
    <n v="0.69469999999999998"/>
    <n v="5.0496206896551772E-2"/>
    <n v="5.0496206896551772E-2"/>
    <n v="4.72921160384994E-2"/>
    <n v="2.9287800000000037E-2"/>
    <n v="1.6147377419437219"/>
    <m/>
  </r>
  <r>
    <n v="2020020521"/>
    <x v="71"/>
    <s v="OTT"/>
    <s v="TOR"/>
    <n v="1"/>
    <n v="0"/>
    <n v="3.5"/>
    <n v="0.33175258736568874"/>
    <n v="1.9336086693589275E-2"/>
    <n v="1.9336086693589275E-2"/>
    <n v="-3.0121323466590064E-2"/>
    <n v="-1.9336086693589275E-2"/>
    <n v="1.5577776384596242"/>
    <n v="0.245"/>
    <n v="-1.7099999999999994E-2"/>
    <m/>
    <n v="0"/>
    <n v="0"/>
    <n v="1.1658511571699046"/>
    <n v="0.3125"/>
    <n v="1.125E-2"/>
    <n v="1.125E-2"/>
    <n v="-1.8165799596866872E-2"/>
    <n v="-1.125E-2"/>
    <n v="1.6147377419437219"/>
    <m/>
  </r>
  <r>
    <n v="2020020521"/>
    <x v="71"/>
    <s v="TOR"/>
    <s v="OTT"/>
    <n v="0"/>
    <n v="1"/>
    <n v="1.32"/>
    <n v="0.66824741263431131"/>
    <n v="-0.1105438268650397"/>
    <m/>
    <n v="0"/>
    <n v="0"/>
    <n v="1.5577776384596242"/>
    <n v="0.755"/>
    <n v="-3.1874999999999608E-3"/>
    <m/>
    <n v="0"/>
    <n v="0"/>
    <n v="1.1658511571699046"/>
    <n v="0.6875"/>
    <n v="-8.6718749999999997E-2"/>
    <m/>
    <n v="0"/>
    <n v="0"/>
    <n v="1.6147377419437219"/>
    <m/>
  </r>
  <r>
    <n v="2020020522"/>
    <x v="71"/>
    <s v="DAL"/>
    <s v="T.B"/>
    <n v="1"/>
    <n v="1"/>
    <n v="2.6"/>
    <n v="0.35663763090775019"/>
    <n v="-1.3639154932471777E-2"/>
    <m/>
    <n v="0"/>
    <n v="0"/>
    <n v="1.5577776384596242"/>
    <n v="0.35399999999999998"/>
    <n v="-1.4925000000000001E-2"/>
    <m/>
    <n v="0"/>
    <n v="0"/>
    <n v="1.1658511571699046"/>
    <n v="0.35160000000000002"/>
    <n v="-1.6094999999999984E-2"/>
    <m/>
    <n v="0"/>
    <n v="0"/>
    <n v="1.6147377419437219"/>
    <m/>
  </r>
  <r>
    <n v="2020020522"/>
    <x v="71"/>
    <s v="T.B"/>
    <s v="DAL"/>
    <n v="0"/>
    <n v="0"/>
    <n v="1.55"/>
    <n v="0.64336236909224986"/>
    <n v="-1.520906131097818E-3"/>
    <m/>
    <n v="0"/>
    <n v="0"/>
    <n v="1.5577776384596242"/>
    <n v="0.64600000000000002"/>
    <n v="7.0909090909095204E-4"/>
    <n v="7.0909090909095204E-4"/>
    <n v="-8.2669445690234603E-4"/>
    <n v="-7.0909090909095204E-4"/>
    <n v="1.1658511571699046"/>
    <n v="0.64839999999999998"/>
    <n v="2.7381818181817707E-3"/>
    <n v="2.7381818181817707E-3"/>
    <n v="-4.421445526122187E-3"/>
    <n v="-2.7381818181817707E-3"/>
    <n v="1.6147377419437219"/>
    <m/>
  </r>
  <r>
    <n v="2020020523"/>
    <x v="71"/>
    <s v="COL"/>
    <s v="VGK"/>
    <n v="1"/>
    <n v="1"/>
    <n v="1.55"/>
    <n v="0.56532605782691492"/>
    <n v="-6.7497060200881018E-2"/>
    <m/>
    <n v="0"/>
    <n v="0"/>
    <n v="1.5577776384596242"/>
    <n v="0.66300000000000003"/>
    <n v="1.5081818181818215E-2"/>
    <n v="1.5081818181818215E-2"/>
    <n v="9.6707353487243807E-3"/>
    <n v="8.2950000000000194E-3"/>
    <n v="1.1658511571699046"/>
    <n v="0.54659999999999997"/>
    <n v="-8.332909090909095E-2"/>
    <m/>
    <n v="0"/>
    <n v="0"/>
    <n v="1.6147377419437219"/>
    <m/>
  </r>
  <r>
    <n v="2020020523"/>
    <x v="71"/>
    <s v="VGK"/>
    <s v="COL"/>
    <n v="0"/>
    <n v="0"/>
    <n v="2.6"/>
    <n v="0.43467394217308519"/>
    <n v="2.4403546809379048E-2"/>
    <n v="2.4403546809379048E-2"/>
    <n v="-3.801529951875339E-2"/>
    <n v="-2.4403546809379048E-2"/>
    <n v="1.5577776384596242"/>
    <n v="0.33699999999999997"/>
    <n v="-2.3212500000000004E-2"/>
    <m/>
    <n v="0"/>
    <n v="0"/>
    <n v="1.1658511571699046"/>
    <n v="0.45340000000000003"/>
    <n v="3.3532500000000021E-2"/>
    <n v="3.3532500000000021E-2"/>
    <n v="-5.414619333172789E-2"/>
    <n v="-3.3532500000000021E-2"/>
    <n v="1.6147377419437219"/>
    <m/>
  </r>
  <r>
    <n v="2020020523.0999999"/>
    <x v="71"/>
    <s v="BUF"/>
    <s v="PIT"/>
    <n v="0"/>
    <n v="0"/>
    <n v="3.8"/>
    <n v="0.2717224686845453"/>
    <n v="3.487005107279157E-3"/>
    <n v="3.487005107279157E-3"/>
    <n v="-5.431978581313974E-3"/>
    <n v="-3.487005107279157E-3"/>
    <n v="1.5577776384596242"/>
    <n v="0.30200000000000005"/>
    <n v="1.5814285714285736E-2"/>
    <n v="1.5814285714285736E-2"/>
    <n v="-1.8437103299815516E-2"/>
    <n v="-1.5814285714285736E-2"/>
    <n v="1.1658511571699046"/>
    <n v="0.25339999999999996"/>
    <n v="-3.9728571428571668E-3"/>
    <m/>
    <n v="0"/>
    <n v="0"/>
    <n v="1.6147377419437219"/>
    <m/>
  </r>
  <r>
    <n v="2020020523.0999999"/>
    <x v="71"/>
    <s v="PIT"/>
    <s v="BUF"/>
    <n v="1"/>
    <n v="1"/>
    <n v="1.31"/>
    <n v="0.7282775313154547"/>
    <n v="-4.4473968364600928E-2"/>
    <m/>
    <n v="0"/>
    <n v="0"/>
    <n v="1.5577776384596242"/>
    <n v="0.69799999999999995"/>
    <n v="-8.2858064516129037E-2"/>
    <m/>
    <n v="0"/>
    <n v="0"/>
    <n v="1.1658511571699046"/>
    <n v="0.74660000000000004"/>
    <n v="-2.1245806451612819E-2"/>
    <m/>
    <n v="0"/>
    <n v="0"/>
    <n v="1.6147377419437219"/>
    <m/>
  </r>
  <r>
    <n v="2020020523.2"/>
    <x v="71"/>
    <s v="MIN"/>
    <s v="STL"/>
    <n v="1"/>
    <n v="1"/>
    <n v="1.83"/>
    <n v="0.53063262927926591"/>
    <n v="-1.0461068103232518E-2"/>
    <m/>
    <n v="0"/>
    <n v="0"/>
    <n v="1.5577776384596242"/>
    <n v="0.53600000000000003"/>
    <n v="-6.9108433734939448E-3"/>
    <m/>
    <n v="0"/>
    <n v="0"/>
    <n v="1.1658511571699046"/>
    <n v="0.55900000000000005"/>
    <n v="8.3024096385542721E-3"/>
    <n v="8.3024096385542721E-3"/>
    <n v="1.1127157779734262E-2"/>
    <n v="6.8910000000000464E-3"/>
    <n v="1.6147377419437219"/>
    <m/>
  </r>
  <r>
    <n v="2020020523.2"/>
    <x v="71"/>
    <s v="STL"/>
    <s v="MIN"/>
    <n v="0"/>
    <n v="0"/>
    <n v="2.15"/>
    <n v="0.46936737072073409"/>
    <n v="2.3843079259769388E-3"/>
    <n v="2.3843079259769388E-3"/>
    <n v="-3.7142215702889204E-3"/>
    <n v="-2.3843079259769388E-3"/>
    <n v="1.5577776384596242"/>
    <n v="0.46399999999999997"/>
    <n v="-6.2608695652175718E-4"/>
    <m/>
    <n v="0"/>
    <n v="0"/>
    <n v="1.1658511571699046"/>
    <n v="0.44099999999999995"/>
    <n v="-1.3526086956521787E-2"/>
    <m/>
    <n v="0"/>
    <n v="0"/>
    <n v="1.6147377419437219"/>
    <m/>
  </r>
  <r>
    <n v="2020020524"/>
    <x v="72"/>
    <s v="N.J"/>
    <s v="WSH"/>
    <n v="0"/>
    <n v="0"/>
    <n v="2.9"/>
    <n v="0.3239451902533646"/>
    <n v="-9.5619391997751671E-3"/>
    <m/>
    <n v="0"/>
    <n v="0"/>
    <n v="1.3581430617924177"/>
    <n v="0.34599999999999997"/>
    <n v="5.3684210526313376E-4"/>
    <n v="5.3684210526313376E-4"/>
    <n v="-6.4316575574806646E-4"/>
    <n v="-5.3684210526313376E-4"/>
    <n v="1.1980538587464522"/>
    <n v="0.30989999999999995"/>
    <n v="-1.5993157894736876E-2"/>
    <m/>
    <n v="0"/>
    <n v="0"/>
    <n v="1.6080305323878403"/>
    <m/>
  </r>
  <r>
    <n v="2020020524"/>
    <x v="72"/>
    <s v="WSH"/>
    <s v="N.J"/>
    <n v="1"/>
    <n v="1"/>
    <n v="1.47"/>
    <n v="0.67605480974663545"/>
    <n v="-3.9570827696463265E-3"/>
    <m/>
    <n v="0"/>
    <n v="0"/>
    <n v="1.3581430617924177"/>
    <n v="0.65400000000000003"/>
    <n v="-2.4651063829787229E-2"/>
    <m/>
    <n v="0"/>
    <n v="0"/>
    <n v="1.1980538587464522"/>
    <n v="0.69010000000000005"/>
    <n v="9.2214893617021208E-3"/>
    <n v="9.2214893617021208E-3"/>
    <n v="6.969365130422134E-3"/>
    <n v="4.334099999999997E-3"/>
    <n v="1.6080305323878403"/>
    <m/>
  </r>
  <r>
    <n v="2020020525"/>
    <x v="72"/>
    <s v="ANA"/>
    <s v="STL"/>
    <n v="0"/>
    <n v="1"/>
    <n v="2.7"/>
    <n v="0.27999932057766863"/>
    <n v="-4.3059147254169636E-2"/>
    <m/>
    <n v="0"/>
    <n v="0"/>
    <n v="1.3581430617924177"/>
    <n v="0.32199999999999995"/>
    <n v="-2.3047058823529417E-2"/>
    <m/>
    <n v="0"/>
    <n v="0"/>
    <n v="1.1980538587464522"/>
    <n v="0.2954"/>
    <n v="-3.5721176470588221E-2"/>
    <m/>
    <n v="0"/>
    <n v="0"/>
    <n v="1.6080305323878403"/>
    <m/>
  </r>
  <r>
    <n v="2020020525"/>
    <x v="72"/>
    <s v="STL"/>
    <s v="ANA"/>
    <n v="1"/>
    <n v="0"/>
    <n v="1.52"/>
    <n v="0.72000067942233137"/>
    <n v="5.4462134262659806E-2"/>
    <n v="5.4462134262659806E-2"/>
    <n v="-7.3967369779238526E-2"/>
    <n v="-5.4462134262659806E-2"/>
    <n v="1.3581430617924177"/>
    <n v="0.67800000000000005"/>
    <n v="1.7630769230769248E-2"/>
    <n v="1.7630769230769248E-2"/>
    <n v="-2.1122611109591318E-2"/>
    <n v="-1.7630769230769248E-2"/>
    <n v="1.1980538587464522"/>
    <n v="0.7046"/>
    <n v="4.0956923076923106E-2"/>
    <n v="4.0956923076923106E-2"/>
    <n v="-6.5859982820352492E-2"/>
    <n v="-4.0956923076923106E-2"/>
    <n v="1.6080305323878403"/>
    <m/>
  </r>
  <r>
    <n v="2020020527"/>
    <x v="72"/>
    <s v="CGY"/>
    <s v="WPG"/>
    <n v="1"/>
    <n v="0"/>
    <n v="1.83"/>
    <n v="0.5067976685972746"/>
    <n v="-2.6226602337465332E-2"/>
    <m/>
    <n v="0"/>
    <n v="0"/>
    <n v="1.3581430617924177"/>
    <n v="0.55300000000000005"/>
    <n v="4.3337349397590558E-3"/>
    <n v="4.3337349397590558E-3"/>
    <n v="-5.1920478673626608E-3"/>
    <n v="-4.3337349397590558E-3"/>
    <n v="1.1980538587464522"/>
    <n v="0.46339999999999998"/>
    <n v="-5.4931807228915656E-2"/>
    <m/>
    <n v="0"/>
    <n v="0"/>
    <n v="1.6080305323878403"/>
    <m/>
  </r>
  <r>
    <n v="2020020527"/>
    <x v="72"/>
    <s v="WPG"/>
    <s v="CGY"/>
    <n v="0"/>
    <n v="1"/>
    <n v="2.15"/>
    <n v="0.49320233140272546"/>
    <n v="1.5752611960659042E-2"/>
    <n v="1.5752611960659042E-2"/>
    <n v="2.4603445735398931E-2"/>
    <n v="1.8115503754757897E-2"/>
    <n v="1.3581430617924177"/>
    <n v="0.44699999999999995"/>
    <n v="-1.016086956521743E-2"/>
    <m/>
    <n v="0"/>
    <n v="0"/>
    <n v="1.1980538587464522"/>
    <n v="0.53659999999999997"/>
    <n v="4.0093043478260842E-2"/>
    <n v="4.0093043478260842E-2"/>
    <n v="7.4141463756806109E-2"/>
    <n v="4.6106999999999967E-2"/>
    <n v="1.6080305323878403"/>
    <m/>
  </r>
  <r>
    <n v="2020020528"/>
    <x v="72"/>
    <s v="ARI"/>
    <s v="S.J"/>
    <n v="1"/>
    <n v="1"/>
    <n v="1.95"/>
    <n v="0.51992942629352135"/>
    <n v="4.377594086010508E-3"/>
    <n v="4.377594086010508E-3"/>
    <n v="5.6481290834957563E-3"/>
    <n v="4.1587143817099822E-3"/>
    <n v="1.3581430617924177"/>
    <n v="0.47699999999999998"/>
    <n v="-2.205789473684213E-2"/>
    <m/>
    <n v="0"/>
    <n v="0"/>
    <n v="1.1980538587464522"/>
    <n v="0.58679999999999999"/>
    <n v="4.5555789473684195E-2"/>
    <n v="4.5555789473684195E-2"/>
    <n v="6.9592345380680931E-2"/>
    <n v="4.327799999999999E-2"/>
    <n v="1.6080305323878403"/>
    <m/>
  </r>
  <r>
    <n v="2020020528"/>
    <x v="72"/>
    <s v="S.J"/>
    <s v="ARI"/>
    <n v="0"/>
    <n v="0"/>
    <n v="2"/>
    <n v="0.48007057370647854"/>
    <n v="-1.1957655776112875E-2"/>
    <m/>
    <n v="0"/>
    <n v="0"/>
    <n v="1.3581430617924177"/>
    <n v="0.52300000000000002"/>
    <n v="1.3800000000000012E-2"/>
    <n v="1.3800000000000012E-2"/>
    <n v="-1.6533143250701054E-2"/>
    <n v="-1.3800000000000012E-2"/>
    <n v="1.1980538587464522"/>
    <n v="0.41320000000000001"/>
    <n v="-5.2079999999999994E-2"/>
    <m/>
    <n v="0"/>
    <n v="0"/>
    <n v="1.6080305323878403"/>
    <m/>
  </r>
  <r>
    <n v="2020020530"/>
    <x v="73"/>
    <s v="NYR"/>
    <s v="PHI"/>
    <n v="0"/>
    <n v="0"/>
    <n v="1.76"/>
    <n v="0.45067283046985313"/>
    <n v="-8.1637823041996807E-2"/>
    <m/>
    <n v="0"/>
    <n v="0"/>
    <n v="1.3144272668320738"/>
    <n v="0.58000000000000007"/>
    <n v="8.2105263157895327E-3"/>
    <n v="8.2105263157895327E-3"/>
    <n v="-9.4795689978440512E-3"/>
    <n v="-8.2105263157895327E-3"/>
    <n v="1.1545628907630492"/>
    <n v="0.50970000000000004"/>
    <n v="-4.0629473684210486E-2"/>
    <m/>
    <n v="0"/>
    <n v="0"/>
    <n v="1.692873723835397"/>
    <m/>
  </r>
  <r>
    <n v="2020020530"/>
    <x v="73"/>
    <s v="PHI"/>
    <s v="NYR"/>
    <n v="1"/>
    <n v="1"/>
    <n v="2.15"/>
    <n v="0.54932716953014693"/>
    <n v="4.7231325519082386E-2"/>
    <n v="4.7231325519082386E-2"/>
    <n v="7.139446342753894E-2"/>
    <n v="5.4316024346944734E-2"/>
    <n v="1.3144272668320738"/>
    <n v="0.42"/>
    <n v="-2.5304347826086995E-2"/>
    <m/>
    <n v="0"/>
    <n v="0"/>
    <n v="1.1545628907630492"/>
    <n v="0.49030000000000001"/>
    <n v="1.4124782608695638E-2"/>
    <n v="1.4124782608695638E-2"/>
    <n v="2.7498194333120243E-2"/>
    <n v="1.6243499999999984E-2"/>
    <n v="1.692873723835397"/>
    <m/>
  </r>
  <r>
    <n v="2020020531"/>
    <x v="73"/>
    <s v="CAR"/>
    <s v="T.B"/>
    <n v="1"/>
    <n v="0"/>
    <n v="2.1"/>
    <n v="0.45506128510443988"/>
    <n v="-1.2101263985638971E-2"/>
    <m/>
    <n v="0"/>
    <n v="0"/>
    <n v="1.3144272668320738"/>
    <n v="0.42599999999999999"/>
    <n v="-2.8745454545454539E-2"/>
    <m/>
    <n v="0"/>
    <n v="0"/>
    <n v="1.1545628907630492"/>
    <n v="0.45590000000000003"/>
    <n v="-1.1620909090909053E-2"/>
    <m/>
    <n v="0"/>
    <n v="0"/>
    <n v="1.692873723835397"/>
    <m/>
  </r>
  <r>
    <n v="2020020531"/>
    <x v="73"/>
    <s v="T.B"/>
    <s v="CAR"/>
    <n v="0"/>
    <n v="1"/>
    <n v="1.83"/>
    <n v="0.54493871489556012"/>
    <n v="-9.9836809920178168E-4"/>
    <m/>
    <n v="0"/>
    <n v="0"/>
    <n v="1.3144272668320738"/>
    <n v="0.57400000000000007"/>
    <n v="1.8224096385542215E-2"/>
    <n v="1.8224096385542215E-2"/>
    <n v="1.7463918285681928E-2"/>
    <n v="1.5126000000000039E-2"/>
    <n v="1.1545628907630492"/>
    <n v="0.54410000000000003"/>
    <n v="-1.5531325301204398E-3"/>
    <m/>
    <n v="0"/>
    <n v="0"/>
    <n v="1.692873723835397"/>
    <m/>
  </r>
  <r>
    <n v="2020020533"/>
    <x v="73"/>
    <s v="CBJ"/>
    <s v="DET"/>
    <n v="0"/>
    <n v="0"/>
    <n v="1.64"/>
    <n v="0.56950108919987641"/>
    <n v="-3.0946037677595035E-2"/>
    <m/>
    <n v="0"/>
    <n v="0"/>
    <n v="1.3144272668320738"/>
    <n v="0.625"/>
    <n v="1.171874999999996E-2"/>
    <n v="1.171874999999996E-2"/>
    <n v="-1.3530033876129437E-2"/>
    <n v="-1.171874999999996E-2"/>
    <n v="1.1545628907630492"/>
    <n v="0.64529999999999998"/>
    <n v="2.732437499999996E-2"/>
    <n v="2.732437499999996E-2"/>
    <n v="-4.6256716457724757E-2"/>
    <n v="-2.732437499999996E-2"/>
    <n v="1.692873723835397"/>
    <m/>
  </r>
  <r>
    <n v="2020020533"/>
    <x v="73"/>
    <s v="DET"/>
    <s v="CBJ"/>
    <n v="1"/>
    <n v="1"/>
    <n v="2.4"/>
    <n v="0.43049891080012348"/>
    <n v="7.1137255543492085E-3"/>
    <n v="7.1137255543492085E-3"/>
    <n v="1.309066477235539E-2"/>
    <n v="9.9592157760888898E-3"/>
    <n v="1.3144272668320738"/>
    <n v="0.375"/>
    <n v="-2.1428571428571446E-2"/>
    <m/>
    <n v="0"/>
    <n v="0"/>
    <n v="1.1545628907630492"/>
    <n v="0.35470000000000002"/>
    <n v="-3.186857142857142E-2"/>
    <m/>
    <n v="0"/>
    <n v="0"/>
    <n v="1.692873723835397"/>
    <m/>
  </r>
  <r>
    <n v="2020020534"/>
    <x v="73"/>
    <s v="CHI"/>
    <s v="NSH"/>
    <n v="1"/>
    <n v="0"/>
    <n v="1.86"/>
    <n v="0.50559063876514354"/>
    <n v="-2.0791190196569647E-2"/>
    <m/>
    <n v="0"/>
    <n v="0"/>
    <n v="1.3144272668320738"/>
    <n v="0.53100000000000003"/>
    <n v="-4.3046511627906642E-3"/>
    <m/>
    <n v="0"/>
    <n v="0"/>
    <n v="1.1545628907630492"/>
    <n v="0.56759999999999999"/>
    <n v="1.9442790697674454E-2"/>
    <n v="1.9442790697674454E-2"/>
    <n v="-3.2914189490124368E-2"/>
    <n v="-1.9442790697674454E-2"/>
    <n v="1.692873723835397"/>
    <m/>
  </r>
  <r>
    <n v="2020020534"/>
    <x v="73"/>
    <s v="NSH"/>
    <s v="CHI"/>
    <n v="0"/>
    <n v="1"/>
    <n v="2.1"/>
    <n v="0.49440936123485651"/>
    <n v="1.0434452343599656E-2"/>
    <n v="1.0434452343599656E-2"/>
    <n v="1.5086861542375945E-2"/>
    <n v="1.1477897577959622E-2"/>
    <n v="1.3144272668320738"/>
    <n v="0.46899999999999997"/>
    <n v="-4.1181818181818186E-3"/>
    <m/>
    <n v="0"/>
    <n v="0"/>
    <n v="1.1545628907630492"/>
    <n v="0.43240000000000001"/>
    <n v="-2.5079999999999977E-2"/>
    <m/>
    <n v="0"/>
    <n v="0"/>
    <n v="1.692873723835397"/>
    <m/>
  </r>
  <r>
    <n v="2020020536"/>
    <x v="73"/>
    <s v="EDM"/>
    <s v="TOR"/>
    <n v="0"/>
    <n v="0"/>
    <n v="2.5"/>
    <n v="0.45028233666015988"/>
    <n v="2.5141168330079944E-2"/>
    <n v="2.5141168330079944E-2"/>
    <n v="-3.3046237173072077E-2"/>
    <n v="-2.5141168330079944E-2"/>
    <n v="1.3144272668320738"/>
    <n v="0.36899999999999999"/>
    <n v="-1.5500000000000002E-2"/>
    <m/>
    <n v="0"/>
    <n v="0"/>
    <n v="1.1545628907630492"/>
    <n v="0.42900000000000005"/>
    <n v="1.4500000000000023E-2"/>
    <n v="1.4500000000000023E-2"/>
    <n v="-2.4546668995613297E-2"/>
    <n v="-1.4500000000000023E-2"/>
    <n v="1.692873723835397"/>
    <m/>
  </r>
  <r>
    <n v="2020020536"/>
    <x v="73"/>
    <s v="TOR"/>
    <s v="EDM"/>
    <n v="1"/>
    <n v="1"/>
    <n v="1.64"/>
    <n v="0.54971766333984018"/>
    <n v="-4.6154546307497893E-2"/>
    <m/>
    <n v="0"/>
    <n v="0"/>
    <n v="1.3144272668320738"/>
    <n v="0.63100000000000001"/>
    <n v="1.6331249999999992E-2"/>
    <n v="1.6331249999999992E-2"/>
    <n v="1.2067491334255382E-2"/>
    <n v="1.0451999999999993E-2"/>
    <n v="1.1545628907630492"/>
    <n v="0.57099999999999995"/>
    <n v="-2.9793750000000032E-2"/>
    <m/>
    <n v="0"/>
    <n v="0"/>
    <n v="1.692873723835397"/>
    <m/>
  </r>
  <r>
    <n v="2020020537"/>
    <x v="73"/>
    <s v="CGY"/>
    <s v="WPG"/>
    <n v="1"/>
    <n v="1"/>
    <n v="1.83"/>
    <n v="0.5152169015318282"/>
    <n v="-2.0657736215694365E-2"/>
    <m/>
    <n v="0"/>
    <n v="0"/>
    <n v="1.3144272668320738"/>
    <n v="0.56200000000000006"/>
    <n v="1.028674698795186E-2"/>
    <n v="1.028674698795186E-2"/>
    <n v="9.8576579613349653E-3"/>
    <n v="8.5380000000000438E-3"/>
    <n v="1.1545628907630492"/>
    <n v="0.45279999999999998"/>
    <n v="-6.1943132530120501E-2"/>
    <m/>
    <n v="0"/>
    <n v="0"/>
    <n v="1.692873723835397"/>
    <m/>
  </r>
  <r>
    <n v="2020020537"/>
    <x v="73"/>
    <s v="WPG"/>
    <s v="CGY"/>
    <n v="0"/>
    <n v="0"/>
    <n v="2.1"/>
    <n v="0.48478309846817175"/>
    <n v="4.9212291226801803E-3"/>
    <n v="4.9212291226801803E-3"/>
    <n v="-6.4685977451789138E-3"/>
    <n v="-4.9212291226801803E-3"/>
    <n v="1.3144272668320738"/>
    <n v="0.43799999999999994"/>
    <n v="-2.1872727272727283E-2"/>
    <m/>
    <n v="0"/>
    <n v="0"/>
    <n v="1.1545628907630492"/>
    <n v="0.54720000000000002"/>
    <n v="4.0669090909090939E-2"/>
    <n v="4.0669090909090939E-2"/>
    <n v="-6.8847635372273078E-2"/>
    <n v="-4.0669090909090939E-2"/>
    <n v="1.692873723835397"/>
    <m/>
  </r>
  <r>
    <n v="2020020538"/>
    <x v="73"/>
    <s v="DAL"/>
    <s v="FLA"/>
    <n v="1"/>
    <n v="0"/>
    <n v="1.9"/>
    <n v="0.48713772703550884"/>
    <n v="-2.4812772877511085E-2"/>
    <m/>
    <n v="0"/>
    <n v="0"/>
    <n v="1.3144272668320738"/>
    <n v="0.58599999999999997"/>
    <n v="3.7799999999999952E-2"/>
    <n v="3.7799999999999952E-2"/>
    <n v="-4.3642477270843201E-2"/>
    <n v="-3.7799999999999952E-2"/>
    <n v="1.1545628907630492"/>
    <n v="0.55869999999999997"/>
    <n v="2.0509999999999955E-2"/>
    <n v="2.0509999999999955E-2"/>
    <n v="-3.4720840075863915E-2"/>
    <n v="-2.0509999999999955E-2"/>
    <n v="1.692873723835397"/>
    <m/>
  </r>
  <r>
    <n v="2020020538"/>
    <x v="73"/>
    <s v="FLA"/>
    <s v="DAL"/>
    <n v="0"/>
    <n v="1"/>
    <n v="2.0499999999999998"/>
    <n v="0.51286227296449116"/>
    <n v="1.4676474164916228E-2"/>
    <n v="1.4676474164916228E-2"/>
    <n v="2.0255715714488493E-2"/>
    <n v="1.5410297873162036E-2"/>
    <n v="1.3144272668320738"/>
    <n v="0.41400000000000003"/>
    <n v="-4.3228571428571429E-2"/>
    <m/>
    <n v="0"/>
    <n v="0"/>
    <n v="1.1545628907630492"/>
    <n v="0.44130000000000003"/>
    <n v="-2.7238571428571414E-2"/>
    <m/>
    <n v="0"/>
    <n v="0"/>
    <n v="1.692873723835397"/>
    <m/>
  </r>
  <r>
    <n v="2020020539"/>
    <x v="73"/>
    <s v="COL"/>
    <s v="VGK"/>
    <n v="1"/>
    <n v="0"/>
    <n v="1.57"/>
    <n v="0.57087888543764465"/>
    <n v="-5.4589552559419885E-2"/>
    <m/>
    <n v="0"/>
    <n v="0"/>
    <n v="1.3144272668320738"/>
    <n v="0.65700000000000003"/>
    <n v="1.6573684210526324E-2"/>
    <n v="1.6573684210526324E-2"/>
    <n v="-1.9135360752699178E-2"/>
    <n v="-1.6573684210526324E-2"/>
    <n v="1.1545628907630492"/>
    <n v="0.59330000000000005"/>
    <n v="-3.6062631578947305E-2"/>
    <m/>
    <n v="0"/>
    <n v="0"/>
    <n v="1.692873723835397"/>
    <m/>
  </r>
  <r>
    <n v="2020020539"/>
    <x v="73"/>
    <s v="VGK"/>
    <s v="COL"/>
    <n v="0"/>
    <n v="1"/>
    <n v="2.65"/>
    <n v="0.42912111456235535"/>
    <n v="2.4940173380043944E-2"/>
    <n v="2.4940173380043944E-2"/>
    <n v="5.4090372484911185E-2"/>
    <n v="4.1151286077072503E-2"/>
    <n v="1.3144272668320738"/>
    <n v="0.34299999999999997"/>
    <n v="-1.6554545454545468E-2"/>
    <m/>
    <n v="0"/>
    <n v="0"/>
    <n v="1.1545628907630492"/>
    <n v="0.40669999999999995"/>
    <n v="1.4137272727272691E-2"/>
    <n v="1.4137272727272691E-2"/>
    <n v="3.9488818919046285E-2"/>
    <n v="2.3326499999999938E-2"/>
    <n v="1.692873723835397"/>
    <m/>
  </r>
  <r>
    <n v="2020020540"/>
    <x v="73"/>
    <s v="ARI"/>
    <s v="S.J"/>
    <n v="1"/>
    <n v="1"/>
    <n v="1.83"/>
    <n v="0.53116765252936171"/>
    <n v="-1.0107179230578812E-2"/>
    <m/>
    <n v="0"/>
    <n v="0"/>
    <n v="1.3144272668320738"/>
    <n v="0.53500000000000003"/>
    <n v="-7.5722891566264734E-3"/>
    <m/>
    <n v="0"/>
    <n v="0"/>
    <n v="1.1545628907630492"/>
    <n v="0.6038"/>
    <n v="3.79351807228916E-2"/>
    <n v="3.79351807228916E-2"/>
    <n v="5.3302160643426126E-2"/>
    <n v="3.1486200000000027E-2"/>
    <n v="1.692873723835397"/>
    <m/>
  </r>
  <r>
    <n v="2020020540"/>
    <x v="73"/>
    <s v="S.J"/>
    <s v="ARI"/>
    <n v="0"/>
    <n v="0"/>
    <n v="2"/>
    <n v="0.46883234747063834"/>
    <n v="-1.8700591517616976E-2"/>
    <m/>
    <n v="0"/>
    <n v="0"/>
    <n v="1.3144272668320738"/>
    <n v="0.46499999999999997"/>
    <n v="-2.1000000000000019E-2"/>
    <m/>
    <n v="0"/>
    <n v="0"/>
    <n v="1.1545628907630492"/>
    <n v="0.3962"/>
    <n v="-6.2280000000000002E-2"/>
    <m/>
    <n v="0"/>
    <n v="0"/>
    <n v="1.692873723835397"/>
    <m/>
  </r>
  <r>
    <n v="2020020540.0999999"/>
    <x v="73"/>
    <s v="BOS"/>
    <s v="BUF"/>
    <n v="1"/>
    <n v="1"/>
    <n v="1.27"/>
    <n v="0.73128076859109503"/>
    <n v="-7.9192693210343598E-2"/>
    <m/>
    <n v="0"/>
    <n v="0"/>
    <n v="1.3144272668320738"/>
    <n v="0.77400000000000002"/>
    <n v="-1.8911111111111024E-2"/>
    <m/>
    <n v="0"/>
    <n v="0"/>
    <n v="1.1545628907630492"/>
    <n v="0.79849999999999999"/>
    <n v="1.5661111111111074E-2"/>
    <n v="1.5661111111111074E-2"/>
    <n v="7.1583165412379577E-3"/>
    <n v="4.2284999999999892E-3"/>
    <n v="1.692873723835397"/>
    <m/>
  </r>
  <r>
    <n v="2020020540.0999999"/>
    <x v="73"/>
    <s v="BUF"/>
    <s v="BOS"/>
    <n v="0"/>
    <n v="0"/>
    <n v="3.9"/>
    <n v="0.26871923140890497"/>
    <n v="4.9660347408340749E-3"/>
    <n v="4.9660347408340749E-3"/>
    <n v="-6.5274914713876588E-3"/>
    <n v="-4.9660347408340749E-3"/>
    <n v="1.3144272668320738"/>
    <n v="0.22599999999999998"/>
    <n v="-1.2268965517241394E-2"/>
    <m/>
    <n v="0"/>
    <n v="0"/>
    <n v="1.1545628907630492"/>
    <n v="0.20150000000000001"/>
    <n v="-2.2153448275862062E-2"/>
    <m/>
    <n v="0"/>
    <n v="0"/>
    <n v="1.692873723835397"/>
    <m/>
  </r>
  <r>
    <n v="2020020540.2"/>
    <x v="73"/>
    <s v="NYI"/>
    <s v="PIT"/>
    <n v="0"/>
    <n v="0"/>
    <n v="2"/>
    <n v="0.44275907166689615"/>
    <n v="-3.4344556999862323E-2"/>
    <m/>
    <n v="0"/>
    <n v="0"/>
    <n v="1.3144272668320738"/>
    <n v="0.52"/>
    <n v="1.2000000000000011E-2"/>
    <n v="1.2000000000000011E-2"/>
    <n v="-1.3854754689156602E-2"/>
    <n v="-1.2000000000000011E-2"/>
    <n v="1.1545628907630492"/>
    <n v="0.49480000000000002"/>
    <n v="-3.1199999999999895E-3"/>
    <m/>
    <n v="0"/>
    <n v="0"/>
    <n v="1.692873723835397"/>
    <m/>
  </r>
  <r>
    <n v="2020020540.2"/>
    <x v="73"/>
    <s v="PIT"/>
    <s v="NYI"/>
    <n v="1"/>
    <n v="1"/>
    <n v="1.95"/>
    <n v="0.5572409283331039"/>
    <n v="2.7353624289332388E-2"/>
    <n v="2.7353624289332388E-2"/>
    <n v="3.4156632131949666E-2"/>
    <n v="2.5985943074865767E-2"/>
    <n v="1.3144272668320738"/>
    <n v="0.48"/>
    <n v="-2.0210526315789495E-2"/>
    <m/>
    <n v="0"/>
    <n v="0"/>
    <n v="1.1545628907630492"/>
    <n v="0.50519999999999998"/>
    <n v="-4.6926315789473632E-3"/>
    <m/>
    <n v="0"/>
    <n v="0"/>
    <n v="1.692873723835397"/>
    <m/>
  </r>
  <r>
    <n v="2020020541.0999999"/>
    <x v="74"/>
    <s v="ANA"/>
    <s v="STL"/>
    <n v="0"/>
    <n v="1"/>
    <n v="2.75"/>
    <n v="0.36459380050997758"/>
    <n v="4.5136309756086085E-4"/>
    <n v="4.5136309756086085E-4"/>
    <n v="1.1662339522409669E-3"/>
    <n v="7.8988542073150643E-4"/>
    <n v="1.4764596505160548"/>
    <n v="0.30900000000000005"/>
    <n v="-2.5757142857142836E-2"/>
    <m/>
    <n v="0"/>
    <n v="0"/>
    <n v="1.094309762757649"/>
    <n v="0.31000000000000005"/>
    <n v="-2.5285714285714259E-2"/>
    <m/>
    <n v="0"/>
    <n v="0"/>
    <n v="1.6130351638806282"/>
    <m/>
  </r>
  <r>
    <n v="2020020541.0999999"/>
    <x v="74"/>
    <s v="STL"/>
    <s v="ANA"/>
    <n v="1"/>
    <n v="0"/>
    <n v="1.47"/>
    <n v="0.63540619949002242"/>
    <n v="-4.2097587287021516E-2"/>
    <m/>
    <n v="0"/>
    <n v="0"/>
    <n v="1.4764596505160548"/>
    <n v="0.69099999999999995"/>
    <n v="1.0065957446808478E-2"/>
    <n v="1.0065957446808478E-2"/>
    <n v="-1.1015275505545576E-2"/>
    <n v="-1.0065957446808478E-2"/>
    <n v="1.094309762757649"/>
    <n v="0.69"/>
    <n v="9.1276595744680718E-3"/>
    <n v="9.1276595744680718E-3"/>
    <n v="-1.4723235857548691E-2"/>
    <n v="-9.1276595744680718E-3"/>
    <n v="1.6130351638806282"/>
    <m/>
  </r>
  <r>
    <n v="2020020541.2"/>
    <x v="74"/>
    <s v="BOS"/>
    <s v="N.J"/>
    <n v="1"/>
    <n v="0"/>
    <n v="1.55"/>
    <n v="0.61912154975992095"/>
    <n v="-2.2015417021157762E-2"/>
    <m/>
    <n v="0"/>
    <n v="0"/>
    <n v="1.4764596505160548"/>
    <n v="0.622"/>
    <n v="-1.9581818181818145E-2"/>
    <m/>
    <n v="0"/>
    <n v="0"/>
    <n v="1.094309762757649"/>
    <n v="0.72170000000000001"/>
    <n v="6.4710000000000018E-2"/>
    <n v="6.4710000000000018E-2"/>
    <n v="-0.10437950545471547"/>
    <n v="-6.4710000000000018E-2"/>
    <n v="1.6130351638806282"/>
    <m/>
  </r>
  <r>
    <n v="2020020541.2"/>
    <x v="74"/>
    <s v="N.J"/>
    <s v="BOS"/>
    <n v="0"/>
    <n v="1"/>
    <n v="2.6"/>
    <n v="0.38087845024007899"/>
    <n v="-1.8217555079614832E-3"/>
    <m/>
    <n v="0"/>
    <n v="0"/>
    <n v="1.4764596505160548"/>
    <n v="0.378"/>
    <n v="-3.2249999999999987E-3"/>
    <m/>
    <n v="0"/>
    <n v="0"/>
    <n v="1.094309762757649"/>
    <n v="0.27829999999999999"/>
    <n v="-5.1828749999999993E-2"/>
    <m/>
    <n v="0"/>
    <n v="0"/>
    <n v="1.6130351638806282"/>
    <m/>
  </r>
  <r>
    <n v="2020020542"/>
    <x v="74"/>
    <s v="NYR"/>
    <s v="WSH"/>
    <n v="0"/>
    <n v="0"/>
    <n v="2.15"/>
    <n v="0.38605834068721145"/>
    <n v="-4.4341191527607501E-2"/>
    <m/>
    <n v="0"/>
    <n v="0"/>
    <n v="1.4764596505160548"/>
    <n v="0.42700000000000005"/>
    <n v="-2.1378260869565208E-2"/>
    <m/>
    <n v="0"/>
    <n v="0"/>
    <n v="1.094309762757649"/>
    <n v="0.38619999999999999"/>
    <n v="-4.426173913043481E-2"/>
    <m/>
    <n v="0"/>
    <n v="0"/>
    <n v="1.6130351638806282"/>
    <m/>
  </r>
  <r>
    <n v="2020020542"/>
    <x v="74"/>
    <s v="WSH"/>
    <s v="NYR"/>
    <n v="1"/>
    <n v="1"/>
    <n v="1.74"/>
    <n v="0.61394165931278843"/>
    <n v="2.7672359677399404E-2"/>
    <n v="2.7672359677399404E-2"/>
    <n v="3.023427064870329E-2"/>
    <n v="2.0477546161275558E-2"/>
    <n v="1.4764596505160548"/>
    <n v="0.57299999999999995"/>
    <n v="-1.2081081081081462E-3"/>
    <m/>
    <n v="0"/>
    <n v="0"/>
    <n v="1.094309762757649"/>
    <n v="0.61380000000000001"/>
    <n v="2.7572432432432462E-2"/>
    <n v="2.7572432432432462E-2"/>
    <n v="3.2911724269754826E-2"/>
    <n v="2.0403600000000025E-2"/>
    <n v="1.6130351638806282"/>
    <m/>
  </r>
  <r>
    <n v="2020020544"/>
    <x v="74"/>
    <s v="CBJ"/>
    <s v="DET"/>
    <n v="0"/>
    <n v="0"/>
    <n v="1.6"/>
    <n v="0.55640290291566352"/>
    <n v="-5.4877677667469135E-2"/>
    <m/>
    <n v="0"/>
    <n v="0"/>
    <n v="1.4764596505160548"/>
    <n v="0.60099999999999998"/>
    <n v="-1.9199999999999991E-2"/>
    <m/>
    <n v="0"/>
    <n v="0"/>
    <n v="1.094309762757649"/>
    <n v="0.60460000000000003"/>
    <n v="-1.6319999999999942E-2"/>
    <m/>
    <n v="0"/>
    <n v="0"/>
    <n v="1.6130351638806282"/>
    <m/>
  </r>
  <r>
    <n v="2020020544"/>
    <x v="74"/>
    <s v="DET"/>
    <s v="CBJ"/>
    <n v="1"/>
    <n v="1"/>
    <n v="2.4500000000000002"/>
    <n v="0.44359709708433648"/>
    <n v="1.7961287142749884E-2"/>
    <n v="1.7961287142749884E-2"/>
    <n v="3.8452717819524362E-2"/>
    <n v="2.6043866356987338E-2"/>
    <n v="1.4764596505160548"/>
    <n v="0.39900000000000002"/>
    <n v="-4.6448275862068667E-3"/>
    <m/>
    <n v="0"/>
    <n v="0"/>
    <n v="1.094309762757649"/>
    <n v="0.39539999999999997"/>
    <n v="-6.4696551724137963E-3"/>
    <m/>
    <n v="0"/>
    <n v="0"/>
    <n v="1.6130351638806282"/>
    <m/>
  </r>
  <r>
    <n v="2020020545"/>
    <x v="74"/>
    <s v="CHI"/>
    <s v="NSH"/>
    <n v="1"/>
    <n v="0"/>
    <n v="1.86"/>
    <n v="0.49530346841633255"/>
    <n v="-2.7465889097309782E-2"/>
    <m/>
    <n v="0"/>
    <n v="0"/>
    <n v="1.4764596505160548"/>
    <n v="0.57499999999999996"/>
    <n v="2.4244186046511587E-2"/>
    <n v="2.4244186046511587E-2"/>
    <n v="-2.6530649480810398E-2"/>
    <n v="-2.4244186046511587E-2"/>
    <n v="1.094309762757649"/>
    <n v="0.56179999999999997"/>
    <n v="1.5679534883720925E-2"/>
    <n v="1.5679534883720925E-2"/>
    <n v="-2.5291641120734808E-2"/>
    <n v="-1.5679534883720925E-2"/>
    <n v="1.6130351638806282"/>
    <m/>
  </r>
  <r>
    <n v="2020020545"/>
    <x v="74"/>
    <s v="NSH"/>
    <s v="CHI"/>
    <n v="0"/>
    <n v="1"/>
    <n v="1.95"/>
    <n v="0.50469653158366745"/>
    <n v="-5.0026621300574238E-3"/>
    <m/>
    <n v="0"/>
    <n v="0"/>
    <n v="1.4764596505160548"/>
    <n v="0.42500000000000004"/>
    <n v="-5.4078947368421018E-2"/>
    <m/>
    <n v="0"/>
    <n v="0"/>
    <n v="1.094309762757649"/>
    <n v="0.43820000000000003"/>
    <n v="-4.5950526315789449E-2"/>
    <m/>
    <n v="0"/>
    <n v="0"/>
    <n v="1.6130351638806282"/>
    <m/>
  </r>
  <r>
    <n v="2020020547"/>
    <x v="74"/>
    <s v="DAL"/>
    <s v="FLA"/>
    <n v="1"/>
    <n v="0"/>
    <n v="1.86"/>
    <n v="0.48736219796816116"/>
    <n v="-3.2618480853216343E-2"/>
    <m/>
    <n v="0"/>
    <n v="0"/>
    <n v="1.4764596505160548"/>
    <n v="0.52"/>
    <n v="-1.1441860465116256E-2"/>
    <m/>
    <n v="0"/>
    <n v="0"/>
    <n v="1.094309762757649"/>
    <n v="0.5645"/>
    <n v="1.7431395348837232E-2"/>
    <n v="1.7431395348837232E-2"/>
    <n v="-2.8117453653179685E-2"/>
    <n v="-1.7431395348837232E-2"/>
    <n v="1.6130351638806282"/>
    <m/>
  </r>
  <r>
    <n v="2020020547"/>
    <x v="74"/>
    <s v="FLA"/>
    <s v="DAL"/>
    <n v="0"/>
    <n v="1"/>
    <n v="1.95"/>
    <n v="0.51263780203183884"/>
    <n v="-1.1251138039397883E-4"/>
    <m/>
    <n v="0"/>
    <n v="0"/>
    <n v="1.4764596505160548"/>
    <n v="0.48"/>
    <n v="-2.0210526315789495E-2"/>
    <m/>
    <n v="0"/>
    <n v="0"/>
    <n v="1.094309762757649"/>
    <n v="0.4355"/>
    <n v="-4.7613157894736871E-2"/>
    <m/>
    <n v="0"/>
    <n v="0"/>
    <n v="1.6130351638806282"/>
    <m/>
  </r>
  <r>
    <n v="2020020548"/>
    <x v="75"/>
    <s v="BUF"/>
    <s v="PHI"/>
    <n v="1"/>
    <n v="0"/>
    <n v="2.7"/>
    <n v="0.31965070817205471"/>
    <n v="-2.4166427282726863E-2"/>
    <m/>
    <n v="0"/>
    <n v="0"/>
    <n v="1.5463128729365234"/>
    <n v="0.39100000000000001"/>
    <n v="9.8294117647058955E-3"/>
    <n v="9.8294117647058955E-3"/>
    <n v="-1.0387366899504901E-2"/>
    <n v="-9.8294117647058955E-3"/>
    <n v="1.0567638377712931"/>
    <n v="0.37890000000000001"/>
    <n v="4.0641176470588413E-3"/>
    <n v="4.0641176470588413E-3"/>
    <n v="-5.9882133968891952E-3"/>
    <n v="-4.0641176470588413E-3"/>
    <n v="1.4734350520642043"/>
    <m/>
  </r>
  <r>
    <n v="2020020548"/>
    <x v="75"/>
    <s v="PHI"/>
    <s v="BUF"/>
    <n v="0"/>
    <n v="1"/>
    <n v="1.5"/>
    <n v="0.68034929182794535"/>
    <n v="1.2314362645150845E-2"/>
    <n v="1.2314362645150845E-2"/>
    <n v="9.5209287401027045E-3"/>
    <n v="6.1571813225754224E-3"/>
    <n v="1.5463128729365234"/>
    <n v="0.60899999999999999"/>
    <n v="-5.1900000000000009E-2"/>
    <m/>
    <n v="0"/>
    <n v="0"/>
    <n v="1.0567638377712931"/>
    <n v="0.62109999999999999"/>
    <n v="-4.1010000000000012E-2"/>
    <m/>
    <n v="0"/>
    <n v="0"/>
    <n v="1.4734350520642043"/>
    <m/>
  </r>
  <r>
    <n v="2020020551"/>
    <x v="75"/>
    <s v="EDM"/>
    <s v="TOR"/>
    <n v="0"/>
    <n v="1"/>
    <n v="2.35"/>
    <n v="0.45102367292724116"/>
    <n v="1.3312362528670393E-2"/>
    <n v="1.3312362528670393E-2"/>
    <n v="2.7789854688829135E-2"/>
    <n v="1.7971689413705035E-2"/>
    <n v="1.5463128729365234"/>
    <n v="0.372"/>
    <n v="-2.7955555555555556E-2"/>
    <m/>
    <n v="0"/>
    <n v="0"/>
    <n v="1.0567638377712931"/>
    <n v="0.42469999999999997"/>
    <n v="-4.3444444444445333E-4"/>
    <m/>
    <n v="0"/>
    <n v="0"/>
    <n v="1.4734350520642043"/>
    <m/>
  </r>
  <r>
    <n v="2020020551"/>
    <x v="75"/>
    <s v="TOR"/>
    <s v="EDM"/>
    <n v="1"/>
    <n v="0"/>
    <n v="1.64"/>
    <n v="0.54897632707275879"/>
    <n v="-4.6724448562816691E-2"/>
    <m/>
    <n v="0"/>
    <n v="0"/>
    <n v="1.5463128729365234"/>
    <n v="0.628"/>
    <n v="1.4024999999999977E-2"/>
    <n v="1.4024999999999977E-2"/>
    <n v="-1.4821112824742362E-2"/>
    <n v="-1.4024999999999977E-2"/>
    <n v="1.0567638377712931"/>
    <n v="0.57530000000000003"/>
    <n v="-2.6488125000000005E-2"/>
    <m/>
    <n v="0"/>
    <n v="0"/>
    <n v="1.4734350520642043"/>
    <m/>
  </r>
  <r>
    <n v="2020020552"/>
    <x v="75"/>
    <s v="CGY"/>
    <s v="WPG"/>
    <n v="1"/>
    <n v="0"/>
    <n v="1.9"/>
    <n v="0.5064385432375581"/>
    <n v="-1.2588922616213213E-2"/>
    <m/>
    <n v="0"/>
    <n v="0"/>
    <n v="1.5463128729365234"/>
    <n v="0.51"/>
    <n v="-1.0333333333333344E-2"/>
    <m/>
    <n v="0"/>
    <n v="0"/>
    <n v="1.0567638377712931"/>
    <n v="0.47160000000000002"/>
    <n v="-3.4653333333333348E-2"/>
    <m/>
    <n v="0"/>
    <n v="0"/>
    <n v="1.4734350520642043"/>
    <m/>
  </r>
  <r>
    <n v="2020020552"/>
    <x v="75"/>
    <s v="WPG"/>
    <s v="CGY"/>
    <n v="0"/>
    <n v="1"/>
    <n v="1.95"/>
    <n v="0.4935614567624419"/>
    <n v="-1.1859523993654192E-2"/>
    <m/>
    <n v="0"/>
    <n v="0"/>
    <n v="1.5463128729365234"/>
    <n v="0.49"/>
    <n v="-1.4052631578947363E-2"/>
    <m/>
    <n v="0"/>
    <n v="0"/>
    <n v="1.0567638377712931"/>
    <n v="0.52839999999999998"/>
    <n v="9.5936842105263046E-3"/>
    <n v="9.5936842105263046E-3"/>
    <n v="1.3428887064513142E-2"/>
    <n v="9.1139999999999884E-3"/>
    <n v="1.4734350520642043"/>
    <m/>
  </r>
  <r>
    <n v="2020020554"/>
    <x v="75"/>
    <s v="L.A"/>
    <s v="VGK"/>
    <n v="0"/>
    <n v="0"/>
    <n v="2.8"/>
    <n v="0.34026057560920553"/>
    <n v="-7.8783980490374321E-3"/>
    <m/>
    <n v="0"/>
    <n v="0"/>
    <n v="1.5463128729365234"/>
    <n v="0.32999999999999996"/>
    <n v="-1.2666666666666698E-2"/>
    <m/>
    <n v="0"/>
    <n v="0"/>
    <n v="1.0567638377712931"/>
    <n v="0.29790000000000005"/>
    <n v="-2.7646666666666656E-2"/>
    <m/>
    <n v="0"/>
    <n v="0"/>
    <n v="1.4734350520642043"/>
    <m/>
  </r>
  <r>
    <n v="2020020554"/>
    <x v="75"/>
    <s v="VGK"/>
    <s v="L.A"/>
    <n v="1"/>
    <n v="1"/>
    <n v="1.47"/>
    <n v="0.65973942439079447"/>
    <n v="-1.9265774135446043E-2"/>
    <m/>
    <n v="0"/>
    <n v="0"/>
    <n v="1.5463128729365234"/>
    <n v="0.67"/>
    <n v="-9.6382978723404279E-3"/>
    <m/>
    <n v="0"/>
    <n v="0"/>
    <n v="1.0567638377712931"/>
    <n v="0.70209999999999995"/>
    <n v="2.0481063829787222E-2"/>
    <n v="2.0481063829787222E-2"/>
    <n v="1.418343315467523E-2"/>
    <n v="9.6260999999999951E-3"/>
    <n v="1.4734350520642043"/>
    <m/>
  </r>
  <r>
    <n v="2020020554.0999999"/>
    <x v="75"/>
    <s v="ANA"/>
    <s v="COL"/>
    <n v="0"/>
    <n v="0"/>
    <n v="4.05"/>
    <n v="0.21282957606546915"/>
    <n v="-1.3577726255886888E-2"/>
    <m/>
    <n v="0"/>
    <n v="0"/>
    <n v="1.5463128729365234"/>
    <n v="0.16200000000000003"/>
    <n v="-3.3826229508196706E-2"/>
    <m/>
    <n v="0"/>
    <n v="0"/>
    <n v="1.0567638377712931"/>
    <n v="0.18430000000000002"/>
    <n v="-2.4942786885245895E-2"/>
    <m/>
    <n v="0"/>
    <n v="0"/>
    <n v="1.4734350520642043"/>
    <m/>
  </r>
  <r>
    <n v="2020020554.0999999"/>
    <x v="75"/>
    <s v="COL"/>
    <s v="ANA"/>
    <n v="1"/>
    <n v="1"/>
    <n v="1.26"/>
    <n v="0.78717042393453074"/>
    <n v="-9.4214605874899972E-3"/>
    <m/>
    <n v="0"/>
    <n v="0"/>
    <n v="1.5463128729365234"/>
    <n v="0.83799999999999997"/>
    <n v="6.4476923076922987E-2"/>
    <n v="6.4476923076922987E-2"/>
    <n v="1.7715588976397929E-2"/>
    <n v="1.6763999999999973E-2"/>
    <n v="1.0567638377712931"/>
    <n v="0.81569999999999998"/>
    <n v="3.2056153846153811E-2"/>
    <n v="3.2056153846153811E-2"/>
    <n v="1.2280491784934304E-2"/>
    <n v="8.3345999999999906E-3"/>
    <n v="1.4734350520642043"/>
    <m/>
  </r>
  <r>
    <n v="2020020554.2"/>
    <x v="75"/>
    <s v="NYI"/>
    <s v="PIT"/>
    <n v="0"/>
    <n v="0"/>
    <n v="1.95"/>
    <n v="0.43795292872130803"/>
    <n v="-4.6102670208457701E-2"/>
    <m/>
    <n v="0"/>
    <n v="0"/>
    <n v="1.5463128729365234"/>
    <n v="0.51200000000000001"/>
    <n v="-5.0526315789475125E-4"/>
    <m/>
    <n v="0"/>
    <n v="0"/>
    <n v="1.0567638377712931"/>
    <n v="0.4738"/>
    <n v="-2.4028421052631577E-2"/>
    <m/>
    <n v="0"/>
    <n v="0"/>
    <n v="1.4734350520642043"/>
    <m/>
  </r>
  <r>
    <n v="2020020554.2"/>
    <x v="75"/>
    <s v="PIT"/>
    <s v="NYI"/>
    <n v="1"/>
    <n v="1"/>
    <n v="1.95"/>
    <n v="0.56204707127869191"/>
    <n v="3.0313196524247108E-2"/>
    <n v="3.0313196524247108E-2"/>
    <n v="4.453000170503308E-2"/>
    <n v="2.879753669803475E-2"/>
    <n v="1.5463128729365234"/>
    <n v="0.48799999999999999"/>
    <n v="-1.5284210526315789E-2"/>
    <m/>
    <n v="0"/>
    <n v="0"/>
    <n v="1.0567638377712931"/>
    <n v="0.5262"/>
    <n v="8.2389473684210349E-3"/>
    <n v="8.2389473684210349E-3"/>
    <n v="1.15325761525065E-2"/>
    <n v="7.8269999999999815E-3"/>
    <n v="1.4734350520642043"/>
    <m/>
  </r>
  <r>
    <n v="2020020554.3"/>
    <x v="75"/>
    <s v="MIN"/>
    <s v="S.J"/>
    <n v="0"/>
    <n v="0"/>
    <n v="1.62"/>
    <n v="0.57853267826007693"/>
    <n v="-3.0375997363875151E-2"/>
    <m/>
    <n v="0"/>
    <n v="0"/>
    <n v="1.5463128729365234"/>
    <n v="0.59799999999999998"/>
    <n v="-1.5116129032258082E-2"/>
    <m/>
    <n v="0"/>
    <n v="0"/>
    <n v="1.0567638377712931"/>
    <n v="0.56919999999999993"/>
    <n v="-3.7691612903225841E-2"/>
    <m/>
    <n v="0"/>
    <n v="0"/>
    <n v="1.4734350520642043"/>
    <m/>
  </r>
  <r>
    <n v="2020020554.3"/>
    <x v="75"/>
    <s v="S.J"/>
    <s v="MIN"/>
    <n v="1"/>
    <n v="1"/>
    <n v="2.4"/>
    <n v="0.42146732173992302"/>
    <n v="2.4689083233889785E-3"/>
    <n v="2.4689083233889785E-3"/>
    <n v="5.3447866115791083E-3"/>
    <n v="3.4564716527445694E-3"/>
    <n v="1.5463128729365234"/>
    <n v="0.40200000000000002"/>
    <n v="-7.5428571428571446E-3"/>
    <m/>
    <n v="0"/>
    <n v="0"/>
    <n v="1.0567638377712931"/>
    <n v="0.43080000000000002"/>
    <n v="7.2685714285714298E-3"/>
    <n v="7.2685714285714298E-3"/>
    <n v="1.4993675089805345E-2"/>
    <n v="1.0176000000000001E-2"/>
    <n v="1.4734350520642043"/>
    <m/>
  </r>
  <r>
    <n v="2020020556"/>
    <x v="76"/>
    <s v="BOS"/>
    <s v="N.J"/>
    <n v="1"/>
    <n v="1"/>
    <n v="1.54"/>
    <n v="0.6095979260587453"/>
    <n v="-3.4010663260851233E-2"/>
    <m/>
    <n v="0"/>
    <n v="0"/>
    <n v="1.6334984446820675"/>
    <n v="0.65400000000000003"/>
    <n v="3.9777777777778084E-3"/>
    <n v="3.9777777777778084E-3"/>
    <n v="2.2538339942063754E-3"/>
    <n v="2.1480000000000171E-3"/>
    <n v="1.0492709470234438"/>
    <n v="0.69550000000000001"/>
    <n v="3.9483333333333308E-2"/>
    <n v="3.9483333333333308E-2"/>
    <n v="3.2703554894703037E-2"/>
    <n v="2.1320999999999986E-2"/>
    <n v="1.5338659019137497"/>
    <m/>
  </r>
  <r>
    <n v="2020020556"/>
    <x v="76"/>
    <s v="N.J"/>
    <s v="BOS"/>
    <n v="0"/>
    <n v="0"/>
    <n v="2.65"/>
    <n v="0.39040207394125476"/>
    <n v="6.2846356262409213E-3"/>
    <n v="6.2846356262409213E-3"/>
    <n v="-1.0265942520858056E-2"/>
    <n v="-6.2846356262409213E-3"/>
    <n v="1.6334984446820675"/>
    <n v="0.34599999999999997"/>
    <n v="-1.5109090909090919E-2"/>
    <m/>
    <n v="0"/>
    <n v="0"/>
    <n v="1.0492709470234438"/>
    <n v="0.30449999999999999"/>
    <n v="-3.5104545454545451E-2"/>
    <m/>
    <n v="0"/>
    <n v="0"/>
    <n v="1.5338659019137497"/>
    <m/>
  </r>
  <r>
    <n v="2020020558"/>
    <x v="76"/>
    <s v="NYR"/>
    <s v="WSH"/>
    <n v="1"/>
    <n v="1"/>
    <n v="1.95"/>
    <n v="0.46547546984602184"/>
    <n v="-2.9154579094818132E-2"/>
    <m/>
    <n v="0"/>
    <n v="0"/>
    <n v="1.6334984446820675"/>
    <n v="0.53800000000000003"/>
    <n v="1.5505263157894748E-2"/>
    <n v="1.5505263157894748E-2"/>
    <n v="1.5455761049655339E-2"/>
    <n v="1.473000000000001E-2"/>
    <n v="1.0492709470234438"/>
    <n v="0.50800000000000001"/>
    <n v="-2.9684210526316028E-3"/>
    <m/>
    <n v="0"/>
    <n v="0"/>
    <n v="1.5338659019137497"/>
    <m/>
  </r>
  <r>
    <n v="2020020558"/>
    <x v="76"/>
    <s v="WSH"/>
    <s v="NYR"/>
    <n v="0"/>
    <n v="0"/>
    <n v="1.9"/>
    <n v="0.53452453015397816"/>
    <n v="5.1988690975195064E-3"/>
    <n v="5.1988690975195064E-3"/>
    <n v="-8.4923445849037771E-3"/>
    <n v="-5.1988690975195064E-3"/>
    <n v="1.6334984446820675"/>
    <n v="0.46199999999999997"/>
    <n v="-4.0733333333333364E-2"/>
    <m/>
    <n v="0"/>
    <n v="0"/>
    <n v="1.0492709470234438"/>
    <n v="0.49199999999999999"/>
    <n v="-2.1733333333333348E-2"/>
    <m/>
    <n v="0"/>
    <n v="0"/>
    <n v="1.5338659019137497"/>
    <m/>
  </r>
  <r>
    <n v="2020020559"/>
    <x v="76"/>
    <s v="CBJ"/>
    <s v="T.B"/>
    <n v="0"/>
    <n v="1"/>
    <n v="3.1"/>
    <n v="0.33516004682997613"/>
    <n v="5.5708778818465768E-3"/>
    <n v="5.5708778818465768E-3"/>
    <n v="1.911004274657124E-2"/>
    <n v="1.1698843551877811E-2"/>
    <n v="1.6334984446820675"/>
    <n v="0.26800000000000002"/>
    <n v="-2.4171428571428559E-2"/>
    <m/>
    <n v="0"/>
    <n v="0"/>
    <n v="1.0492709470234438"/>
    <n v="0.2248"/>
    <n v="-4.3302857142857129E-2"/>
    <m/>
    <n v="0"/>
    <n v="0"/>
    <n v="1.5338659019137497"/>
    <m/>
  </r>
  <r>
    <n v="2020020559"/>
    <x v="76"/>
    <s v="T.B"/>
    <s v="CBJ"/>
    <n v="1"/>
    <n v="0"/>
    <n v="1.4"/>
    <n v="0.66483995317002387"/>
    <n v="-5.1918049171474946E-2"/>
    <m/>
    <n v="0"/>
    <n v="0"/>
    <n v="1.6334984446820675"/>
    <n v="0.73199999999999998"/>
    <n v="1.8599999999999953E-2"/>
    <n v="1.8599999999999953E-2"/>
    <n v="-1.9516439614636005E-2"/>
    <n v="-1.8599999999999953E-2"/>
    <n v="1.0492709470234438"/>
    <n v="0.7752"/>
    <n v="6.3959999999999947E-2"/>
    <n v="6.3959999999999947E-2"/>
    <n v="-9.810606308640335E-2"/>
    <n v="-6.3959999999999947E-2"/>
    <n v="1.5338659019137497"/>
    <m/>
  </r>
  <r>
    <n v="2020020560"/>
    <x v="76"/>
    <s v="DET"/>
    <s v="FLA"/>
    <n v="0"/>
    <n v="0"/>
    <n v="2.95"/>
    <n v="0.39502275393136177"/>
    <n v="2.5433403707310353E-2"/>
    <n v="2.5433403707310353E-2"/>
    <n v="-4.1545425398862593E-2"/>
    <n v="-2.5433403707310353E-2"/>
    <n v="1.6334984446820675"/>
    <n v="0.34499999999999997"/>
    <n v="2.7307692307692202E-3"/>
    <n v="2.7307692307692202E-3"/>
    <n v="-2.8653168168717011E-3"/>
    <n v="-2.7307692307692202E-3"/>
    <n v="1.0492709470234438"/>
    <n v="0.22560000000000002"/>
    <n v="-5.1458461538461515E-2"/>
    <m/>
    <n v="0"/>
    <n v="0"/>
    <n v="1.5338659019137497"/>
    <m/>
  </r>
  <r>
    <n v="2020020560"/>
    <x v="76"/>
    <s v="FLA"/>
    <s v="DET"/>
    <n v="1"/>
    <n v="1"/>
    <n v="1.43"/>
    <n v="0.60497724606863812"/>
    <n v="-9.4104096364079723E-2"/>
    <m/>
    <n v="0"/>
    <n v="0"/>
    <n v="1.6334984446820675"/>
    <n v="0.65500000000000003"/>
    <n v="-4.4197674418604671E-2"/>
    <m/>
    <n v="0"/>
    <n v="0"/>
    <n v="1.0492709470234438"/>
    <n v="0.77439999999999998"/>
    <n v="7.4924651162790665E-2"/>
    <n v="7.4924651162790665E-2"/>
    <n v="4.9417478081496401E-2"/>
    <n v="3.2217599999999985E-2"/>
    <n v="1.5338659019137497"/>
    <m/>
  </r>
  <r>
    <n v="2020020562"/>
    <x v="76"/>
    <s v="CAR"/>
    <s v="CHI"/>
    <n v="0"/>
    <n v="0"/>
    <n v="1.64"/>
    <n v="0.57221169285493223"/>
    <n v="-2.8862261117770866E-2"/>
    <m/>
    <n v="0"/>
    <n v="0"/>
    <n v="1.6334984446820675"/>
    <n v="0.56699999999999995"/>
    <n v="-3.2868750000000085E-2"/>
    <m/>
    <n v="0"/>
    <n v="0"/>
    <n v="1.0492709470234438"/>
    <n v="0.5766"/>
    <n v="-2.5488749999999994E-2"/>
    <m/>
    <n v="0"/>
    <n v="0"/>
    <n v="1.5338659019137497"/>
    <m/>
  </r>
  <r>
    <n v="2020020562"/>
    <x v="76"/>
    <s v="CHI"/>
    <s v="CAR"/>
    <n v="1"/>
    <n v="1"/>
    <n v="2.35"/>
    <n v="0.42778830714506783"/>
    <n v="1.1783381757576562E-3"/>
    <n v="1.1783381757576562E-3"/>
    <n v="2.5984983295030085E-3"/>
    <n v="1.5907565372728358E-3"/>
    <n v="1.6334984446820675"/>
    <n v="0.433"/>
    <n v="3.9000000000000016E-3"/>
    <n v="3.9000000000000016E-3"/>
    <n v="5.524411536078435E-3"/>
    <n v="5.2650000000000032E-3"/>
    <n v="1.0492709470234438"/>
    <n v="0.4234"/>
    <n v="-1.113333333333324E-3"/>
    <m/>
    <n v="0"/>
    <n v="0"/>
    <n v="1.5338659019137497"/>
    <m/>
  </r>
  <r>
    <n v="2020020563"/>
    <x v="76"/>
    <s v="DAL"/>
    <s v="NSH"/>
    <n v="0"/>
    <n v="0"/>
    <n v="1.86"/>
    <n v="0.49240050991753176"/>
    <n v="-2.9349436588392171E-2"/>
    <m/>
    <n v="0"/>
    <n v="0"/>
    <n v="1.6334984446820675"/>
    <n v="0.57800000000000007"/>
    <n v="2.619069767441869E-2"/>
    <n v="2.619069767441869E-2"/>
    <n v="-2.7481138152042006E-2"/>
    <n v="-2.619069767441869E-2"/>
    <n v="1.0492709470234438"/>
    <n v="0.46289999999999998"/>
    <n v="-4.8490465116279087E-2"/>
    <m/>
    <n v="0"/>
    <n v="0"/>
    <n v="1.5338659019137497"/>
    <m/>
  </r>
  <r>
    <n v="2020020563"/>
    <x v="76"/>
    <s v="NSH"/>
    <s v="DAL"/>
    <n v="1"/>
    <n v="1"/>
    <n v="2"/>
    <n v="0.50759949008246819"/>
    <n v="4.5596940494809111E-3"/>
    <n v="4.5596940494809111E-3"/>
    <n v="7.4482531380531463E-3"/>
    <n v="4.5596940494809111E-3"/>
    <n v="1.6334984446820675"/>
    <n v="0.42199999999999999"/>
    <n v="-4.6800000000000022E-2"/>
    <m/>
    <n v="0"/>
    <n v="0"/>
    <n v="1.0492709470234438"/>
    <n v="0.53710000000000002"/>
    <n v="2.2260000000000012E-2"/>
    <n v="2.2260000000000012E-2"/>
    <n v="3.4143854976600087E-2"/>
    <n v="2.2260000000000012E-2"/>
    <n v="1.5338659019137497"/>
    <m/>
  </r>
  <r>
    <n v="2020020563.0999999"/>
    <x v="76"/>
    <s v="EDM"/>
    <s v="MTL"/>
    <n v="0"/>
    <n v="0"/>
    <n v="2.0499999999999998"/>
    <n v="0.48312622025645036"/>
    <n v="-2.7403567069362394E-3"/>
    <m/>
    <n v="0"/>
    <n v="0"/>
    <n v="1.6334984446820675"/>
    <n v="0.503"/>
    <n v="8.8999999999999722E-3"/>
    <n v="8.8999999999999722E-3"/>
    <n v="-9.3385114285086199E-3"/>
    <n v="-8.8999999999999722E-3"/>
    <n v="1.0492709470234438"/>
    <n v="0.47840000000000005"/>
    <n v="-5.5085714285714191E-3"/>
    <m/>
    <n v="0"/>
    <n v="0"/>
    <n v="1.5338659019137497"/>
    <m/>
  </r>
  <r>
    <n v="2020020563.0999999"/>
    <x v="76"/>
    <s v="MTL"/>
    <s v="EDM"/>
    <n v="1"/>
    <n v="1"/>
    <n v="1.8"/>
    <n v="0.51687377974354975"/>
    <n v="-2.6110198673103907E-2"/>
    <m/>
    <n v="0"/>
    <n v="0"/>
    <n v="1.6334984446820675"/>
    <n v="0.497"/>
    <n v="-3.9525000000000018E-2"/>
    <m/>
    <n v="0"/>
    <n v="0"/>
    <n v="1.0492709470234438"/>
    <n v="0.52159999999999995"/>
    <n v="-2.2920000000000024E-2"/>
    <m/>
    <n v="0"/>
    <n v="0"/>
    <n v="1.5338659019137497"/>
    <m/>
  </r>
  <r>
    <n v="2020020563.9000001"/>
    <x v="77"/>
    <s v="BUF"/>
    <s v="PHI"/>
    <n v="1"/>
    <n v="1"/>
    <n v="2.75"/>
    <n v="0.28884607708486321"/>
    <n v="-3.525827794570735E-2"/>
    <m/>
    <n v="0"/>
    <n v="0"/>
    <n v="1.6023515263915704"/>
    <n v="0.371"/>
    <n v="3.4714285714285698E-3"/>
    <n v="3.4714285714285698E-3"/>
    <n v="6.1558190516173006E-3"/>
    <n v="6.0749999999999971E-3"/>
    <n v="1.0133035475913257"/>
    <n v="0.3841"/>
    <n v="9.6471428571428507E-3"/>
    <n v="9.6471428571428507E-3"/>
    <n v="2.6202057449865795E-2"/>
    <n v="1.6882499999999988E-2"/>
    <n v="1.5520247267801459"/>
    <m/>
  </r>
  <r>
    <n v="2020020563.9000001"/>
    <x v="77"/>
    <s v="PHI"/>
    <s v="BUF"/>
    <n v="0"/>
    <n v="0"/>
    <n v="1.5"/>
    <n v="0.71115392291513679"/>
    <n v="4.003853062362308E-2"/>
    <n v="4.003853062362308E-2"/>
    <n v="-6.415580065923808E-2"/>
    <n v="-4.003853062362308E-2"/>
    <n v="1.6023515263915704"/>
    <n v="0.629"/>
    <n v="-3.3899999999999993E-2"/>
    <m/>
    <n v="0"/>
    <n v="0"/>
    <n v="1.0133035475913257"/>
    <n v="0.6159"/>
    <n v="-4.5690000000000029E-2"/>
    <m/>
    <n v="0"/>
    <n v="0"/>
    <n v="1.5520247267801459"/>
    <m/>
  </r>
  <r>
    <n v="2020020566"/>
    <x v="77"/>
    <s v="TOR"/>
    <s v="WPG"/>
    <n v="0"/>
    <n v="1"/>
    <n v="1.71"/>
    <n v="0.49608179338018699"/>
    <n v="-6.4098647881639562E-2"/>
    <m/>
    <n v="0"/>
    <n v="0"/>
    <n v="1.6023515263915704"/>
    <n v="0.622"/>
    <n v="2.6881690140845026E-2"/>
    <n v="2.6881690140845026E-2"/>
    <n v="1.9339911509328008E-2"/>
    <n v="1.9085999999999968E-2"/>
    <n v="1.0133035475913257"/>
    <n v="0.42969999999999997"/>
    <n v="-0.11206183098591556"/>
    <m/>
    <n v="0"/>
    <n v="0"/>
    <n v="1.5520247267801459"/>
    <m/>
  </r>
  <r>
    <n v="2020020566"/>
    <x v="77"/>
    <s v="WPG"/>
    <s v="TOR"/>
    <n v="1"/>
    <n v="0"/>
    <n v="2.2000000000000002"/>
    <n v="0.50391820661981312"/>
    <n v="2.7155013640897226E-2"/>
    <n v="2.7155013640897226E-2"/>
    <n v="-4.3511877556675585E-2"/>
    <n v="-2.7155013640897226E-2"/>
    <n v="1.6023515263915704"/>
    <n v="0.378"/>
    <n v="-4.2099999999999992E-2"/>
    <m/>
    <n v="0"/>
    <n v="0"/>
    <n v="1.0133035475913257"/>
    <n v="0.57030000000000003"/>
    <n v="6.3665000000000041E-2"/>
    <n v="6.3665000000000041E-2"/>
    <n v="-9.8809654230458052E-2"/>
    <n v="-6.3665000000000041E-2"/>
    <n v="1.5520247267801459"/>
    <m/>
  </r>
  <r>
    <n v="2020020569"/>
    <x v="77"/>
    <s v="L.A"/>
    <s v="VGK"/>
    <n v="0"/>
    <n v="1"/>
    <n v="2.75"/>
    <n v="0.36010070429163221"/>
    <n v="-1.6668108339448142E-3"/>
    <m/>
    <n v="0"/>
    <n v="0"/>
    <n v="1.6023515263915704"/>
    <n v="0.38100000000000001"/>
    <n v="8.1857142857142788E-3"/>
    <n v="8.1857142857142788E-3"/>
    <n v="1.4515573319245727E-2"/>
    <n v="1.4324999999999987E-2"/>
    <n v="1.0133035475913257"/>
    <n v="0.2823"/>
    <n v="-3.834428571428572E-2"/>
    <m/>
    <n v="0"/>
    <n v="0"/>
    <n v="1.5520247267801459"/>
    <m/>
  </r>
  <r>
    <n v="2020020569"/>
    <x v="77"/>
    <s v="VGK"/>
    <s v="L.A"/>
    <n v="1"/>
    <n v="0"/>
    <n v="1.48"/>
    <n v="0.6398992957083679"/>
    <n v="-3.3093151469759732E-2"/>
    <m/>
    <n v="0"/>
    <n v="0"/>
    <n v="1.6023515263915704"/>
    <n v="0.61899999999999999"/>
    <n v="-5.2424999999999972E-2"/>
    <m/>
    <n v="0"/>
    <n v="0"/>
    <n v="1.0133035475913257"/>
    <n v="0.7177"/>
    <n v="3.8872499999999949E-2"/>
    <n v="3.8872499999999949E-2"/>
    <n v="-6.0331081191761143E-2"/>
    <n v="-3.8872499999999949E-2"/>
    <n v="1.5520247267801459"/>
    <m/>
  </r>
  <r>
    <n v="2020020569.0999999"/>
    <x v="77"/>
    <s v="ARI"/>
    <s v="COL"/>
    <n v="0"/>
    <n v="0"/>
    <n v="3.75"/>
    <n v="0.32068267686492552"/>
    <n v="2.2097458717469536E-2"/>
    <n v="2.2097458717469536E-2"/>
    <n v="-3.5407896705312025E-2"/>
    <n v="-2.2097458717469536E-2"/>
    <n v="1.6023515263915704"/>
    <n v="0.23799999999999999"/>
    <n v="-1.1727272727272732E-2"/>
    <m/>
    <n v="0"/>
    <n v="0"/>
    <n v="1.0133035475913257"/>
    <n v="0.27969999999999995"/>
    <n v="5.3318181818181581E-3"/>
    <n v="5.3318181818181581E-3"/>
    <n v="-8.2751136568777403E-3"/>
    <n v="-5.3318181818181581E-3"/>
    <n v="1.5520247267801459"/>
    <m/>
  </r>
  <r>
    <n v="2020020569.0999999"/>
    <x v="77"/>
    <s v="COL"/>
    <s v="ARI"/>
    <n v="1"/>
    <n v="1"/>
    <n v="1.3"/>
    <n v="0.67931732313507442"/>
    <n v="-0.11688747992440315"/>
    <m/>
    <n v="0"/>
    <n v="0"/>
    <n v="1.6023515263915704"/>
    <n v="0.76200000000000001"/>
    <n v="-9.3999999999999622E-3"/>
    <m/>
    <n v="0"/>
    <n v="0"/>
    <n v="1.0133035475913257"/>
    <n v="0.72030000000000005"/>
    <n v="-6.3609999999999819E-2"/>
    <m/>
    <n v="0"/>
    <n v="0"/>
    <n v="1.5520247267801459"/>
    <m/>
  </r>
  <r>
    <n v="2020020569.2"/>
    <x v="77"/>
    <s v="MIN"/>
    <s v="S.J"/>
    <n v="0"/>
    <n v="0"/>
    <n v="1.64"/>
    <n v="0.57996779788707975"/>
    <n v="-2.2899755374307471E-2"/>
    <m/>
    <n v="0"/>
    <n v="0"/>
    <n v="1.6023515263915704"/>
    <n v="0.61199999999999999"/>
    <n v="1.724999999999956E-3"/>
    <n v="1.724999999999956E-3"/>
    <n v="-1.7479486195949921E-3"/>
    <n v="-1.724999999999956E-3"/>
    <n v="1.0133035475913257"/>
    <n v="0.55580000000000007"/>
    <n v="-4.147874999999996E-2"/>
    <m/>
    <n v="0"/>
    <n v="0"/>
    <n v="1.5520247267801459"/>
    <m/>
  </r>
  <r>
    <n v="2020020569.2"/>
    <x v="77"/>
    <s v="S.J"/>
    <s v="MIN"/>
    <n v="1"/>
    <n v="1"/>
    <n v="2.4"/>
    <n v="0.42003220211292025"/>
    <n v="1.7308468009304095E-3"/>
    <n v="1.7308468009304095E-3"/>
    <n v="3.8827950187891314E-3"/>
    <n v="2.4231855213025732E-3"/>
    <n v="1.6023515263915704"/>
    <n v="0.38800000000000001"/>
    <n v="-1.4742857142857137E-2"/>
    <m/>
    <n v="0"/>
    <n v="0"/>
    <n v="1.0133035475913257"/>
    <n v="0.44419999999999998"/>
    <n v="1.4159999999999996E-2"/>
    <n v="1.4159999999999996E-2"/>
    <n v="3.07673381836896E-2"/>
    <n v="1.9823999999999991E-2"/>
    <n v="1.5520247267801459"/>
    <m/>
  </r>
  <r>
    <n v="2020020570.9000001"/>
    <x v="78"/>
    <s v="MTL"/>
    <s v="OTT"/>
    <n v="0"/>
    <n v="1"/>
    <n v="1.55"/>
    <n v="0.59592100562325945"/>
    <n v="-4.1630422518516993E-2"/>
    <m/>
    <n v="0"/>
    <n v="0"/>
    <n v="1.4631587464891338"/>
    <n v="0.66300000000000003"/>
    <n v="1.5081818181818215E-2"/>
    <n v="1.5081818181818215E-2"/>
    <n v="8.7227474591567104E-3"/>
    <n v="8.2950000000000194E-3"/>
    <n v="1.0515669028519217"/>
    <n v="0.60599999999999998"/>
    <n v="-3.3109090909090894E-2"/>
    <m/>
    <n v="0"/>
    <n v="0"/>
    <n v="1.4415782733346043"/>
    <m/>
  </r>
  <r>
    <n v="2020020570.9000001"/>
    <x v="78"/>
    <s v="OTT"/>
    <s v="MTL"/>
    <n v="1"/>
    <n v="0"/>
    <n v="2.6"/>
    <n v="0.40407899437674055"/>
    <n v="9.4885097586610359E-3"/>
    <n v="9.4885097586610359E-3"/>
    <n v="-1.3883196044532396E-2"/>
    <n v="-9.4885097586610359E-3"/>
    <n v="1.4631587464891338"/>
    <n v="0.33700000000000002"/>
    <n v="-2.321249999999999E-2"/>
    <m/>
    <n v="0"/>
    <n v="0"/>
    <n v="1.0515669028519217"/>
    <n v="0.39400000000000002"/>
    <n v="4.5750000000000166E-3"/>
    <n v="4.5750000000000166E-3"/>
    <n v="-6.5952206005058384E-3"/>
    <n v="-4.5750000000000166E-3"/>
    <n v="1.4415782733346043"/>
    <m/>
  </r>
  <r>
    <n v="2020020571"/>
    <x v="78"/>
    <s v="BOS"/>
    <s v="PIT"/>
    <n v="1"/>
    <n v="0"/>
    <n v="1.83"/>
    <n v="0.53192075334936384"/>
    <n v="-9.609043868914733E-3"/>
    <m/>
    <n v="0"/>
    <n v="0"/>
    <n v="1.4631587464891338"/>
    <n v="0.50700000000000001"/>
    <n v="-2.609277108433734E-2"/>
    <m/>
    <n v="0"/>
    <n v="0"/>
    <n v="1.0515669028519217"/>
    <n v="0.59360000000000002"/>
    <n v="3.1188433734939767E-2"/>
    <n v="3.1188433734939767E-2"/>
    <n v="-4.4960568451625195E-2"/>
    <n v="-3.1188433734939767E-2"/>
    <n v="1.4415782733346043"/>
    <m/>
  </r>
  <r>
    <n v="2020020571"/>
    <x v="78"/>
    <s v="PIT"/>
    <s v="BOS"/>
    <n v="0"/>
    <n v="1"/>
    <n v="2.0499999999999998"/>
    <n v="0.4727520667962532"/>
    <n v="-8.8166465907660238E-3"/>
    <m/>
    <n v="0"/>
    <n v="0"/>
    <n v="1.4631587464891338"/>
    <n v="0.49299999999999999"/>
    <n v="3.0428571428571254E-3"/>
    <n v="3.0428571428571254E-3"/>
    <n v="3.35975625461187E-3"/>
    <n v="3.1949999999999813E-3"/>
    <n v="1.0515669028519217"/>
    <n v="0.40639999999999998"/>
    <n v="-4.7680000000000021E-2"/>
    <m/>
    <n v="0"/>
    <n v="0"/>
    <n v="1.4415782733346043"/>
    <m/>
  </r>
  <r>
    <n v="2020020572"/>
    <x v="78"/>
    <s v="BUF"/>
    <s v="NYR"/>
    <n v="1"/>
    <n v="0"/>
    <n v="3.3"/>
    <n v="0.29433248675699203"/>
    <n v="-3.743842656773003E-3"/>
    <m/>
    <n v="0"/>
    <n v="0"/>
    <n v="1.4631587464891338"/>
    <n v="0.27800000000000002"/>
    <n v="-1.0773913043478262E-2"/>
    <m/>
    <n v="0"/>
    <n v="0"/>
    <n v="1.0515669028519217"/>
    <n v="0.35680000000000001"/>
    <n v="2.3144347826086948E-2"/>
    <n v="2.3144347826086948E-2"/>
    <n v="-3.3364388976585925E-2"/>
    <n v="-2.3144347826086948E-2"/>
    <n v="1.4415782733346043"/>
    <m/>
  </r>
  <r>
    <n v="2020020572"/>
    <x v="78"/>
    <s v="NYR"/>
    <s v="BUF"/>
    <n v="0"/>
    <n v="1"/>
    <n v="1.35"/>
    <n v="0.70566751324300803"/>
    <n v="-4.0584734675947733E-2"/>
    <m/>
    <n v="0"/>
    <n v="0"/>
    <n v="1.4631587464891338"/>
    <n v="0.72199999999999998"/>
    <n v="-2.168571428571427E-2"/>
    <m/>
    <n v="0"/>
    <n v="0"/>
    <n v="1.0515669028519217"/>
    <n v="0.64319999999999999"/>
    <n v="-0.11286857142857142"/>
    <m/>
    <n v="0"/>
    <n v="0"/>
    <n v="1.4415782733346043"/>
    <m/>
  </r>
  <r>
    <n v="2020020573"/>
    <x v="78"/>
    <s v="NYI"/>
    <s v="WSH"/>
    <n v="1"/>
    <n v="1"/>
    <n v="1.86"/>
    <n v="0.47662671437097059"/>
    <n v="-3.958406207092835E-2"/>
    <m/>
    <n v="0"/>
    <n v="0"/>
    <n v="1.4631587464891338"/>
    <n v="0.50900000000000001"/>
    <n v="-1.8579069767441846E-2"/>
    <m/>
    <n v="0"/>
    <n v="0"/>
    <n v="1.0515669028519217"/>
    <n v="0.60040000000000004"/>
    <n v="4.0724651162790761E-2"/>
    <n v="4.0724651162790761E-2"/>
    <n v="5.0488684182652593E-2"/>
    <n v="3.5023200000000053E-2"/>
    <n v="1.4415782733346043"/>
    <m/>
  </r>
  <r>
    <n v="2020020573"/>
    <x v="78"/>
    <s v="WSH"/>
    <s v="NYI"/>
    <n v="0"/>
    <n v="0"/>
    <n v="2"/>
    <n v="0.52337328562902941"/>
    <n v="1.4023971377417644E-2"/>
    <n v="1.4023971377417644E-2"/>
    <n v="-2.0519296381381891E-2"/>
    <n v="-1.4023971377417644E-2"/>
    <n v="1.4631587464891338"/>
    <n v="0.49099999999999999"/>
    <n v="-5.4000000000000046E-3"/>
    <m/>
    <n v="0"/>
    <n v="0"/>
    <n v="1.0515669028519217"/>
    <n v="0.39959999999999996"/>
    <n v="-6.0240000000000023E-2"/>
    <m/>
    <n v="0"/>
    <n v="0"/>
    <n v="1.4415782733346043"/>
    <m/>
  </r>
  <r>
    <n v="2020020574"/>
    <x v="78"/>
    <s v="CBJ"/>
    <s v="T.B"/>
    <n v="0"/>
    <n v="0"/>
    <n v="3.3"/>
    <n v="0.35476256429725134"/>
    <n v="2.2267364632295134E-2"/>
    <n v="2.2267364632295134E-2"/>
    <n v="-3.2580689323005417E-2"/>
    <n v="-2.2267364632295134E-2"/>
    <n v="1.4631587464891338"/>
    <n v="0.26200000000000001"/>
    <n v="-1.7660869565217386E-2"/>
    <m/>
    <n v="0"/>
    <n v="0"/>
    <n v="1.0515669028519217"/>
    <n v="0.2248"/>
    <n v="-3.3673043478260875E-2"/>
    <m/>
    <n v="0"/>
    <n v="0"/>
    <n v="1.4415782733346043"/>
    <m/>
  </r>
  <r>
    <n v="2020020574"/>
    <x v="78"/>
    <s v="T.B"/>
    <s v="CBJ"/>
    <n v="1"/>
    <n v="1"/>
    <n v="1.35"/>
    <n v="0.64523743570274861"/>
    <n v="-0.11051096725824792"/>
    <m/>
    <n v="0"/>
    <n v="0"/>
    <n v="1.4631587464891338"/>
    <n v="0.73799999999999999"/>
    <n v="-3.171428571428507E-3"/>
    <m/>
    <n v="0"/>
    <n v="0"/>
    <n v="1.0515669028519217"/>
    <n v="0.7752"/>
    <n v="3.9874285714285709E-2"/>
    <n v="3.9874285714285709E-2"/>
    <n v="2.0118666382657743E-2"/>
    <n v="1.3956000000000003E-2"/>
    <n v="1.4415782733346043"/>
    <m/>
  </r>
  <r>
    <n v="2020020575"/>
    <x v="78"/>
    <s v="DET"/>
    <s v="FLA"/>
    <n v="0"/>
    <n v="0"/>
    <n v="3"/>
    <n v="0.3459499713093741"/>
    <n v="5.6774870892183473E-3"/>
    <n v="5.6774870892183473E-3"/>
    <n v="-8.3070648926689573E-3"/>
    <n v="-5.6774870892183473E-3"/>
    <n v="1.4631587464891338"/>
    <n v="0.27800000000000002"/>
    <n v="-2.4899999999999988E-2"/>
    <m/>
    <n v="0"/>
    <n v="0"/>
    <n v="1.0515669028519217"/>
    <n v="0.19820000000000004"/>
    <n v="-6.0809999999999975E-2"/>
    <m/>
    <n v="0"/>
    <n v="0"/>
    <n v="1.4415782733346043"/>
    <m/>
  </r>
  <r>
    <n v="2020020575"/>
    <x v="78"/>
    <s v="FLA"/>
    <s v="DET"/>
    <n v="1"/>
    <n v="1"/>
    <n v="1.41"/>
    <n v="0.6540500286906259"/>
    <n v="-5.6919116741134777E-2"/>
    <m/>
    <n v="0"/>
    <n v="0"/>
    <n v="1.4631587464891338"/>
    <n v="0.72199999999999998"/>
    <n v="1.3185365853658483E-2"/>
    <n v="1.3185365853658483E-2"/>
    <n v="5.6847706768174662E-3"/>
    <n v="5.4059999999999785E-3"/>
    <n v="1.0515669028519217"/>
    <n v="0.80179999999999996"/>
    <n v="9.5515609756097533E-2"/>
    <n v="9.5515609756097533E-2"/>
    <n v="5.6454223393365734E-2"/>
    <n v="3.9161399999999971E-2"/>
    <n v="1.4415782733346043"/>
    <m/>
  </r>
  <r>
    <n v="2020020576"/>
    <x v="78"/>
    <s v="CAR"/>
    <s v="CHI"/>
    <n v="0"/>
    <n v="1"/>
    <n v="1.62"/>
    <n v="0.55574818126341707"/>
    <n v="-4.8236103074160132E-2"/>
    <m/>
    <n v="0"/>
    <n v="0"/>
    <n v="1.4631587464891338"/>
    <n v="0.54600000000000004"/>
    <n v="-5.5877419354838608E-2"/>
    <m/>
    <n v="0"/>
    <n v="0"/>
    <n v="1.0515669028519217"/>
    <n v="0.54089999999999994"/>
    <n v="-5.9875161290322582E-2"/>
    <m/>
    <n v="0"/>
    <n v="0"/>
    <n v="1.4415782733346043"/>
    <m/>
  </r>
  <r>
    <n v="2020020576"/>
    <x v="78"/>
    <s v="CHI"/>
    <s v="CAR"/>
    <n v="1"/>
    <n v="0"/>
    <n v="2.4"/>
    <n v="0.44425181873658287"/>
    <n v="1.4186649635956897E-2"/>
    <n v="1.4186649635956897E-2"/>
    <n v="-2.0757320498227219E-2"/>
    <n v="-1.4186649635956897E-2"/>
    <n v="1.4631587464891338"/>
    <n v="0.45400000000000001"/>
    <n v="1.9199999999999991E-2"/>
    <n v="1.9199999999999991E-2"/>
    <n v="-2.0190084534756889E-2"/>
    <n v="-1.9199999999999991E-2"/>
    <n v="1.0515669028519217"/>
    <n v="0.45910000000000001"/>
    <n v="2.182285714285714E-2"/>
    <n v="2.182285714285714E-2"/>
    <n v="-3.1459356719227734E-2"/>
    <n v="-2.182285714285714E-2"/>
    <n v="1.4415782733346043"/>
    <m/>
  </r>
  <r>
    <n v="2020020577"/>
    <x v="78"/>
    <s v="DAL"/>
    <s v="NSH"/>
    <n v="0"/>
    <n v="1"/>
    <n v="1.83"/>
    <n v="0.51349570288586643"/>
    <n v="-2.179621580199918E-2"/>
    <m/>
    <n v="0"/>
    <n v="0"/>
    <n v="1.4631587464891338"/>
    <n v="0.499"/>
    <n v="-3.1384337349397572E-2"/>
    <m/>
    <n v="0"/>
    <n v="0"/>
    <n v="1.0515669028519217"/>
    <n v="0.43640000000000001"/>
    <n v="-7.279084337349398E-2"/>
    <m/>
    <n v="0"/>
    <n v="0"/>
    <n v="1.4415782733346043"/>
    <m/>
  </r>
  <r>
    <n v="2020020577"/>
    <x v="78"/>
    <s v="NSH"/>
    <s v="DAL"/>
    <n v="1"/>
    <n v="0"/>
    <n v="2"/>
    <n v="0.48650429711413351"/>
    <n v="-8.0974217315198764E-3"/>
    <m/>
    <n v="0"/>
    <n v="0"/>
    <n v="1.4631587464891338"/>
    <n v="0.501"/>
    <n v="6.0000000000000049E-4"/>
    <n v="6.0000000000000049E-4"/>
    <n v="-6.3094014171115353E-4"/>
    <n v="-6.0000000000000049E-4"/>
    <n v="1.0515669028519217"/>
    <n v="0.56359999999999999"/>
    <n v="3.8159999999999993E-2"/>
    <n v="3.8159999999999993E-2"/>
    <n v="-5.5010626910448487E-2"/>
    <n v="-3.8159999999999993E-2"/>
    <n v="1.4415782733346043"/>
    <m/>
  </r>
  <r>
    <n v="2020020579"/>
    <x v="78"/>
    <s v="MIN"/>
    <s v="VGK"/>
    <n v="0"/>
    <n v="1"/>
    <n v="2.2999999999999998"/>
    <n v="0.41913232230553454"/>
    <n v="-8.3066904686009118E-3"/>
    <m/>
    <n v="0"/>
    <n v="0"/>
    <n v="1.4631587464891338"/>
    <n v="0.47399999999999998"/>
    <n v="2.0815384615384579E-2"/>
    <n v="2.0815384615384579E-2"/>
    <n v="2.8455400391172947E-2"/>
    <n v="2.7059999999999949E-2"/>
    <n v="1.0515669028519217"/>
    <n v="0.33009999999999995"/>
    <n v="-5.5562307692307737E-2"/>
    <m/>
    <n v="0"/>
    <n v="0"/>
    <n v="1.4415782733346043"/>
    <m/>
  </r>
  <r>
    <n v="2020020579"/>
    <x v="78"/>
    <s v="VGK"/>
    <s v="MIN"/>
    <n v="1"/>
    <n v="0"/>
    <n v="1.66"/>
    <n v="0.58086767769446535"/>
    <n v="-1.625438864872163E-2"/>
    <m/>
    <n v="0"/>
    <n v="0"/>
    <n v="1.4631587464891338"/>
    <n v="0.52600000000000002"/>
    <n v="-5.7654545454545493E-2"/>
    <m/>
    <n v="0"/>
    <n v="0"/>
    <n v="1.0515669028519217"/>
    <n v="0.66990000000000005"/>
    <n v="5.0924545454545493E-2"/>
    <n v="5.0924545454545493E-2"/>
    <n v="-7.3411718306713267E-2"/>
    <n v="-5.0924545454545493E-2"/>
    <n v="1.4415782733346043"/>
    <m/>
  </r>
  <r>
    <n v="2020020580"/>
    <x v="79"/>
    <s v="N.J"/>
    <s v="WSH"/>
    <n v="1"/>
    <n v="0"/>
    <n v="2.4"/>
    <n v="0.41853967262411634"/>
    <n v="9.6326020668839802E-4"/>
    <n v="9.6326020668839802E-4"/>
    <n v="-1.3168837971860438E-3"/>
    <n v="-9.6326020668839802E-4"/>
    <n v="1.367111179349318"/>
    <n v="0.38600000000000001"/>
    <n v="-1.5771428571428572E-2"/>
    <m/>
    <n v="0"/>
    <n v="0"/>
    <n v="1.0769685529572126"/>
    <n v="0.43509999999999999"/>
    <n v="9.479999999999978E-3"/>
    <n v="9.479999999999978E-3"/>
    <n v="-1.2549983930271061E-2"/>
    <n v="-9.479999999999978E-3"/>
    <n v="1.3238379673281739"/>
    <m/>
  </r>
  <r>
    <n v="2020020580"/>
    <x v="79"/>
    <s v="WSH"/>
    <s v="N.J"/>
    <n v="0"/>
    <n v="1"/>
    <n v="1.62"/>
    <n v="0.58146032737588371"/>
    <n v="-2.8081098218258896E-2"/>
    <m/>
    <n v="0"/>
    <n v="0"/>
    <n v="1.367111179349318"/>
    <n v="0.61399999999999999"/>
    <n v="-2.5741935483870383E-3"/>
    <m/>
    <n v="0"/>
    <n v="0"/>
    <n v="1.0769685529572126"/>
    <n v="0.56489999999999996"/>
    <n v="-4.1062258064516119E-2"/>
    <m/>
    <n v="0"/>
    <n v="0"/>
    <n v="1.3238379673281739"/>
    <m/>
  </r>
  <r>
    <n v="2020020581"/>
    <x v="79"/>
    <s v="TOR"/>
    <s v="WPG"/>
    <n v="0"/>
    <n v="1"/>
    <n v="1.71"/>
    <n v="0.50359936121292526"/>
    <n v="-5.8666940419393444E-2"/>
    <m/>
    <n v="0"/>
    <n v="0"/>
    <n v="1.367111179349318"/>
    <n v="0.64400000000000002"/>
    <n v="4.2777464788732393E-2"/>
    <n v="4.2777464788732393E-2"/>
    <n v="3.2709688890416463E-2"/>
    <n v="3.0372000000000003E-2"/>
    <n v="1.0769685529572126"/>
    <n v="0.4456"/>
    <n v="-0.10057352112676057"/>
    <m/>
    <n v="0"/>
    <n v="0"/>
    <n v="1.3238379673281739"/>
    <m/>
  </r>
  <r>
    <n v="2020020581"/>
    <x v="79"/>
    <s v="WPG"/>
    <s v="TOR"/>
    <n v="1"/>
    <n v="0"/>
    <n v="2.2000000000000002"/>
    <n v="0.49640063878707469"/>
    <n v="2.3020351332891108E-2"/>
    <n v="2.3020351332891108E-2"/>
    <n v="-3.1471379659744406E-2"/>
    <n v="-2.3020351332891108E-2"/>
    <n v="1.367111179349318"/>
    <n v="0.35599999999999998"/>
    <n v="-5.4199999999999991E-2"/>
    <m/>
    <n v="0"/>
    <n v="0"/>
    <n v="1.0769685529572126"/>
    <n v="0.5544"/>
    <n v="5.492000000000001E-2"/>
    <n v="5.492000000000001E-2"/>
    <n v="-7.2705181165663324E-2"/>
    <n v="-5.492000000000001E-2"/>
    <n v="1.3238379673281739"/>
    <m/>
  </r>
  <r>
    <n v="2020020582"/>
    <x v="79"/>
    <s v="CGY"/>
    <s v="EDM"/>
    <n v="0"/>
    <n v="0"/>
    <n v="2.25"/>
    <n v="0.44081915417329642"/>
    <n v="-1.957656746419918E-3"/>
    <m/>
    <n v="0"/>
    <n v="0"/>
    <n v="1.367111179349318"/>
    <n v="0.45199999999999996"/>
    <n v="4.0799999999999769E-3"/>
    <n v="4.0799999999999769E-3"/>
    <n v="-4.3940316960654029E-3"/>
    <n v="-4.0799999999999769E-3"/>
    <n v="1.0769685529572126"/>
    <n v="0.34460000000000002"/>
    <n v="-5.3916000000000006E-2"/>
    <m/>
    <n v="0"/>
    <n v="0"/>
    <n v="1.3238379673281739"/>
    <m/>
  </r>
  <r>
    <n v="2020020582"/>
    <x v="79"/>
    <s v="EDM"/>
    <s v="CGY"/>
    <n v="1"/>
    <n v="1"/>
    <n v="1.68"/>
    <n v="0.55918084582670358"/>
    <n v="-2.6724784857855045E-2"/>
    <m/>
    <n v="0"/>
    <n v="0"/>
    <n v="1.367111179349318"/>
    <n v="0.54800000000000004"/>
    <n v="-3.5011764705882353E-2"/>
    <m/>
    <n v="0"/>
    <n v="0"/>
    <n v="1.0769685529572126"/>
    <n v="0.65539999999999998"/>
    <n v="4.459058823529409E-2"/>
    <n v="4.459058823529409E-2"/>
    <n v="4.014088531013793E-2"/>
    <n v="3.0321599999999976E-2"/>
    <n v="1.3238379673281739"/>
    <m/>
  </r>
  <r>
    <n v="2020020583"/>
    <x v="79"/>
    <s v="ANA"/>
    <s v="ARI"/>
    <n v="1"/>
    <n v="0"/>
    <n v="2.0499999999999998"/>
    <n v="0.40632804638522041"/>
    <n v="-4.7722144260085211E-2"/>
    <m/>
    <n v="0"/>
    <n v="0"/>
    <n v="1.367111179349318"/>
    <n v="0.45700000000000002"/>
    <n v="-1.8042857142857173E-2"/>
    <m/>
    <n v="0"/>
    <n v="0"/>
    <n v="1.0769685529572126"/>
    <n v="0.44540000000000002"/>
    <n v="-2.4837142857142877E-2"/>
    <m/>
    <n v="0"/>
    <n v="0"/>
    <n v="1.3238379673281739"/>
    <m/>
  </r>
  <r>
    <n v="2020020583"/>
    <x v="79"/>
    <s v="ARI"/>
    <s v="ANA"/>
    <n v="0"/>
    <n v="1"/>
    <n v="1.83"/>
    <n v="0.59367195361477965"/>
    <n v="3.1236027150016905E-2"/>
    <n v="3.1236027150016905E-2"/>
    <n v="3.5443591189654955E-2"/>
    <n v="2.5925902534514034E-2"/>
    <n v="1.367111179349318"/>
    <n v="0.54299999999999993"/>
    <n v="-2.2807228915662785E-3"/>
    <m/>
    <n v="0"/>
    <n v="0"/>
    <n v="1.0769685529572126"/>
    <n v="0.55459999999999998"/>
    <n v="5.3920481927710795E-3"/>
    <n v="5.3920481927710795E-3"/>
    <n v="5.924704438980505E-3"/>
    <n v="4.4753999999999966E-3"/>
    <n v="1.3238379673281739"/>
    <m/>
  </r>
  <r>
    <n v="2020020584"/>
    <x v="79"/>
    <s v="L.A"/>
    <s v="S.J"/>
    <n v="1"/>
    <n v="0"/>
    <n v="1.8"/>
    <n v="0.53674149591353215"/>
    <n v="-1.2699490258365781E-2"/>
    <m/>
    <n v="0"/>
    <n v="0"/>
    <n v="1.367111179349318"/>
    <n v="0.497"/>
    <n v="-3.9525000000000018E-2"/>
    <m/>
    <n v="0"/>
    <n v="0"/>
    <n v="1.0769685529572126"/>
    <n v="0.61539999999999995"/>
    <n v="4.0394999999999973E-2"/>
    <n v="4.0394999999999973E-2"/>
    <n v="-5.347643469022155E-2"/>
    <n v="-4.0394999999999973E-2"/>
    <n v="1.3238379673281739"/>
    <m/>
  </r>
  <r>
    <n v="2020020584"/>
    <x v="79"/>
    <s v="S.J"/>
    <s v="L.A"/>
    <n v="0"/>
    <n v="1"/>
    <n v="2.1"/>
    <n v="0.4632585040864679"/>
    <n v="-7.4064931141138227E-3"/>
    <m/>
    <n v="0"/>
    <n v="0"/>
    <n v="1.367111179349318"/>
    <n v="0.503"/>
    <n v="1.5354545454545456E-2"/>
    <n v="1.5354545454545456E-2"/>
    <n v="1.8189998859447325E-2"/>
    <n v="1.6890000000000002E-2"/>
    <n v="1.0769685529572126"/>
    <n v="0.38460000000000005"/>
    <n v="-5.2456363636363586E-2"/>
    <m/>
    <n v="0"/>
    <n v="0"/>
    <n v="1.3238379673281739"/>
    <m/>
  </r>
  <r>
    <n v="2020020584.0999999"/>
    <x v="79"/>
    <s v="COL"/>
    <s v="STL"/>
    <n v="1"/>
    <n v="1"/>
    <n v="1.41"/>
    <n v="0.61668188957299019"/>
    <n v="-9.5472099294207746E-2"/>
    <m/>
    <n v="0"/>
    <n v="0"/>
    <n v="1.367111179349318"/>
    <n v="0.69"/>
    <n v="-1.9829268292683017E-2"/>
    <m/>
    <n v="0"/>
    <n v="0"/>
    <n v="1.0769685529572126"/>
    <n v="0.75280000000000002"/>
    <n v="4.4961951219512165E-2"/>
    <n v="4.4961951219512165E-2"/>
    <n v="2.4404158624914466E-2"/>
    <n v="1.8434399999999983E-2"/>
    <n v="1.3238379673281739"/>
    <m/>
  </r>
  <r>
    <n v="2020020584.0999999"/>
    <x v="79"/>
    <s v="STL"/>
    <s v="COL"/>
    <n v="0"/>
    <n v="0"/>
    <n v="3"/>
    <n v="0.38331811042700992"/>
    <n v="2.2493149692154463E-2"/>
    <n v="2.2493149692154463E-2"/>
    <n v="-3.0750636402922037E-2"/>
    <n v="-2.2493149692154463E-2"/>
    <n v="1.367111179349318"/>
    <n v="0.31000000000000005"/>
    <n v="-1.0499999999999976E-2"/>
    <m/>
    <n v="0"/>
    <n v="0"/>
    <n v="1.0769685529572126"/>
    <n v="0.24719999999999998"/>
    <n v="-3.876000000000001E-2"/>
    <m/>
    <n v="0"/>
    <n v="0"/>
    <n v="1.3238379673281739"/>
    <m/>
  </r>
  <r>
    <n v="2020020585"/>
    <x v="80"/>
    <s v="BOS"/>
    <s v="PIT"/>
    <n v="1"/>
    <n v="1"/>
    <n v="1.8"/>
    <n v="0.52439019051408708"/>
    <n v="-2.1036621402991201E-2"/>
    <m/>
    <n v="0"/>
    <n v="0"/>
    <n v="1.3390158706791204"/>
    <n v="0.48599999999999999"/>
    <n v="-4.6949999999999992E-2"/>
    <m/>
    <n v="0"/>
    <n v="0"/>
    <n v="1.123474209011011"/>
    <n v="0.53859999999999997"/>
    <n v="-1.1445000000000038E-2"/>
    <m/>
    <n v="0"/>
    <n v="0"/>
    <n v="1.255576115916051"/>
    <m/>
  </r>
  <r>
    <n v="2020020585"/>
    <x v="80"/>
    <s v="PIT"/>
    <s v="BOS"/>
    <n v="0"/>
    <n v="0"/>
    <n v="2.0499999999999998"/>
    <n v="0.47560980948591286"/>
    <n v="-7.1428258725367696E-3"/>
    <m/>
    <n v="0"/>
    <n v="0"/>
    <n v="1.3390158706791204"/>
    <n v="0.51400000000000001"/>
    <n v="1.5342857142857136E-2"/>
    <n v="1.5342857142857136E-2"/>
    <n v="-1.7237304292540362E-2"/>
    <n v="-1.5342857142857136E-2"/>
    <n v="1.123474209011011"/>
    <n v="0.46140000000000003"/>
    <n v="-1.5465714285714291E-2"/>
    <m/>
    <n v="0"/>
    <n v="0"/>
    <n v="1.255576115916051"/>
    <m/>
  </r>
  <r>
    <n v="2020020586"/>
    <x v="80"/>
    <s v="BUF"/>
    <s v="NYR"/>
    <n v="1"/>
    <n v="1"/>
    <n v="3.05"/>
    <n v="0.33010401367096431"/>
    <n v="9.976451263084456E-4"/>
    <n v="9.976451263084456E-4"/>
    <n v="2.738518447737003E-3"/>
    <n v="2.0451725089323134E-3"/>
    <n v="1.3390158706791204"/>
    <n v="0.27300000000000002"/>
    <n v="-2.4490243902439025E-2"/>
    <m/>
    <n v="0"/>
    <n v="0"/>
    <n v="1.123474209011011"/>
    <n v="0.33090000000000003"/>
    <n v="1.3529268292682933E-3"/>
    <n v="1.3529268292682933E-3"/>
    <n v="3.4823403574931692E-3"/>
    <n v="2.7735000000000012E-3"/>
    <n v="1.255576115916051"/>
    <m/>
  </r>
  <r>
    <n v="2020020586"/>
    <x v="80"/>
    <s v="NYR"/>
    <s v="BUF"/>
    <n v="0"/>
    <n v="0"/>
    <n v="1.37"/>
    <n v="0.66989598632903569"/>
    <n v="-6.66831070777468E-2"/>
    <m/>
    <n v="0"/>
    <n v="0"/>
    <n v="1.3390158706791204"/>
    <n v="0.72699999999999998"/>
    <n v="-3.2513513513513161E-3"/>
    <m/>
    <n v="0"/>
    <n v="0"/>
    <n v="1.123474209011011"/>
    <n v="0.66910000000000003"/>
    <n v="-6.7567297297297171E-2"/>
    <m/>
    <n v="0"/>
    <n v="0"/>
    <n v="1.255576115916051"/>
    <m/>
  </r>
  <r>
    <n v="2020020587"/>
    <x v="80"/>
    <s v="NYI"/>
    <s v="PHI"/>
    <n v="1"/>
    <n v="1"/>
    <n v="1.6"/>
    <n v="0.52285527077898064"/>
    <n v="-8.171578337681544E-2"/>
    <m/>
    <n v="0"/>
    <n v="0"/>
    <n v="1.3390158706791204"/>
    <n v="0.6"/>
    <n v="-1.9999999999999959E-2"/>
    <m/>
    <n v="0"/>
    <n v="0"/>
    <n v="1.123474209011011"/>
    <n v="0.67659999999999998"/>
    <n v="4.1280000000000032E-2"/>
    <n v="4.1280000000000032E-2"/>
    <n v="3.1098109239008777E-2"/>
    <n v="2.4768000000000019E-2"/>
    <n v="1.255576115916051"/>
    <m/>
  </r>
  <r>
    <n v="2020020587"/>
    <x v="80"/>
    <s v="PHI"/>
    <s v="NYI"/>
    <n v="0"/>
    <n v="0"/>
    <n v="2.35"/>
    <n v="0.47714472922101936"/>
    <n v="2.6953358593199011E-2"/>
    <n v="2.6953358593199011E-2"/>
    <n v="-3.6090974924398923E-2"/>
    <n v="-2.6953358593199011E-2"/>
    <n v="1.3390158706791204"/>
    <n v="0.4"/>
    <n v="-1.3333333333333319E-2"/>
    <m/>
    <n v="0"/>
    <n v="0"/>
    <n v="1.123474209011011"/>
    <n v="0.32340000000000002"/>
    <n v="-5.3335555555555539E-2"/>
    <m/>
    <n v="0"/>
    <n v="0"/>
    <n v="1.255576115916051"/>
    <m/>
  </r>
  <r>
    <n v="2020020588"/>
    <x v="80"/>
    <s v="CAR"/>
    <s v="DAL"/>
    <n v="1"/>
    <n v="0"/>
    <n v="1.6"/>
    <n v="0.56835717595253088"/>
    <n v="-4.5314259237975267E-2"/>
    <m/>
    <n v="0"/>
    <n v="0"/>
    <n v="1.3390158706791204"/>
    <n v="0.59599999999999997"/>
    <n v="-2.3199999999999995E-2"/>
    <m/>
    <n v="0"/>
    <n v="0"/>
    <n v="1.123474209011011"/>
    <n v="0.62309999999999999"/>
    <n v="-1.5199999999999656E-3"/>
    <m/>
    <n v="0"/>
    <n v="0"/>
    <n v="1.255576115916051"/>
    <m/>
  </r>
  <r>
    <n v="2020020588"/>
    <x v="80"/>
    <s v="DAL"/>
    <s v="CAR"/>
    <n v="0"/>
    <n v="1"/>
    <n v="2.35"/>
    <n v="0.43164282404746906"/>
    <n v="3.1912525581227415E-3"/>
    <n v="3.1912525581227415E-3"/>
    <n v="5.768736060606787E-3"/>
    <n v="4.3081909534657022E-3"/>
    <n v="1.3390158706791204"/>
    <n v="0.40400000000000003"/>
    <n v="-1.1244444444444413E-2"/>
    <m/>
    <n v="0"/>
    <n v="0"/>
    <n v="1.123474209011011"/>
    <n v="0.37690000000000001"/>
    <n v="-2.5396666666666658E-2"/>
    <m/>
    <n v="0"/>
    <n v="0"/>
    <n v="1.255576115916051"/>
    <m/>
  </r>
  <r>
    <n v="2020020589"/>
    <x v="80"/>
    <s v="DET"/>
    <s v="T.B"/>
    <n v="0"/>
    <n v="0"/>
    <n v="3.75"/>
    <n v="0.23267365864332928"/>
    <n v="-1.3906230555001651E-2"/>
    <m/>
    <n v="0"/>
    <n v="0"/>
    <n v="1.3390158706791204"/>
    <n v="0.17800000000000005"/>
    <n v="-3.6272727272727248E-2"/>
    <m/>
    <n v="0"/>
    <n v="0"/>
    <n v="1.123474209011011"/>
    <n v="0.13849999999999996"/>
    <n v="-5.2431818181818197E-2"/>
    <m/>
    <n v="0"/>
    <n v="0"/>
    <n v="1.255576115916051"/>
    <m/>
  </r>
  <r>
    <n v="2020020589"/>
    <x v="80"/>
    <s v="T.B"/>
    <s v="DET"/>
    <n v="1"/>
    <n v="1"/>
    <n v="1.26"/>
    <n v="0.76732634135667077"/>
    <n v="-3.8271703719917061E-2"/>
    <m/>
    <n v="0"/>
    <n v="0"/>
    <n v="1.3390158706791204"/>
    <n v="0.82199999999999995"/>
    <n v="4.1215384615384577E-2"/>
    <n v="4.1215384615384577E-2"/>
    <n v="1.2039149623761982E-2"/>
    <n v="1.0715999999999989E-2"/>
    <n v="1.123474209011011"/>
    <n v="0.86150000000000004"/>
    <n v="9.8642307692307751E-2"/>
    <n v="9.8642307692307751E-2"/>
    <n v="3.2201760644898984E-2"/>
    <n v="2.5647000000000017E-2"/>
    <n v="1.255576115916051"/>
    <m/>
  </r>
  <r>
    <n v="2020020590"/>
    <x v="80"/>
    <s v="CBJ"/>
    <s v="FLA"/>
    <n v="0"/>
    <n v="0"/>
    <n v="2.4"/>
    <n v="0.46104257115023994"/>
    <n v="2.2821893734409095E-2"/>
    <n v="2.2821893734409095E-2"/>
    <n v="-3.0558877909326158E-2"/>
    <n v="-2.2821893734409095E-2"/>
    <n v="1.3390158706791204"/>
    <n v="0.38800000000000001"/>
    <n v="-1.4742857142857137E-2"/>
    <m/>
    <n v="0"/>
    <n v="0"/>
    <n v="1.123474209011011"/>
    <n v="0.37849999999999995"/>
    <n v="-1.9628571428571454E-2"/>
    <m/>
    <n v="0"/>
    <n v="0"/>
    <n v="1.255576115916051"/>
    <m/>
  </r>
  <r>
    <n v="2020020590"/>
    <x v="80"/>
    <s v="FLA"/>
    <s v="CBJ"/>
    <n v="1"/>
    <n v="1"/>
    <n v="1.57"/>
    <n v="0.53895742884976017"/>
    <n v="-8.0966756160987655E-2"/>
    <m/>
    <n v="0"/>
    <n v="0"/>
    <n v="1.3390158706791204"/>
    <n v="0.61199999999999999"/>
    <n v="-2.0610526315789458E-2"/>
    <m/>
    <n v="0"/>
    <n v="0"/>
    <n v="1.123474209011011"/>
    <n v="0.62150000000000005"/>
    <n v="-1.2760526315789453E-2"/>
    <m/>
    <n v="0"/>
    <n v="0"/>
    <n v="1.255576115916051"/>
    <m/>
  </r>
  <r>
    <n v="2020020591"/>
    <x v="80"/>
    <s v="CHI"/>
    <s v="NSH"/>
    <n v="0"/>
    <n v="0"/>
    <n v="2.1"/>
    <n v="0.4762092608022756"/>
    <n v="1.0758459485116223E-5"/>
    <n v="1.0758459485116223E-5"/>
    <n v="-1.4405747994628942E-5"/>
    <n v="-1.0758459485116223E-5"/>
    <n v="1.3390158706791204"/>
    <n v="0.505"/>
    <n v="1.6500000000000029E-2"/>
    <n v="1.6500000000000029E-2"/>
    <n v="-1.8537324448681714E-2"/>
    <n v="-1.6500000000000029E-2"/>
    <n v="1.123474209011011"/>
    <n v="0.44579999999999997"/>
    <n v="-1.740545454545454E-2"/>
    <m/>
    <n v="0"/>
    <n v="0"/>
    <n v="1.255576115916051"/>
    <m/>
  </r>
  <r>
    <n v="2020020591"/>
    <x v="80"/>
    <s v="NSH"/>
    <s v="CHI"/>
    <n v="1"/>
    <n v="1"/>
    <n v="1.74"/>
    <n v="0.52379073919772434"/>
    <n v="-3.5920586674037705E-2"/>
    <m/>
    <n v="0"/>
    <n v="0"/>
    <n v="1.3390158706791204"/>
    <n v="0.495"/>
    <n v="-5.6229729729729699E-2"/>
    <m/>
    <n v="0"/>
    <n v="0"/>
    <n v="1.123474209011011"/>
    <n v="0.55420000000000003"/>
    <n v="-1.4469729729729708E-2"/>
    <m/>
    <n v="0"/>
    <n v="0"/>
    <n v="1.255576115916051"/>
    <m/>
  </r>
  <r>
    <n v="2020020592"/>
    <x v="80"/>
    <s v="MTL"/>
    <s v="OTT"/>
    <n v="1"/>
    <n v="0"/>
    <n v="1.39"/>
    <n v="0.65364331292672062"/>
    <n v="-7.0335226947583401E-2"/>
    <m/>
    <n v="0"/>
    <n v="0"/>
    <n v="1.3390158706791204"/>
    <n v="0.68100000000000005"/>
    <n v="-4.1084615384615365E-2"/>
    <m/>
    <n v="0"/>
    <n v="0"/>
    <n v="1.123474209011011"/>
    <n v="0.73319999999999996"/>
    <n v="1.4729230769230644E-2"/>
    <n v="1.4729230769230644E-2"/>
    <n v="-1.8493670359661801E-2"/>
    <n v="-1.4729230769230644E-2"/>
    <n v="1.255576115916051"/>
    <m/>
  </r>
  <r>
    <n v="2020020592"/>
    <x v="80"/>
    <s v="OTT"/>
    <s v="MTL"/>
    <n v="0"/>
    <n v="1"/>
    <n v="3"/>
    <n v="0.34635668707327927"/>
    <n v="5.8605091829756701E-3"/>
    <n v="5.8605091829756701E-3"/>
    <n v="1.5694629612530299E-2"/>
    <n v="1.1721018365951342E-2"/>
    <n v="1.3390158706791204"/>
    <n v="0.31899999999999995"/>
    <n v="-6.4500000000000226E-3"/>
    <m/>
    <n v="0"/>
    <n v="0"/>
    <n v="1.123474209011011"/>
    <n v="0.26680000000000004"/>
    <n v="-2.9939999999999981E-2"/>
    <m/>
    <n v="0"/>
    <n v="0"/>
    <n v="1.255576115916051"/>
    <m/>
  </r>
  <r>
    <n v="2020020595"/>
    <x v="80"/>
    <s v="MIN"/>
    <s v="VGK"/>
    <n v="0"/>
    <n v="1"/>
    <n v="2.25"/>
    <n v="0.42028253731106591"/>
    <n v="-1.3047429852024396E-2"/>
    <m/>
    <n v="0"/>
    <n v="0"/>
    <n v="1.3390158706791204"/>
    <n v="0.46299999999999997"/>
    <n v="1.0019999999999989E-2"/>
    <n v="1.0019999999999989E-2"/>
    <n v="1.4071514467862898E-2"/>
    <n v="1.2524999999999986E-2"/>
    <n v="1.123474209011011"/>
    <n v="0.37219999999999998"/>
    <n v="-3.9012000000000019E-2"/>
    <m/>
    <n v="0"/>
    <n v="0"/>
    <n v="1.255576115916051"/>
    <m/>
  </r>
  <r>
    <n v="2020020595"/>
    <x v="80"/>
    <s v="VGK"/>
    <s v="MIN"/>
    <n v="1"/>
    <n v="0"/>
    <n v="1.64"/>
    <n v="0.57971746268893409"/>
    <n v="-2.3092200557881911E-2"/>
    <m/>
    <n v="0"/>
    <n v="0"/>
    <n v="1.3390158706791204"/>
    <n v="0.53700000000000003"/>
    <n v="-5.5931250000000002E-2"/>
    <m/>
    <n v="0"/>
    <n v="0"/>
    <n v="1.123474209011011"/>
    <n v="0.62780000000000002"/>
    <n v="1.3871249999999979E-2"/>
    <n v="1.3871249999999979E-2"/>
    <n v="-1.7416410197900495E-2"/>
    <n v="-1.3871249999999979E-2"/>
    <n v="1.255576115916051"/>
    <m/>
  </r>
  <r>
    <n v="2020020596"/>
    <x v="80"/>
    <s v="L.A"/>
    <s v="S.J"/>
    <n v="1"/>
    <n v="0"/>
    <n v="1.83"/>
    <n v="0.53275765110800144"/>
    <n v="-9.0554813755508601E-3"/>
    <m/>
    <n v="0"/>
    <n v="0"/>
    <n v="1.3390158706791204"/>
    <n v="0.50700000000000001"/>
    <n v="-2.609277108433734E-2"/>
    <m/>
    <n v="0"/>
    <n v="0"/>
    <n v="1.123474209011011"/>
    <n v="0.57120000000000004"/>
    <n v="1.6372048192771122E-2"/>
    <n v="1.6372048192771122E-2"/>
    <n v="-2.0556352679469966E-2"/>
    <n v="-1.6372048192771122E-2"/>
    <n v="1.255576115916051"/>
    <m/>
  </r>
  <r>
    <n v="2020020596"/>
    <x v="80"/>
    <s v="S.J"/>
    <s v="L.A"/>
    <n v="0"/>
    <n v="1"/>
    <n v="2"/>
    <n v="0.46724234889199856"/>
    <n v="-1.9654590664800863E-2"/>
    <m/>
    <n v="0"/>
    <n v="0"/>
    <n v="1.3390158706791204"/>
    <n v="0.49299999999999999"/>
    <n v="-4.2000000000000032E-3"/>
    <m/>
    <n v="0"/>
    <n v="0"/>
    <n v="1.123474209011011"/>
    <n v="0.42879999999999996"/>
    <n v="-4.2720000000000022E-2"/>
    <m/>
    <n v="0"/>
    <n v="0"/>
    <n v="1.255576115916051"/>
    <m/>
  </r>
  <r>
    <n v="2020020596.0999999"/>
    <x v="80"/>
    <s v="COL"/>
    <s v="STL"/>
    <n v="1"/>
    <n v="1"/>
    <n v="1.4"/>
    <n v="0.63639545012787335"/>
    <n v="-8.1784777365733044E-2"/>
    <m/>
    <n v="0"/>
    <n v="0"/>
    <n v="1.3390158706791204"/>
    <n v="0.72199999999999998"/>
    <n v="8.0999999999999423E-3"/>
    <n v="8.0999999999999423E-3"/>
    <n v="3.6400564371956482E-3"/>
    <n v="3.2399999999999755E-3"/>
    <n v="1.123474209011011"/>
    <n v="0.73480000000000001"/>
    <n v="2.1539999999999979E-2"/>
    <n v="2.1539999999999979E-2"/>
    <n v="1.081804381473268E-2"/>
    <n v="8.6159999999999883E-3"/>
    <n v="1.255576115916051"/>
    <m/>
  </r>
  <r>
    <n v="2020020596.0999999"/>
    <x v="80"/>
    <s v="STL"/>
    <s v="COL"/>
    <n v="0"/>
    <n v="0"/>
    <n v="2.9"/>
    <n v="0.3636045498721267"/>
    <n v="8.5978728361843209E-3"/>
    <n v="8.5978728361843209E-3"/>
    <n v="-1.1512688181731706E-2"/>
    <n v="-8.5978728361843209E-3"/>
    <n v="1.3390158706791204"/>
    <n v="0.27800000000000002"/>
    <n v="-3.0599999999999995E-2"/>
    <m/>
    <n v="0"/>
    <n v="0"/>
    <n v="1.123474209011011"/>
    <n v="0.26519999999999999"/>
    <n v="-3.646105263157895E-2"/>
    <m/>
    <n v="0"/>
    <n v="0"/>
    <n v="1.255576115916051"/>
    <m/>
  </r>
  <r>
    <n v="2020020597"/>
    <x v="81"/>
    <s v="N.J"/>
    <s v="WSH"/>
    <n v="1"/>
    <n v="0"/>
    <n v="2.4500000000000002"/>
    <n v="0.403833423356111"/>
    <n v="-2.194781953971308E-3"/>
    <m/>
    <n v="0"/>
    <n v="0"/>
    <n v="1.2850408080365432"/>
    <n v="0.40300000000000002"/>
    <n v="-2.6172413793103086E-3"/>
    <m/>
    <n v="0"/>
    <n v="0"/>
    <n v="1.1174503007986094"/>
    <n v="0.41160000000000002"/>
    <n v="1.7420689655172721E-3"/>
    <n v="1.7420689655172721E-3"/>
    <n v="-2.2241167587538288E-3"/>
    <n v="-1.7420689655172721E-3"/>
    <n v="1.2767099367351524"/>
    <m/>
  </r>
  <r>
    <n v="2020020597"/>
    <x v="81"/>
    <s v="WSH"/>
    <s v="N.J"/>
    <n v="0"/>
    <n v="1"/>
    <n v="1.6"/>
    <n v="0.59616657664388895"/>
    <n v="-2.3066738684888784E-2"/>
    <m/>
    <n v="0"/>
    <n v="0"/>
    <n v="1.2850408080365432"/>
    <n v="0.59699999999999998"/>
    <n v="-2.2399999999999972E-2"/>
    <m/>
    <n v="0"/>
    <n v="0"/>
    <n v="1.1174503007986094"/>
    <n v="0.58840000000000003"/>
    <n v="-2.9279999999999966E-2"/>
    <m/>
    <n v="0"/>
    <n v="0"/>
    <n v="1.2767099367351524"/>
    <m/>
  </r>
  <r>
    <n v="2020020598"/>
    <x v="81"/>
    <s v="CAR"/>
    <s v="DAL"/>
    <n v="1"/>
    <n v="1"/>
    <n v="1.62"/>
    <n v="0.55528867697547912"/>
    <n v="-4.8596295145027599E-2"/>
    <m/>
    <n v="0"/>
    <n v="0"/>
    <n v="1.2850408080365432"/>
    <n v="0.60099999999999998"/>
    <n v="-1.2764516129032236E-2"/>
    <m/>
    <n v="0"/>
    <n v="0"/>
    <n v="1.1174503007986094"/>
    <n v="0.60780000000000001"/>
    <n v="-7.4341935483870627E-3"/>
    <m/>
    <n v="0"/>
    <n v="0"/>
    <n v="1.2767099367351524"/>
    <m/>
  </r>
  <r>
    <n v="2020020598"/>
    <x v="81"/>
    <s v="DAL"/>
    <s v="CAR"/>
    <n v="0"/>
    <n v="0"/>
    <n v="2.4"/>
    <n v="0.44471132302452099"/>
    <n v="1.4422966126896499E-2"/>
    <n v="1.4422966126896499E-2"/>
    <n v="-1.8534100045990768E-2"/>
    <n v="-1.4422966126896499E-2"/>
    <n v="1.2850408080365432"/>
    <n v="0.39900000000000002"/>
    <n v="-9.0857142857142855E-3"/>
    <m/>
    <n v="0"/>
    <n v="0"/>
    <n v="1.1174503007986094"/>
    <n v="0.39219999999999999"/>
    <n v="-1.2582857142857165E-2"/>
    <m/>
    <n v="0"/>
    <n v="0"/>
    <n v="1.2767099367351524"/>
    <m/>
  </r>
  <r>
    <n v="2020020599"/>
    <x v="81"/>
    <s v="DET"/>
    <s v="T.B"/>
    <n v="0"/>
    <n v="1"/>
    <n v="4"/>
    <n v="0.22900465351169771"/>
    <n v="-8.398138595320917E-3"/>
    <m/>
    <n v="0"/>
    <n v="0"/>
    <n v="1.2850408080365432"/>
    <n v="0.24199999999999999"/>
    <n v="-3.2000000000000028E-3"/>
    <m/>
    <n v="0"/>
    <n v="0"/>
    <n v="1.1174503007986094"/>
    <n v="0.14400000000000002"/>
    <n v="-4.2399999999999993E-2"/>
    <m/>
    <n v="0"/>
    <n v="0"/>
    <n v="1.2767099367351524"/>
    <m/>
  </r>
  <r>
    <n v="2020020599"/>
    <x v="81"/>
    <s v="T.B"/>
    <s v="DET"/>
    <n v="1"/>
    <n v="0"/>
    <n v="1.27"/>
    <n v="0.77099534648830237"/>
    <n v="-2.3151011066506619E-2"/>
    <m/>
    <n v="0"/>
    <n v="0"/>
    <n v="1.2850408080365432"/>
    <n v="0.75800000000000001"/>
    <n v="-4.1488888888888804E-2"/>
    <m/>
    <n v="0"/>
    <n v="0"/>
    <n v="1.1174503007986094"/>
    <n v="0.85599999999999998"/>
    <n v="9.6799999999999956E-2"/>
    <n v="9.6799999999999956E-2"/>
    <n v="-0.1235855218759627"/>
    <n v="-9.6799999999999956E-2"/>
    <n v="1.2767099367351524"/>
    <m/>
  </r>
  <r>
    <n v="2020020600"/>
    <x v="81"/>
    <s v="CBJ"/>
    <s v="FLA"/>
    <n v="0"/>
    <n v="0"/>
    <n v="2.4"/>
    <n v="0.43905899187104847"/>
    <n v="1.1516052962253482E-2"/>
    <n v="1.1516052962253482E-2"/>
    <n v="-1.4798598004005842E-2"/>
    <n v="-1.1516052962253482E-2"/>
    <n v="1.2850408080365432"/>
    <n v="0.33899999999999997"/>
    <n v="-3.9942857142857169E-2"/>
    <m/>
    <n v="0"/>
    <n v="0"/>
    <n v="1.1174503007986094"/>
    <n v="0.36499999999999999"/>
    <n v="-2.6571428571428572E-2"/>
    <m/>
    <n v="0"/>
    <n v="0"/>
    <n v="1.2767099367351524"/>
    <m/>
  </r>
  <r>
    <n v="2020020600"/>
    <x v="81"/>
    <s v="FLA"/>
    <s v="CBJ"/>
    <n v="1"/>
    <n v="1"/>
    <n v="1.62"/>
    <n v="0.56094100812895153"/>
    <n v="-4.4165596853757275E-2"/>
    <m/>
    <n v="0"/>
    <n v="0"/>
    <n v="1.2850408080365432"/>
    <n v="0.66100000000000003"/>
    <n v="3.4267741935483917E-2"/>
    <n v="3.4267741935483917E-2"/>
    <n v="2.3741349090767288E-2"/>
    <n v="2.1246000000000029E-2"/>
    <n v="1.1174503007986094"/>
    <n v="0.63500000000000001"/>
    <n v="1.3887096774193574E-2"/>
    <n v="1.3887096774193574E-2"/>
    <n v="1.0992472555289685E-2"/>
    <n v="8.6100000000000187E-3"/>
    <n v="1.2767099367351524"/>
    <m/>
  </r>
  <r>
    <n v="2020020603"/>
    <x v="81"/>
    <s v="CGY"/>
    <s v="TOR"/>
    <n v="1"/>
    <n v="0"/>
    <n v="2.35"/>
    <n v="0.45226505491713231"/>
    <n v="1.396063979005799E-2"/>
    <n v="1.396063979005799E-2"/>
    <n v="-1.7939991836523235E-2"/>
    <n v="-1.396063979005799E-2"/>
    <n v="1.2850408080365432"/>
    <n v="0.38800000000000001"/>
    <n v="-1.9599999999999985E-2"/>
    <m/>
    <n v="0"/>
    <n v="0"/>
    <n v="1.1174503007986094"/>
    <n v="0.42370000000000002"/>
    <n v="-9.5666666666665494E-4"/>
    <m/>
    <n v="0"/>
    <n v="0"/>
    <n v="1.2767099367351524"/>
    <m/>
  </r>
  <r>
    <n v="2020020603"/>
    <x v="81"/>
    <s v="TOR"/>
    <s v="CGY"/>
    <n v="0"/>
    <n v="1"/>
    <n v="1.64"/>
    <n v="0.54773494508286769"/>
    <n v="-4.7678760967545496E-2"/>
    <m/>
    <n v="0"/>
    <n v="0"/>
    <n v="1.2850408080365432"/>
    <n v="0.61199999999999999"/>
    <n v="1.724999999999956E-3"/>
    <n v="1.724999999999956E-3"/>
    <n v="1.2336651320816331E-3"/>
    <n v="1.1039999999999715E-3"/>
    <n v="1.1174503007986094"/>
    <n v="0.57630000000000003"/>
    <n v="-2.5719374999999964E-2"/>
    <m/>
    <n v="0"/>
    <n v="0"/>
    <n v="1.2767099367351524"/>
    <m/>
  </r>
  <r>
    <n v="2020020604"/>
    <x v="81"/>
    <s v="ANA"/>
    <s v="ARI"/>
    <n v="1"/>
    <n v="0"/>
    <n v="2.1"/>
    <n v="0.39457428946677292"/>
    <n v="-4.6743816032666405E-2"/>
    <m/>
    <n v="0"/>
    <n v="0"/>
    <n v="1.2850408080365432"/>
    <n v="0.437"/>
    <n v="-2.2445454545454539E-2"/>
    <m/>
    <n v="0"/>
    <n v="0"/>
    <n v="1.1174503007986094"/>
    <n v="0.4123"/>
    <n v="-3.6591818181818184E-2"/>
    <m/>
    <n v="0"/>
    <n v="0"/>
    <n v="1.2767099367351524"/>
    <m/>
  </r>
  <r>
    <n v="2020020604"/>
    <x v="81"/>
    <s v="ARI"/>
    <s v="ANA"/>
    <n v="0"/>
    <n v="1"/>
    <n v="1.76"/>
    <n v="0.60542571053322713"/>
    <n v="2.5874704159926199E-2"/>
    <n v="2.5874704159926199E-2"/>
    <n v="2.5270038563447329E-2"/>
    <n v="1.9664775161543909E-2"/>
    <n v="1.2850408080365432"/>
    <n v="0.56299999999999994"/>
    <n v="-3.6000000000000068E-3"/>
    <m/>
    <n v="0"/>
    <n v="0"/>
    <n v="1.1174503007986094"/>
    <n v="0.5877"/>
    <n v="1.356000000000002E-2"/>
    <n v="1.356000000000002E-2"/>
    <n v="1.3157261924017807E-2"/>
    <n v="1.0305600000000015E-2"/>
    <n v="1.2767099367351524"/>
    <m/>
  </r>
  <r>
    <n v="2020020605"/>
    <x v="82"/>
    <s v="BOS"/>
    <s v="PHI"/>
    <n v="1"/>
    <n v="0"/>
    <n v="1.55"/>
    <n v="0.53512125298679103"/>
    <n v="-9.3033849747531192E-2"/>
    <m/>
    <n v="0"/>
    <n v="0"/>
    <n v="1.2590381567134707"/>
    <n v="0.60199999999999998"/>
    <n v="-3.6490909090909122E-2"/>
    <m/>
    <n v="0"/>
    <n v="0"/>
    <n v="1.1424253150214583"/>
    <n v="0.6462"/>
    <n v="8.7818181818181821E-4"/>
    <n v="8.7818181818181821E-4"/>
    <n v="-1.0319075740654838E-3"/>
    <n v="-8.7818181818181821E-4"/>
    <n v="1.1750500325797435"/>
    <m/>
  </r>
  <r>
    <n v="2020020605"/>
    <x v="82"/>
    <s v="PHI"/>
    <s v="BOS"/>
    <n v="0"/>
    <n v="1"/>
    <n v="2.6"/>
    <n v="0.46487874701320903"/>
    <n v="3.9128389168939397E-2"/>
    <n v="3.9128389168939397E-2"/>
    <n v="7.8822615959086059E-2"/>
    <n v="6.2605422670303029E-2"/>
    <n v="1.2590381567134707"/>
    <n v="0.39800000000000002"/>
    <n v="6.52500000000001E-3"/>
    <n v="6.52500000000001E-3"/>
    <n v="1.1926920288824042E-2"/>
    <n v="1.0440000000000015E-2"/>
    <n v="1.1424253150214583"/>
    <n v="0.3538"/>
    <n v="-1.5022499999999994E-2"/>
    <m/>
    <n v="0"/>
    <n v="0"/>
    <n v="1.1750500325797435"/>
    <m/>
  </r>
  <r>
    <n v="2020020606"/>
    <x v="82"/>
    <s v="STL"/>
    <s v="VGK"/>
    <n v="1"/>
    <n v="0"/>
    <n v="2.25"/>
    <n v="0.44342399266778415"/>
    <n v="-5.5104395939654883E-4"/>
    <m/>
    <n v="0"/>
    <n v="0"/>
    <n v="1.2590381567134707"/>
    <n v="0.437"/>
    <n v="-4.0199999999999967E-3"/>
    <m/>
    <n v="0"/>
    <n v="0"/>
    <n v="1.1424253150214583"/>
    <n v="0.40060000000000001"/>
    <n v="-2.3675999999999989E-2"/>
    <m/>
    <n v="0"/>
    <n v="0"/>
    <n v="1.1750500325797435"/>
    <m/>
  </r>
  <r>
    <n v="2020020606"/>
    <x v="82"/>
    <s v="VGK"/>
    <s v="STL"/>
    <n v="0"/>
    <n v="1"/>
    <n v="1.68"/>
    <n v="0.55657600733221579"/>
    <n v="-2.865542985965186E-2"/>
    <m/>
    <n v="0"/>
    <n v="0"/>
    <n v="1.2590381567134707"/>
    <n v="0.56299999999999994"/>
    <n v="-2.3894117647058916E-2"/>
    <m/>
    <n v="0"/>
    <n v="0"/>
    <n v="1.1424253150214583"/>
    <n v="0.59939999999999993"/>
    <n v="3.0847058823528914E-3"/>
    <n v="3.0847058823528914E-3"/>
    <n v="2.4647849483392299E-3"/>
    <n v="2.097599999999966E-3"/>
    <n v="1.1750500325797435"/>
    <m/>
  </r>
  <r>
    <n v="2020020607"/>
    <x v="82"/>
    <s v="EDM"/>
    <s v="MTL"/>
    <n v="0"/>
    <n v="0"/>
    <n v="2.15"/>
    <n v="0.4783257500231754"/>
    <n v="7.4087902303896745E-3"/>
    <n v="7.4087902303896745E-3"/>
    <n v="-9.3279495951465868E-3"/>
    <n v="-7.4087902303896745E-3"/>
    <n v="1.2590381567134707"/>
    <n v="0.45099999999999996"/>
    <n v="-7.9173913043478518E-3"/>
    <m/>
    <n v="0"/>
    <n v="0"/>
    <n v="1.1424253150214583"/>
    <n v="0.48450000000000004"/>
    <n v="1.0871739130434788E-2"/>
    <n v="1.0871739130434788E-2"/>
    <n v="-1.2774837419415869E-2"/>
    <n v="-1.0871739130434788E-2"/>
    <n v="1.1750500325797435"/>
    <m/>
  </r>
  <r>
    <n v="2020020607"/>
    <x v="82"/>
    <s v="MTL"/>
    <s v="EDM"/>
    <n v="1"/>
    <n v="1"/>
    <n v="1.76"/>
    <n v="0.52167424997682466"/>
    <n v="-3.2310521068732341E-2"/>
    <m/>
    <n v="0"/>
    <n v="0"/>
    <n v="1.2590381567134707"/>
    <n v="0.54900000000000004"/>
    <n v="-1.3326315789473646E-2"/>
    <m/>
    <n v="0"/>
    <n v="0"/>
    <n v="1.1424253150214583"/>
    <n v="0.51549999999999996"/>
    <n v="-3.6600000000000008E-2"/>
    <m/>
    <n v="0"/>
    <n v="0"/>
    <n v="1.1750500325797435"/>
    <m/>
  </r>
  <r>
    <n v="2020020608"/>
    <x v="82"/>
    <s v="CGY"/>
    <s v="TOR"/>
    <n v="1"/>
    <n v="0"/>
    <n v="2.4"/>
    <n v="0.42755712524045414"/>
    <n v="5.6008072665192643E-3"/>
    <n v="5.6008072665192643E-3"/>
    <n v="-7.0516300569458271E-3"/>
    <n v="-5.6008072665192643E-3"/>
    <n v="1.2590381567134707"/>
    <n v="0.36899999999999999"/>
    <n v="-2.4514285714285728E-2"/>
    <m/>
    <n v="0"/>
    <n v="0"/>
    <n v="1.1424253150214583"/>
    <n v="0.40139999999999998"/>
    <n v="-7.8514285714285977E-3"/>
    <m/>
    <n v="0"/>
    <n v="0"/>
    <n v="1.1750500325797435"/>
    <m/>
  </r>
  <r>
    <n v="2020020608"/>
    <x v="82"/>
    <s v="TOR"/>
    <s v="CGY"/>
    <n v="0"/>
    <n v="1"/>
    <n v="1.64"/>
    <n v="0.57244287475954581"/>
    <n v="-2.868454002859917E-2"/>
    <m/>
    <n v="0"/>
    <n v="0"/>
    <n v="1.2590381567134707"/>
    <n v="0.63100000000000001"/>
    <n v="1.6331249999999992E-2"/>
    <n v="1.6331249999999992E-2"/>
    <n v="1.1940629392604273E-2"/>
    <n v="1.0451999999999993E-2"/>
    <n v="1.1424253150214583"/>
    <n v="0.59860000000000002"/>
    <n v="-8.5762500000000422E-3"/>
    <m/>
    <n v="0"/>
    <n v="0"/>
    <n v="1.1750500325797435"/>
    <m/>
  </r>
  <r>
    <n v="2020020609"/>
    <x v="82"/>
    <s v="COL"/>
    <s v="MIN"/>
    <n v="0"/>
    <n v="1"/>
    <n v="1.58"/>
    <n v="0.56458696039668899"/>
    <n v="-5.5837553055119657E-2"/>
    <m/>
    <n v="0"/>
    <n v="0"/>
    <n v="1.2590381567134707"/>
    <n v="0.60399999999999998"/>
    <n v="-2.3627586206896575E-2"/>
    <m/>
    <n v="0"/>
    <n v="0"/>
    <n v="1.1424253150214583"/>
    <n v="0.60119999999999996"/>
    <n v="-2.5915862068965536E-2"/>
    <m/>
    <n v="0"/>
    <n v="0"/>
    <n v="1.1750500325797435"/>
    <m/>
  </r>
  <r>
    <n v="2020020609"/>
    <x v="82"/>
    <s v="MIN"/>
    <s v="COL"/>
    <n v="1"/>
    <n v="0"/>
    <n v="2.5"/>
    <n v="0.43541303960331096"/>
    <n v="1.7706519801655482E-2"/>
    <n v="1.7706519801655482E-2"/>
    <n v="-2.2293184052886886E-2"/>
    <n v="-1.7706519801655482E-2"/>
    <n v="1.2590381567134707"/>
    <n v="0.39600000000000002"/>
    <n v="-1.9999999999999797E-3"/>
    <m/>
    <n v="0"/>
    <n v="0"/>
    <n v="1.1424253150214583"/>
    <n v="0.39879999999999999"/>
    <n v="-6.0000000000001155E-4"/>
    <m/>
    <n v="0"/>
    <n v="0"/>
    <n v="1.1750500325797435"/>
    <m/>
  </r>
  <r>
    <n v="2020020610"/>
    <x v="82"/>
    <s v="ARI"/>
    <s v="L.A"/>
    <n v="0"/>
    <n v="1"/>
    <n v="2.1"/>
    <n v="0.51486716378935615"/>
    <n v="2.2151193806631258E-2"/>
    <n v="2.2151193806631258E-2"/>
    <n v="3.0678118041234256E-2"/>
    <n v="2.4366313187294385E-2"/>
    <n v="1.2590381567134707"/>
    <n v="0.44099999999999995"/>
    <n v="-2.0154545454545474E-2"/>
    <m/>
    <n v="0"/>
    <n v="0"/>
    <n v="1.1424253150214583"/>
    <n v="0.49139999999999995"/>
    <n v="8.7109090909090817E-3"/>
    <n v="8.7109090909090817E-3"/>
    <n v="1.125932941217909E-2"/>
    <n v="9.5819999999999898E-3"/>
    <n v="1.1750500325797435"/>
    <m/>
  </r>
  <r>
    <n v="2020020610"/>
    <x v="82"/>
    <s v="L.A"/>
    <s v="ARI"/>
    <n v="1"/>
    <n v="0"/>
    <n v="1.76"/>
    <n v="0.48513283621064379"/>
    <n v="-5.7697187474710615E-2"/>
    <m/>
    <n v="0"/>
    <n v="0"/>
    <n v="1.2590381567134707"/>
    <n v="0.55900000000000005"/>
    <n v="-6.3789473684209902E-3"/>
    <m/>
    <n v="0"/>
    <n v="0"/>
    <n v="1.1424253150214583"/>
    <n v="0.50860000000000005"/>
    <n v="-4.1393684210526298E-2"/>
    <m/>
    <n v="0"/>
    <n v="0"/>
    <n v="1.1750500325797435"/>
    <m/>
  </r>
  <r>
    <n v="2020020610.0999999"/>
    <x v="82"/>
    <s v="OTT"/>
    <s v="WPG"/>
    <n v="0"/>
    <n v="0"/>
    <n v="2.75"/>
    <n v="0.31862078730187332"/>
    <n v="-2.1221628843402573E-2"/>
    <m/>
    <n v="0"/>
    <n v="0"/>
    <n v="1.2590381567134707"/>
    <n v="0.35299999999999998"/>
    <n v="-5.0142857142857133E-3"/>
    <m/>
    <n v="0"/>
    <n v="0"/>
    <n v="1.1424253150214583"/>
    <n v="0.27470000000000006"/>
    <n v="-4.192714285714283E-2"/>
    <m/>
    <n v="0"/>
    <n v="0"/>
    <n v="1.1750500325797435"/>
    <m/>
  </r>
  <r>
    <n v="2020020610.0999999"/>
    <x v="82"/>
    <s v="WPG"/>
    <s v="OTT"/>
    <n v="1"/>
    <n v="1"/>
    <n v="1.47"/>
    <n v="0.68137921269812662"/>
    <n v="1.0387931912209459E-3"/>
    <n v="1.0387931912209459E-3"/>
    <n v="6.1470372440022218E-4"/>
    <n v="4.8823279987384458E-4"/>
    <n v="1.2590381567134707"/>
    <n v="0.64700000000000002"/>
    <n v="-3.121914893617022E-2"/>
    <m/>
    <n v="0"/>
    <n v="0"/>
    <n v="1.1424253150214583"/>
    <n v="0.72529999999999994"/>
    <n v="4.2249574468085034E-2"/>
    <n v="4.2249574468085034E-2"/>
    <n v="2.3333321011945702E-2"/>
    <n v="1.9857299999999967E-2"/>
    <n v="1.1750500325797435"/>
    <m/>
  </r>
  <r>
    <n v="2020020611"/>
    <x v="83"/>
    <s v="BUF"/>
    <s v="N.J"/>
    <n v="0"/>
    <n v="1"/>
    <n v="2.2999999999999998"/>
    <n v="0.3951586462739104"/>
    <n v="-2.1031180054616804E-2"/>
    <m/>
    <n v="0"/>
    <n v="0"/>
    <n v="1.3304808307332121"/>
    <n v="0.42100000000000004"/>
    <n v="-7.3153846153846038E-3"/>
    <m/>
    <n v="0"/>
    <n v="0"/>
    <n v="1.1662928647028865"/>
    <n v="0.38170000000000004"/>
    <n v="-2.8174615384615367E-2"/>
    <m/>
    <n v="0"/>
    <n v="0"/>
    <n v="1.1983007229587261"/>
    <m/>
  </r>
  <r>
    <n v="2020020611"/>
    <x v="83"/>
    <s v="N.J"/>
    <s v="BUF"/>
    <n v="1"/>
    <n v="0"/>
    <n v="1.66"/>
    <n v="0.60484135372608949"/>
    <n v="1.8348396296856799E-3"/>
    <n v="1.8348396296856799E-3"/>
    <n v="-2.4412189547664228E-3"/>
    <n v="-1.8348396296856799E-3"/>
    <n v="1.3304808307332121"/>
    <n v="0.57899999999999996"/>
    <n v="-1.766363636363642E-2"/>
    <m/>
    <n v="0"/>
    <n v="0"/>
    <n v="1.1662928647028865"/>
    <n v="0.61829999999999996"/>
    <n v="1.1989999999999957E-2"/>
    <n v="1.1989999999999957E-2"/>
    <n v="-1.4367625668275076E-2"/>
    <n v="-1.1989999999999957E-2"/>
    <n v="1.1983007229587261"/>
    <m/>
  </r>
  <r>
    <n v="2020020612"/>
    <x v="83"/>
    <s v="NYI"/>
    <s v="WSH"/>
    <n v="1"/>
    <n v="1"/>
    <n v="1.83"/>
    <n v="0.49477079768418447"/>
    <n v="-3.4181725387208088E-2"/>
    <m/>
    <n v="0"/>
    <n v="0"/>
    <n v="1.3304808307332121"/>
    <n v="0.53"/>
    <n v="-1.087951807228912E-2"/>
    <m/>
    <n v="0"/>
    <n v="0"/>
    <n v="1.1662928647028865"/>
    <n v="0.56659999999999999"/>
    <n v="1.3329397590361433E-2"/>
    <n v="1.3329397590361433E-2"/>
    <n v="1.3257280218381559E-2"/>
    <n v="1.1063399999999991E-2"/>
    <n v="1.1983007229587261"/>
    <m/>
  </r>
  <r>
    <n v="2020020612"/>
    <x v="83"/>
    <s v="WSH"/>
    <s v="NYI"/>
    <n v="0"/>
    <n v="0"/>
    <n v="2.1"/>
    <n v="0.50522920231581558"/>
    <n v="1.6631270417239833E-2"/>
    <n v="1.6631270417239833E-2"/>
    <n v="-2.212758648087795E-2"/>
    <n v="-1.6631270417239833E-2"/>
    <n v="1.3304808307332121"/>
    <n v="0.47"/>
    <n v="-3.5454545454545482E-3"/>
    <m/>
    <n v="0"/>
    <n v="0"/>
    <n v="1.1662928647028865"/>
    <n v="0.43340000000000001"/>
    <n v="-2.4507272727272711E-2"/>
    <m/>
    <n v="0"/>
    <n v="0"/>
    <n v="1.1983007229587261"/>
    <m/>
  </r>
  <r>
    <n v="2020020613"/>
    <x v="83"/>
    <s v="NYR"/>
    <s v="PIT"/>
    <n v="1"/>
    <n v="1"/>
    <n v="1.83"/>
    <n v="0.45435541713504896"/>
    <n v="-6.0914308425130251E-2"/>
    <m/>
    <n v="0"/>
    <n v="0"/>
    <n v="1.3304808307332121"/>
    <n v="0.54800000000000004"/>
    <n v="1.026506024096449E-3"/>
    <n v="1.026506024096449E-3"/>
    <n v="9.9368152072692095E-4"/>
    <n v="8.520000000000528E-4"/>
    <n v="1.1662928647028865"/>
    <n v="0.48970000000000002"/>
    <n v="-3.7535783132530059E-2"/>
    <m/>
    <n v="0"/>
    <n v="0"/>
    <n v="1.1983007229587261"/>
    <m/>
  </r>
  <r>
    <n v="2020020613"/>
    <x v="83"/>
    <s v="PIT"/>
    <s v="NYR"/>
    <n v="0"/>
    <n v="0"/>
    <n v="2.0499999999999998"/>
    <n v="0.5456445828649511"/>
    <n v="3.3877541392328465E-2"/>
    <n v="3.3877541392328465E-2"/>
    <n v="-4.5073419414863959E-2"/>
    <n v="-3.3877541392328465E-2"/>
    <n v="1.3304808307332121"/>
    <n v="0.45199999999999996"/>
    <n v="-2.097142857142861E-2"/>
    <m/>
    <n v="0"/>
    <n v="0"/>
    <n v="1.1662928647028865"/>
    <n v="0.51029999999999998"/>
    <n v="1.3175714285714261E-2"/>
    <n v="1.3175714285714261E-2"/>
    <n v="-1.5788467954069015E-2"/>
    <n v="-1.3175714285714261E-2"/>
    <n v="1.1983007229587261"/>
    <m/>
  </r>
  <r>
    <n v="2020020614"/>
    <x v="83"/>
    <s v="BOS"/>
    <s v="PHI"/>
    <n v="0"/>
    <n v="1"/>
    <n v="1.76"/>
    <n v="0.50230198232396694"/>
    <n v="-4.5769149122296647E-2"/>
    <m/>
    <n v="0"/>
    <n v="0"/>
    <n v="1.3304808307332121"/>
    <n v="0.58200000000000007"/>
    <n v="9.600000000000046E-3"/>
    <n v="9.600000000000046E-3"/>
    <n v="8.509272740872301E-3"/>
    <n v="7.2960000000000351E-3"/>
    <n v="1.1662928647028865"/>
    <n v="0.57610000000000006"/>
    <n v="5.5010526315790141E-3"/>
    <n v="5.5010526315790141E-3"/>
    <n v="5.0098556625459024E-3"/>
    <n v="4.1808000000000504E-3"/>
    <n v="1.1983007229587261"/>
    <m/>
  </r>
  <r>
    <n v="2020020614"/>
    <x v="83"/>
    <s v="PHI"/>
    <s v="BOS"/>
    <n v="1"/>
    <n v="0"/>
    <n v="2.15"/>
    <n v="0.49769801767603294"/>
    <n v="1.8274105566122828E-2"/>
    <n v="1.8274105566122828E-2"/>
    <n v="-2.4313347154521516E-2"/>
    <n v="-1.8274105566122828E-2"/>
    <n v="1.3304808307332121"/>
    <n v="0.41799999999999998"/>
    <n v="-2.6426086956521769E-2"/>
    <m/>
    <n v="0"/>
    <n v="0"/>
    <n v="1.1662928647028865"/>
    <n v="0.4239"/>
    <n v="-2.3116956521739142E-2"/>
    <m/>
    <n v="0"/>
    <n v="0"/>
    <n v="1.1983007229587261"/>
    <m/>
  </r>
  <r>
    <n v="2020020615"/>
    <x v="83"/>
    <s v="CAR"/>
    <s v="FLA"/>
    <n v="1"/>
    <n v="1"/>
    <n v="1.66"/>
    <n v="0.54941663180563627"/>
    <n v="-3.9985632364838077E-2"/>
    <m/>
    <n v="0"/>
    <n v="0"/>
    <n v="1.3304808307332121"/>
    <n v="0.59499999999999997"/>
    <n v="-5.5909090909091316E-3"/>
    <m/>
    <n v="0"/>
    <n v="0"/>
    <n v="1.1662928647028865"/>
    <n v="0.57550000000000001"/>
    <n v="-2.0304545454545502E-2"/>
    <m/>
    <n v="0"/>
    <n v="0"/>
    <n v="1.1983007229587261"/>
    <m/>
  </r>
  <r>
    <n v="2020020615"/>
    <x v="83"/>
    <s v="FLA"/>
    <s v="CAR"/>
    <n v="0"/>
    <n v="0"/>
    <n v="2.2999999999999998"/>
    <n v="0.45058336819436373"/>
    <n v="8.3865569647007324E-3"/>
    <n v="8.3865569647007324E-3"/>
    <n v="-1.1158153277386436E-2"/>
    <n v="-8.3865569647007324E-3"/>
    <n v="1.3304808307332121"/>
    <n v="0.40500000000000003"/>
    <n v="-1.5807692307692311E-2"/>
    <m/>
    <n v="0"/>
    <n v="0"/>
    <n v="1.1662928647028865"/>
    <n v="0.42449999999999999"/>
    <n v="-5.4576923076923222E-3"/>
    <m/>
    <n v="0"/>
    <n v="0"/>
    <n v="1.1983007229587261"/>
    <m/>
  </r>
  <r>
    <n v="2020020616"/>
    <x v="83"/>
    <s v="CBJ"/>
    <s v="T.B"/>
    <n v="1"/>
    <n v="1"/>
    <n v="2.9"/>
    <n v="0.38126807574765603"/>
    <n v="1.668590836866355E-2"/>
    <n v="1.668590836866355E-2"/>
    <n v="4.2180534332967694E-2"/>
    <n v="3.1703225900460742E-2"/>
    <n v="1.3304808307332121"/>
    <n v="0.311"/>
    <n v="-1.5489473684210529E-2"/>
    <m/>
    <n v="0"/>
    <n v="0"/>
    <n v="1.1662928647028865"/>
    <n v="0.3246"/>
    <n v="-9.2621052631579014E-3"/>
    <m/>
    <n v="0"/>
    <n v="0"/>
    <n v="1.1983007229587261"/>
    <m/>
  </r>
  <r>
    <n v="2020020616"/>
    <x v="83"/>
    <s v="T.B"/>
    <s v="CBJ"/>
    <n v="0"/>
    <n v="0"/>
    <n v="1.43"/>
    <n v="0.61873192425234391"/>
    <n v="-8.038140580405688E-2"/>
    <m/>
    <n v="0"/>
    <n v="0"/>
    <n v="1.3304808307332121"/>
    <n v="0.68900000000000006"/>
    <n v="-1.027674418604645E-2"/>
    <m/>
    <n v="0"/>
    <n v="0"/>
    <n v="1.1662928647028865"/>
    <n v="0.6754"/>
    <n v="-2.3845116279069798E-2"/>
    <m/>
    <n v="0"/>
    <n v="0"/>
    <n v="1.1983007229587261"/>
    <m/>
  </r>
  <r>
    <n v="2020020617"/>
    <x v="83"/>
    <s v="DET"/>
    <s v="NSH"/>
    <n v="1"/>
    <n v="0"/>
    <n v="2.35"/>
    <n v="0.42363228452862639"/>
    <n v="-9.920291906062213E-4"/>
    <m/>
    <n v="0"/>
    <n v="0"/>
    <n v="1.3304808307332121"/>
    <n v="0.39800000000000002"/>
    <n v="-1.4377777777777746E-2"/>
    <m/>
    <n v="0"/>
    <n v="0"/>
    <n v="1.1662928647028865"/>
    <n v="0.3604"/>
    <n v="-3.4013333333333333E-2"/>
    <m/>
    <n v="0"/>
    <n v="0"/>
    <n v="1.1983007229587261"/>
    <m/>
  </r>
  <r>
    <n v="2020020617"/>
    <x v="83"/>
    <s v="NSH"/>
    <s v="DET"/>
    <n v="0"/>
    <n v="1"/>
    <n v="1.64"/>
    <n v="0.57636771547137355"/>
    <n v="-2.5667318731381599E-2"/>
    <m/>
    <n v="0"/>
    <n v="0"/>
    <n v="1.3304808307332121"/>
    <n v="0.60199999999999998"/>
    <n v="-5.9625000000000311E-3"/>
    <m/>
    <n v="0"/>
    <n v="0"/>
    <n v="1.1662928647028865"/>
    <n v="0.63959999999999995"/>
    <n v="2.2942499999999946E-2"/>
    <n v="2.2942499999999946E-2"/>
    <n v="1.7594889175347524E-2"/>
    <n v="1.4683199999999962E-2"/>
    <n v="1.1983007229587261"/>
    <m/>
  </r>
  <r>
    <n v="2020020618"/>
    <x v="83"/>
    <s v="CHI"/>
    <s v="DAL"/>
    <n v="1"/>
    <n v="1"/>
    <n v="1.95"/>
    <n v="0.49948348193826425"/>
    <n v="-8.21280322748991E-3"/>
    <m/>
    <n v="0"/>
    <n v="0"/>
    <n v="1.3304808307332121"/>
    <n v="0.501"/>
    <n v="-7.2789473684210567E-3"/>
    <m/>
    <n v="0"/>
    <n v="0"/>
    <n v="1.1662928647028865"/>
    <n v="0.47420000000000001"/>
    <n v="-2.3782105263157872E-2"/>
    <m/>
    <n v="0"/>
    <n v="0"/>
    <n v="1.1983007229587261"/>
    <m/>
  </r>
  <r>
    <n v="2020020618"/>
    <x v="83"/>
    <s v="DAL"/>
    <s v="CHI"/>
    <n v="0"/>
    <n v="0"/>
    <n v="1.9"/>
    <n v="0.50051651806173569"/>
    <n v="-1.6339538560900722E-2"/>
    <m/>
    <n v="0"/>
    <n v="0"/>
    <n v="1.3304808307332121"/>
    <n v="0.499"/>
    <n v="-1.730000000000002E-2"/>
    <m/>
    <n v="0"/>
    <n v="0"/>
    <n v="1.1662928647028865"/>
    <n v="0.52580000000000005"/>
    <n v="-3.2666666666666033E-4"/>
    <m/>
    <n v="0"/>
    <n v="0"/>
    <n v="1.1983007229587261"/>
    <m/>
  </r>
  <r>
    <n v="2020020618.0999999"/>
    <x v="83"/>
    <s v="ANA"/>
    <s v="S.J"/>
    <n v="0"/>
    <n v="1"/>
    <n v="2.6"/>
    <n v="0.39807430240837943"/>
    <n v="6.5612224240849774E-3"/>
    <n v="6.5612224240849774E-3"/>
    <n v="1.3967329058275139E-2"/>
    <n v="1.0497955878535966E-2"/>
    <n v="1.3304808307332121"/>
    <n v="0.35599999999999998"/>
    <n v="-1.3950000000000004E-2"/>
    <m/>
    <n v="0"/>
    <n v="0"/>
    <n v="1.1662928647028865"/>
    <n v="0.37070000000000003"/>
    <n v="-6.7837499999999773E-3"/>
    <m/>
    <n v="0"/>
    <n v="0"/>
    <n v="1.1983007229587261"/>
    <m/>
  </r>
  <r>
    <n v="2020020618.0999999"/>
    <x v="83"/>
    <s v="S.J"/>
    <s v="ANA"/>
    <n v="1"/>
    <n v="0"/>
    <n v="1.55"/>
    <n v="0.60192569759162051"/>
    <n v="-3.6553728399811733E-2"/>
    <m/>
    <n v="0"/>
    <n v="0"/>
    <n v="1.3304808307332121"/>
    <n v="0.64400000000000002"/>
    <n v="-9.8181818181813409E-4"/>
    <m/>
    <n v="0"/>
    <n v="0"/>
    <n v="1.1662928647028865"/>
    <n v="0.62929999999999997"/>
    <n v="-1.3410000000000042E-2"/>
    <m/>
    <n v="0"/>
    <n v="0"/>
    <n v="1.1983007229587261"/>
    <m/>
  </r>
  <r>
    <n v="2020020620"/>
    <x v="84"/>
    <s v="STL"/>
    <s v="VGK"/>
    <n v="1"/>
    <n v="1"/>
    <n v="2.2999999999999998"/>
    <n v="0.4733055449948716"/>
    <n v="2.0446789266508759E-2"/>
    <n v="2.0446789266508759E-2"/>
    <n v="3.406372646272661E-2"/>
    <n v="2.6580826046461385E-2"/>
    <n v="1.2815149688420386"/>
    <n v="0.45"/>
    <n v="8.0769230769230718E-3"/>
    <n v="8.0769230769230718E-3"/>
    <n v="1.2345856099127091E-2"/>
    <n v="1.0499999999999992E-2"/>
    <n v="1.1757958189644857"/>
    <n v="0.38"/>
    <n v="-2.9076923076923077E-2"/>
    <m/>
    <n v="0"/>
    <n v="0"/>
    <n v="1.2040066543926571"/>
    <m/>
  </r>
  <r>
    <n v="2020020620"/>
    <x v="84"/>
    <s v="VGK"/>
    <s v="STL"/>
    <n v="0"/>
    <n v="0"/>
    <n v="1.71"/>
    <n v="0.52669445500512835"/>
    <n v="-4.1979921946998795E-2"/>
    <m/>
    <n v="0"/>
    <n v="0"/>
    <n v="1.2815149688420386"/>
    <n v="0.55000000000000004"/>
    <n v="-2.5140845070422489E-2"/>
    <m/>
    <n v="0"/>
    <n v="0"/>
    <n v="1.1757958189644857"/>
    <n v="0.62"/>
    <n v="2.5436619718309825E-2"/>
    <n v="2.5436619718309825E-2"/>
    <n v="-3.0625859406100506E-2"/>
    <n v="-2.5436619718309825E-2"/>
    <n v="1.2040066543926571"/>
    <m/>
  </r>
  <r>
    <n v="2020020621"/>
    <x v="84"/>
    <s v="EDM"/>
    <s v="OTT"/>
    <n v="0"/>
    <n v="1"/>
    <n v="1.5"/>
    <n v="0.65654149617844881"/>
    <n v="-9.1126534393960682E-3"/>
    <m/>
    <n v="0"/>
    <n v="0"/>
    <n v="1.2815149688420386"/>
    <n v="0.64900000000000002"/>
    <n v="-1.589999999999998E-2"/>
    <m/>
    <n v="0"/>
    <n v="0"/>
    <n v="1.1757958189644857"/>
    <n v="0.65229999999999999"/>
    <n v="-1.293000000000004E-2"/>
    <m/>
    <n v="0"/>
    <n v="0"/>
    <n v="1.2040066543926571"/>
    <m/>
  </r>
  <r>
    <n v="2020020621"/>
    <x v="84"/>
    <s v="OTT"/>
    <s v="EDM"/>
    <n v="1"/>
    <n v="0"/>
    <n v="2.7"/>
    <n v="0.34345850382155119"/>
    <n v="-1.2822712885025598E-2"/>
    <m/>
    <n v="0"/>
    <n v="0"/>
    <n v="1.2815149688420386"/>
    <n v="0.35099999999999998"/>
    <n v="-9.2294117647058836E-3"/>
    <m/>
    <n v="0"/>
    <n v="0"/>
    <n v="1.1757958189644857"/>
    <n v="0.34770000000000001"/>
    <n v="-1.080176470588233E-2"/>
    <m/>
    <n v="0"/>
    <n v="0"/>
    <n v="1.2040066543926571"/>
    <m/>
  </r>
  <r>
    <n v="2020020622"/>
    <x v="84"/>
    <s v="MTL"/>
    <s v="TOR"/>
    <n v="0"/>
    <n v="0"/>
    <n v="2.35"/>
    <n v="0.43039217979719252"/>
    <n v="2.5381383385338781E-3"/>
    <n v="2.5381383385338781E-3"/>
    <n v="-3.2526622738230267E-3"/>
    <n v="-2.5381383385338781E-3"/>
    <n v="1.2815149688420386"/>
    <n v="0.4"/>
    <n v="-1.3333333333333319E-2"/>
    <m/>
    <n v="0"/>
    <n v="0"/>
    <n v="1.1757958189644857"/>
    <n v="0.39659999999999995"/>
    <n v="-1.5108888888888911E-2"/>
    <m/>
    <n v="0"/>
    <n v="0"/>
    <n v="1.2040066543926571"/>
    <m/>
  </r>
  <r>
    <n v="2020020622"/>
    <x v="84"/>
    <s v="TOR"/>
    <s v="MTL"/>
    <n v="1"/>
    <n v="1"/>
    <n v="1.64"/>
    <n v="0.56960782020280754"/>
    <n v="-3.0863988219091719E-2"/>
    <m/>
    <n v="0"/>
    <n v="0"/>
    <n v="1.2815149688420386"/>
    <n v="0.6"/>
    <n v="-7.5000000000000596E-3"/>
    <m/>
    <n v="0"/>
    <n v="0"/>
    <n v="1.1757958189644857"/>
    <n v="0.60340000000000005"/>
    <n v="-4.8862499999999956E-3"/>
    <m/>
    <n v="0"/>
    <n v="0"/>
    <n v="1.2040066543926571"/>
    <m/>
  </r>
  <r>
    <n v="2020020623"/>
    <x v="84"/>
    <s v="COL"/>
    <s v="MIN"/>
    <n v="0"/>
    <n v="0"/>
    <n v="1.54"/>
    <n v="0.55881912681616575"/>
    <n v="-7.7454747057280351E-2"/>
    <m/>
    <n v="0"/>
    <n v="0"/>
    <n v="1.2815149688420386"/>
    <n v="0.65500000000000003"/>
    <n v="4.8333333333333561E-3"/>
    <n v="4.8333333333333561E-3"/>
    <n v="-5.683013124995041E-3"/>
    <n v="-4.8333333333333561E-3"/>
    <n v="1.1757958189644857"/>
    <n v="0.60240000000000005"/>
    <n v="-4.0168888888888844E-2"/>
    <m/>
    <n v="0"/>
    <n v="0"/>
    <n v="1.2040066543926571"/>
    <m/>
  </r>
  <r>
    <n v="2020020623"/>
    <x v="84"/>
    <s v="MIN"/>
    <s v="COL"/>
    <n v="1"/>
    <n v="1"/>
    <n v="2.65"/>
    <n v="0.44118087318383431"/>
    <n v="3.0750784352211066E-2"/>
    <n v="3.0750784352211066E-2"/>
    <n v="6.502252424413682E-2"/>
    <n v="5.0738794181148253E-2"/>
    <n v="1.2815149688420386"/>
    <n v="0.34499999999999997"/>
    <n v="-1.559090909090911E-2"/>
    <m/>
    <n v="0"/>
    <n v="0"/>
    <n v="1.1757958189644857"/>
    <n v="0.39760000000000001"/>
    <n v="9.7527272727272671E-3"/>
    <n v="9.7527272727272671E-3"/>
    <n v="1.9374875082486625E-2"/>
    <n v="1.6091999999999988E-2"/>
    <n v="1.2040066543926571"/>
    <m/>
  </r>
  <r>
    <n v="2020020623.0999999"/>
    <x v="84"/>
    <s v="ARI"/>
    <s v="L.A"/>
    <n v="0"/>
    <n v="0"/>
    <n v="2"/>
    <n v="0.54245673953683482"/>
    <n v="2.5474043722100891E-2"/>
    <n v="2.5474043722100891E-2"/>
    <n v="-3.2645368346808853E-2"/>
    <n v="-2.5474043722100891E-2"/>
    <n v="1.2815149688420386"/>
    <n v="0.55499999999999994"/>
    <n v="3.299999999999996E-2"/>
    <n v="3.299999999999996E-2"/>
    <n v="-3.8801262025827982E-2"/>
    <n v="-3.299999999999996E-2"/>
    <n v="1.1757958189644857"/>
    <n v="0.50380000000000003"/>
    <n v="2.2800000000000151E-3"/>
    <n v="2.2800000000000151E-3"/>
    <n v="-2.7451351720152763E-3"/>
    <n v="-2.2800000000000151E-3"/>
    <n v="1.2040066543926571"/>
    <m/>
  </r>
  <r>
    <n v="2020020623.0999999"/>
    <x v="84"/>
    <s v="L.A"/>
    <s v="ARI"/>
    <n v="1"/>
    <n v="1"/>
    <n v="1.9"/>
    <n v="0.45754326046316524"/>
    <n v="-4.3555935039995386E-2"/>
    <m/>
    <n v="0"/>
    <n v="0"/>
    <n v="1.2815149688420386"/>
    <n v="0.44500000000000001"/>
    <n v="-5.1500000000000011E-2"/>
    <m/>
    <n v="0"/>
    <n v="0"/>
    <n v="1.1757958189644857"/>
    <n v="0.49619999999999997"/>
    <n v="-1.9073333333333352E-2"/>
    <m/>
    <n v="0"/>
    <n v="0"/>
    <n v="1.2040066543926571"/>
    <m/>
  </r>
  <r>
    <n v="2020020626"/>
    <x v="85"/>
    <s v="NYI"/>
    <s v="PHI"/>
    <n v="1"/>
    <n v="1"/>
    <n v="1.58"/>
    <n v="0.52566943847639602"/>
    <n v="-8.7642562348600475E-2"/>
    <m/>
    <n v="0"/>
    <n v="0"/>
    <n v="1.3447031889282701"/>
    <n v="0.60599999999999998"/>
    <n v="-2.1993103448275861E-2"/>
    <m/>
    <n v="0"/>
    <n v="0"/>
    <n v="1.1436573999127897"/>
    <n v="0.69450000000000001"/>
    <n v="5.0332758620689706E-2"/>
    <n v="5.0332758620689706E-2"/>
    <n v="3.4739977545248976E-2"/>
    <n v="2.9193000000000031E-2"/>
    <n v="1.190010534897028"/>
    <m/>
  </r>
  <r>
    <n v="2020020626"/>
    <x v="85"/>
    <s v="PHI"/>
    <s v="NYI"/>
    <n v="0"/>
    <n v="0"/>
    <n v="2.5499999999999998"/>
    <n v="0.47433056152360403"/>
    <n v="4.0556696493907786E-2"/>
    <n v="4.0556696493907786E-2"/>
    <n v="-5.4536719107753789E-2"/>
    <n v="-4.0556696493907786E-2"/>
    <n v="1.3447031889282701"/>
    <n v="0.39400000000000002"/>
    <n v="9.0967741935482453E-4"/>
    <n v="9.0967741935482453E-4"/>
    <n v="-1.040359312178715E-3"/>
    <n v="-9.0967741935482453E-4"/>
    <n v="1.1436573999127897"/>
    <n v="0.30549999999999999"/>
    <n v="-4.2769354838709688E-2"/>
    <m/>
    <n v="0"/>
    <n v="0"/>
    <n v="1.190010534897028"/>
    <m/>
  </r>
  <r>
    <n v="2020020627"/>
    <x v="85"/>
    <s v="NYR"/>
    <s v="PIT"/>
    <n v="1"/>
    <n v="0"/>
    <n v="1.8"/>
    <n v="0.46257337222887662"/>
    <n v="-6.276297374550828E-2"/>
    <m/>
    <n v="0"/>
    <n v="0"/>
    <n v="1.3447031889282701"/>
    <n v="0.61"/>
    <n v="3.6749999999999991E-2"/>
    <n v="3.6749999999999991E-2"/>
    <n v="-4.2029409446795014E-2"/>
    <n v="-3.6749999999999991E-2"/>
    <n v="1.1436573999127897"/>
    <n v="0.55049999999999999"/>
    <n v="-3.4124999999999989E-3"/>
    <m/>
    <n v="0"/>
    <n v="0"/>
    <n v="1.190010534897028"/>
    <m/>
  </r>
  <r>
    <n v="2020020627"/>
    <x v="85"/>
    <s v="PIT"/>
    <s v="NYR"/>
    <n v="0"/>
    <n v="1"/>
    <n v="2.1"/>
    <n v="0.53742662777112349"/>
    <n v="3.5071614087097996E-2"/>
    <n v="3.5071614087097996E-2"/>
    <n v="5.1877002434160546E-2"/>
    <n v="3.8578775495807793E-2"/>
    <n v="1.3447031889282701"/>
    <n v="0.39"/>
    <n v="-4.9363636363636339E-2"/>
    <m/>
    <n v="0"/>
    <n v="0"/>
    <n v="1.1436573999127897"/>
    <n v="0.44950000000000001"/>
    <n v="-1.5286363636363617E-2"/>
    <m/>
    <n v="0"/>
    <n v="0"/>
    <n v="1.190010534897028"/>
    <m/>
  </r>
  <r>
    <n v="2020020628"/>
    <x v="85"/>
    <s v="BOS"/>
    <s v="WSH"/>
    <n v="0"/>
    <n v="1"/>
    <n v="2.1"/>
    <n v="0.45659021059576965"/>
    <n v="-1.1225606658786469E-2"/>
    <m/>
    <n v="0"/>
    <n v="0"/>
    <n v="1.3447031889282701"/>
    <n v="0.49099999999999999"/>
    <n v="8.4818181818181859E-3"/>
    <n v="8.4818181818181859E-3"/>
    <n v="1.0670323541186336E-2"/>
    <n v="9.3300000000000067E-3"/>
    <n v="1.1436573999127897"/>
    <n v="0.46279999999999999"/>
    <n v="-7.6690909090909171E-3"/>
    <m/>
    <n v="0"/>
    <n v="0"/>
    <n v="1.190010534897028"/>
    <m/>
  </r>
  <r>
    <n v="2020020628"/>
    <x v="85"/>
    <s v="WSH"/>
    <s v="BOS"/>
    <n v="1"/>
    <n v="0"/>
    <n v="1.8"/>
    <n v="0.54340978940423035"/>
    <n v="-8.1983921521445319E-3"/>
    <m/>
    <n v="0"/>
    <n v="0"/>
    <n v="1.3447031889282701"/>
    <n v="0.50900000000000001"/>
    <n v="-3.1424999999999995E-2"/>
    <m/>
    <n v="0"/>
    <n v="0"/>
    <n v="1.1436573999127897"/>
    <n v="0.53720000000000001"/>
    <n v="-1.2389999999999984E-2"/>
    <m/>
    <n v="0"/>
    <n v="0"/>
    <n v="1.190010534897028"/>
    <m/>
  </r>
  <r>
    <n v="2020020629"/>
    <x v="85"/>
    <s v="CAR"/>
    <s v="FLA"/>
    <n v="1"/>
    <n v="1"/>
    <n v="1.71"/>
    <n v="0.56140466647930909"/>
    <n v="-1.6900571966358368E-2"/>
    <m/>
    <n v="0"/>
    <n v="0"/>
    <n v="1.3447031889282701"/>
    <n v="0.59099999999999997"/>
    <n v="4.4830985915492996E-3"/>
    <n v="4.4830985915492996E-3"/>
    <n v="3.6402615039224126E-3"/>
    <n v="3.1830000000000027E-3"/>
    <n v="1.1436573999127897"/>
    <n v="0.62760000000000005"/>
    <n v="3.0927887323943679E-2"/>
    <n v="3.0927887323943679E-2"/>
    <n v="2.6131203333696867E-2"/>
    <n v="2.1958800000000007E-2"/>
    <n v="1.190010534897028"/>
    <m/>
  </r>
  <r>
    <n v="2020020629"/>
    <x v="85"/>
    <s v="FLA"/>
    <s v="CAR"/>
    <n v="0"/>
    <n v="0"/>
    <n v="2.25"/>
    <n v="0.43859533352069086"/>
    <n v="-3.1585198988269476E-3"/>
    <m/>
    <n v="0"/>
    <n v="0"/>
    <n v="1.3447031889282701"/>
    <n v="0.40900000000000003"/>
    <n v="-1.9139999999999997E-2"/>
    <m/>
    <n v="0"/>
    <n v="0"/>
    <n v="1.1436573999127897"/>
    <n v="0.37239999999999995"/>
    <n v="-3.8904000000000029E-2"/>
    <m/>
    <n v="0"/>
    <n v="0"/>
    <n v="1.190010534897028"/>
    <m/>
  </r>
  <r>
    <n v="2020020630"/>
    <x v="85"/>
    <s v="CBJ"/>
    <s v="T.B"/>
    <n v="1"/>
    <n v="0"/>
    <n v="2.8"/>
    <n v="0.40040793119557355"/>
    <n v="2.0190367891267647E-2"/>
    <n v="2.0190367891267647E-2"/>
    <n v="-2.7150052089022558E-2"/>
    <n v="-2.0190367891267647E-2"/>
    <n v="1.3447031889282701"/>
    <n v="0.32"/>
    <n v="-1.7333333333333339E-2"/>
    <m/>
    <n v="0"/>
    <n v="0"/>
    <n v="1.1436573999127897"/>
    <n v="0.36980000000000002"/>
    <n v="5.9066666666666712E-3"/>
    <n v="5.9066666666666712E-3"/>
    <n v="-7.0289955594584506E-3"/>
    <n v="-5.9066666666666712E-3"/>
    <n v="1.190010534897028"/>
    <m/>
  </r>
  <r>
    <n v="2020020630"/>
    <x v="85"/>
    <s v="T.B"/>
    <s v="CBJ"/>
    <n v="0"/>
    <n v="1"/>
    <n v="1.47"/>
    <n v="0.5995920688044265"/>
    <n v="-7.5701909909038176E-2"/>
    <m/>
    <n v="0"/>
    <n v="0"/>
    <n v="1.3447031889282701"/>
    <n v="0.67999999999999994"/>
    <n v="-2.5531914893628382E-4"/>
    <m/>
    <n v="0"/>
    <n v="0"/>
    <n v="1.1436573999127897"/>
    <n v="0.63019999999999998"/>
    <n v="-4.6982553191489397E-2"/>
    <m/>
    <n v="0"/>
    <n v="0"/>
    <n v="1.190010534897028"/>
    <m/>
  </r>
  <r>
    <n v="2020020631"/>
    <x v="85"/>
    <s v="DET"/>
    <s v="NSH"/>
    <n v="1"/>
    <n v="0"/>
    <n v="2.2999999999999998"/>
    <n v="0.41205064064907598"/>
    <n v="-1.2065429193952008E-2"/>
    <m/>
    <n v="0"/>
    <n v="0"/>
    <n v="1.3447031889282701"/>
    <n v="0.4"/>
    <n v="-1.8461538461538481E-2"/>
    <m/>
    <n v="0"/>
    <n v="0"/>
    <n v="1.1436573999127897"/>
    <n v="0.38590000000000002"/>
    <n v="-2.5945384615384627E-2"/>
    <m/>
    <n v="0"/>
    <n v="0"/>
    <n v="1.190010534897028"/>
    <m/>
  </r>
  <r>
    <n v="2020020631"/>
    <x v="85"/>
    <s v="NSH"/>
    <s v="DET"/>
    <n v="0"/>
    <n v="1"/>
    <n v="1.66"/>
    <n v="0.58794935935092396"/>
    <n v="-1.0910937944302869E-2"/>
    <m/>
    <n v="0"/>
    <n v="0"/>
    <n v="1.3447031889282701"/>
    <n v="0.6"/>
    <n v="-1.8181818181818704E-3"/>
    <m/>
    <n v="0"/>
    <n v="0"/>
    <n v="1.1436573999127897"/>
    <n v="0.61409999999999998"/>
    <n v="8.8209090909090564E-3"/>
    <n v="8.8209090909090564E-3"/>
    <n v="6.928003332063489E-3"/>
    <n v="5.821799999999976E-3"/>
    <n v="1.190010534897028"/>
    <m/>
  </r>
  <r>
    <n v="2020020632"/>
    <x v="85"/>
    <s v="CHI"/>
    <s v="DAL"/>
    <n v="1"/>
    <n v="0"/>
    <n v="2"/>
    <n v="0.50932822934175515"/>
    <n v="5.5969376050530872E-3"/>
    <n v="5.5969376050530872E-3"/>
    <n v="-7.5262198457474415E-3"/>
    <n v="-5.5969376050530872E-3"/>
    <n v="1.3447031889282701"/>
    <n v="0.51700000000000002"/>
    <n v="1.0200000000000009E-2"/>
    <n v="1.0200000000000009E-2"/>
    <n v="-1.1665305479110466E-2"/>
    <n v="-1.0200000000000009E-2"/>
    <n v="1.1436573999127897"/>
    <n v="0.52159999999999995"/>
    <n v="1.2959999999999972E-2"/>
    <n v="1.2959999999999972E-2"/>
    <n v="-1.5422536532265449E-2"/>
    <n v="-1.2959999999999972E-2"/>
    <n v="1.190010534897028"/>
    <m/>
  </r>
  <r>
    <n v="2020020632"/>
    <x v="85"/>
    <s v="DAL"/>
    <s v="CHI"/>
    <n v="0"/>
    <n v="1"/>
    <n v="1.86"/>
    <n v="0.49067177065824497"/>
    <n v="-3.0471106944999146E-2"/>
    <m/>
    <n v="0"/>
    <n v="0"/>
    <n v="1.3447031889282701"/>
    <n v="0.48299999999999998"/>
    <n v="-3.5448837209302295E-2"/>
    <m/>
    <n v="0"/>
    <n v="0"/>
    <n v="1.1436573999127897"/>
    <n v="0.47840000000000005"/>
    <n v="-3.8433488372092997E-2"/>
    <m/>
    <n v="0"/>
    <n v="0"/>
    <n v="1.190010534897028"/>
    <m/>
  </r>
  <r>
    <n v="2020020633"/>
    <x v="85"/>
    <s v="MTL"/>
    <s v="WPG"/>
    <n v="1"/>
    <n v="0"/>
    <n v="1.95"/>
    <n v="0.48306510520660895"/>
    <n v="-1.8323066793825005E-2"/>
    <m/>
    <n v="0"/>
    <n v="0"/>
    <n v="1.3447031889282701"/>
    <n v="0.57699999999999996"/>
    <n v="3.9521052631578908E-2"/>
    <n v="3.9521052631578908E-2"/>
    <n v="-4.5198544294448049E-2"/>
    <n v="-3.9521052631578908E-2"/>
    <n v="1.1436573999127897"/>
    <n v="0.53059999999999996"/>
    <n v="1.0948421052631538E-2"/>
    <n v="1.0948421052631538E-2"/>
    <n v="-1.3028736393119938E-2"/>
    <n v="-1.0948421052631538E-2"/>
    <n v="1.190010534897028"/>
    <m/>
  </r>
  <r>
    <n v="2020020633"/>
    <x v="85"/>
    <s v="WPG"/>
    <s v="MTL"/>
    <n v="0"/>
    <n v="1"/>
    <n v="2"/>
    <n v="0.51693489479339105"/>
    <n v="1.0160936876034631E-2"/>
    <n v="1.0160936876034631E-2"/>
    <n v="1.3663444219702623E-2"/>
    <n v="1.0160936876034631E-2"/>
    <n v="1.3447031889282701"/>
    <n v="0.42300000000000004"/>
    <n v="-4.619999999999997E-2"/>
    <m/>
    <n v="0"/>
    <n v="0"/>
    <n v="1.1436573999127897"/>
    <n v="0.46940000000000004"/>
    <n v="-1.8359999999999977E-2"/>
    <m/>
    <n v="0"/>
    <n v="0"/>
    <n v="1.190010534897028"/>
    <m/>
  </r>
  <r>
    <n v="2020020635"/>
    <x v="85"/>
    <s v="BUF"/>
    <s v="N.J"/>
    <n v="1"/>
    <n v="0"/>
    <n v="2.0499999999999998"/>
    <n v="0.43130133306066015"/>
    <n v="-3.3094933493041954E-2"/>
    <m/>
    <n v="0"/>
    <n v="0"/>
    <n v="1.3447031889282701"/>
    <n v="0.43"/>
    <n v="-3.3857142857142891E-2"/>
    <m/>
    <n v="0"/>
    <n v="0"/>
    <n v="1.1436573999127897"/>
    <n v="0.4854"/>
    <n v="-1.4085714285714417E-3"/>
    <m/>
    <n v="0"/>
    <n v="0"/>
    <n v="1.190010534897028"/>
    <m/>
  </r>
  <r>
    <n v="2020020635"/>
    <x v="85"/>
    <s v="N.J"/>
    <s v="BUF"/>
    <n v="0"/>
    <n v="1"/>
    <n v="1.83"/>
    <n v="0.56869866693933979"/>
    <n v="1.4717551987587398E-2"/>
    <n v="1.4717551987587398E-2"/>
    <n v="1.6426313445468892E-2"/>
    <n v="1.221556814969754E-2"/>
    <n v="1.3447031889282701"/>
    <n v="0.57000000000000006"/>
    <n v="1.5578313253012097E-2"/>
    <n v="1.5578313253012097E-2"/>
    <n v="1.478749018087242E-2"/>
    <n v="1.2930000000000042E-2"/>
    <n v="1.1436573999127897"/>
    <n v="0.51459999999999995"/>
    <n v="-2.1065783132530141E-2"/>
    <m/>
    <n v="0"/>
    <n v="0"/>
    <n v="1.190010534897028"/>
    <m/>
  </r>
  <r>
    <n v="2020020635.0999999"/>
    <x v="85"/>
    <s v="EDM"/>
    <s v="OTT"/>
    <n v="0"/>
    <n v="1"/>
    <n v="1.5"/>
    <n v="0.63589091333065006"/>
    <n v="-2.769817800241494E-2"/>
    <m/>
    <n v="0"/>
    <n v="0"/>
    <n v="1.3447031889282701"/>
    <n v="0.65400000000000003"/>
    <n v="-1.1400000000000009E-2"/>
    <m/>
    <n v="0"/>
    <n v="0"/>
    <n v="1.1436573999127897"/>
    <n v="0.6462"/>
    <n v="-1.8420000000000037E-2"/>
    <m/>
    <n v="0"/>
    <n v="0"/>
    <n v="1.190010534897028"/>
    <m/>
  </r>
  <r>
    <n v="2020020635.0999999"/>
    <x v="85"/>
    <s v="OTT"/>
    <s v="EDM"/>
    <n v="1"/>
    <n v="0"/>
    <n v="2.7"/>
    <n v="0.36410908666934982"/>
    <n v="-2.9833175281333128E-3"/>
    <m/>
    <n v="0"/>
    <n v="0"/>
    <n v="1.3447031889282701"/>
    <n v="0.34599999999999997"/>
    <n v="-1.1611764705882346E-2"/>
    <m/>
    <n v="0"/>
    <n v="0"/>
    <n v="1.1436573999127897"/>
    <n v="0.3538"/>
    <n v="-7.8952941176470386E-3"/>
    <m/>
    <n v="0"/>
    <n v="0"/>
    <n v="1.190010534897028"/>
    <m/>
  </r>
  <r>
    <n v="2020020636"/>
    <x v="86"/>
    <s v="NYI"/>
    <s v="NYR"/>
    <n v="1"/>
    <n v="0"/>
    <n v="1.74"/>
    <n v="0.54082231479357001"/>
    <n v="-2.3906421186157371E-2"/>
    <m/>
    <n v="0"/>
    <n v="0"/>
    <n v="1.3374569579850784"/>
    <n v="0.52600000000000002"/>
    <n v="-3.436216216216214E-2"/>
    <m/>
    <n v="0"/>
    <n v="0"/>
    <n v="1.0728218566062386"/>
    <n v="0.60440000000000005"/>
    <n v="2.0941621621621678E-2"/>
    <n v="2.0941621621621678E-2"/>
    <n v="-2.5597560851915616E-2"/>
    <n v="-2.0941621621621678E-2"/>
    <n v="1.2223294506231934"/>
    <m/>
  </r>
  <r>
    <n v="2020020636"/>
    <x v="86"/>
    <s v="NYR"/>
    <s v="NYI"/>
    <n v="0"/>
    <n v="1"/>
    <n v="2.2000000000000002"/>
    <n v="0.45917768520642999"/>
    <n v="2.5477268635365198E-3"/>
    <n v="2.5477268635365198E-3"/>
    <n v="4.0889700248189029E-3"/>
    <n v="3.0572722362438242E-3"/>
    <n v="1.3374569579850784"/>
    <n v="0.47399999999999998"/>
    <n v="1.0700000000000013E-2"/>
    <n v="1.0700000000000013E-2"/>
    <n v="1.3775032638824122E-2"/>
    <n v="1.2840000000000016E-2"/>
    <n v="1.0728218566062386"/>
    <n v="0.39559999999999995"/>
    <n v="-3.2419999999999997E-2"/>
    <m/>
    <n v="0"/>
    <n v="0"/>
    <n v="1.2223294506231934"/>
    <m/>
  </r>
  <r>
    <n v="2020020637"/>
    <x v="86"/>
    <s v="MIN"/>
    <s v="STL"/>
    <n v="0"/>
    <n v="0"/>
    <n v="1.86"/>
    <n v="0.48339718911729268"/>
    <n v="-3.5191126130872857E-2"/>
    <m/>
    <n v="0"/>
    <n v="0"/>
    <n v="1.3374569579850784"/>
    <n v="0.495"/>
    <n v="-2.7662790697674428E-2"/>
    <m/>
    <n v="0"/>
    <n v="0"/>
    <n v="1.0728218566062386"/>
    <n v="0.54610000000000003"/>
    <n v="5.4927906976744304E-3"/>
    <n v="5.4927906976744304E-3"/>
    <n v="-6.7139998358765737E-3"/>
    <n v="-5.4927906976744304E-3"/>
    <n v="1.2223294506231934"/>
    <m/>
  </r>
  <r>
    <n v="2020020637"/>
    <x v="86"/>
    <s v="STL"/>
    <s v="MIN"/>
    <n v="1"/>
    <n v="1"/>
    <n v="2"/>
    <n v="0.51660281088270732"/>
    <n v="9.9616865296243921E-3"/>
    <n v="9.9616865296243921E-3"/>
    <n v="1.3323326962312372E-2"/>
    <n v="9.9616865296243921E-3"/>
    <n v="1.3374569579850784"/>
    <n v="0.505"/>
    <n v="3.0000000000000027E-3"/>
    <n v="3.0000000000000027E-3"/>
    <n v="3.2184655698187189E-3"/>
    <n v="3.0000000000000027E-3"/>
    <n v="1.0728218566062386"/>
    <n v="0.45390000000000003"/>
    <n v="-2.7660000000000001E-2"/>
    <m/>
    <n v="0"/>
    <n v="0"/>
    <n v="1.2223294506231934"/>
    <m/>
  </r>
  <r>
    <n v="2020020639"/>
    <x v="86"/>
    <s v="ARI"/>
    <s v="VGK"/>
    <n v="0"/>
    <n v="0"/>
    <n v="3"/>
    <n v="0.346230960461482"/>
    <n v="5.8039322076668979E-3"/>
    <n v="5.8039322076668979E-3"/>
    <n v="-7.762509514817789E-3"/>
    <n v="-5.8039322076668979E-3"/>
    <n v="1.3374569579850784"/>
    <n v="0.31699999999999995"/>
    <n v="-7.3500000000000232E-3"/>
    <m/>
    <n v="0"/>
    <n v="0"/>
    <n v="1.0728218566062386"/>
    <n v="0.33840000000000003"/>
    <n v="2.2800000000000151E-3"/>
    <n v="2.2800000000000151E-3"/>
    <n v="-2.7869111474208993E-3"/>
    <n v="-2.2800000000000151E-3"/>
    <n v="1.2223294506231934"/>
    <m/>
  </r>
  <r>
    <n v="2020020639"/>
    <x v="86"/>
    <s v="VGK"/>
    <s v="ARI"/>
    <n v="1"/>
    <n v="1"/>
    <n v="1.41"/>
    <n v="0.65376903953851806"/>
    <n v="-5.7209015305382624E-2"/>
    <m/>
    <n v="0"/>
    <n v="0"/>
    <n v="1.3374569579850784"/>
    <n v="0.68300000000000005"/>
    <n v="-2.7051219512195086E-2"/>
    <m/>
    <n v="0"/>
    <n v="0"/>
    <n v="1.0728218566062386"/>
    <n v="0.66159999999999997"/>
    <n v="-4.9129756097561053E-2"/>
    <m/>
    <n v="0"/>
    <n v="0"/>
    <n v="1.2223294506231934"/>
    <m/>
  </r>
  <r>
    <n v="2020020640"/>
    <x v="86"/>
    <s v="ANA"/>
    <s v="COL"/>
    <n v="1"/>
    <n v="0"/>
    <n v="3.9"/>
    <n v="0.32061900924923159"/>
    <n v="2.5904910628138253E-2"/>
    <n v="2.5904910628138253E-2"/>
    <n v="-3.4646702965585113E-2"/>
    <n v="-2.5904910628138253E-2"/>
    <n v="1.3374569579850784"/>
    <n v="0.223"/>
    <n v="-1.3479310344827591E-2"/>
    <m/>
    <n v="0"/>
    <n v="0"/>
    <n v="1.0728218566062386"/>
    <n v="0.2457"/>
    <n v="-4.3210344827586209E-3"/>
    <m/>
    <n v="0"/>
    <n v="0"/>
    <n v="1.2223294506231934"/>
    <m/>
  </r>
  <r>
    <n v="2020020640"/>
    <x v="86"/>
    <s v="COL"/>
    <s v="ANA"/>
    <n v="0"/>
    <n v="1"/>
    <n v="1.27"/>
    <n v="0.67938099075076841"/>
    <n v="-0.15242904638502677"/>
    <m/>
    <n v="0"/>
    <n v="0"/>
    <n v="1.3374569579850784"/>
    <n v="0.77700000000000002"/>
    <n v="-1.4677777777777713E-2"/>
    <m/>
    <n v="0"/>
    <n v="0"/>
    <n v="1.0728218566062386"/>
    <n v="0.75429999999999997"/>
    <n v="-4.671000000000005E-2"/>
    <m/>
    <n v="0"/>
    <n v="0"/>
    <n v="1.2223294506231934"/>
    <m/>
  </r>
  <r>
    <n v="2020020641"/>
    <x v="86"/>
    <s v="L.A"/>
    <s v="S.J"/>
    <n v="0"/>
    <n v="0"/>
    <n v="2.15"/>
    <n v="0.41389568197790372"/>
    <n v="-2.8728074021088793E-2"/>
    <m/>
    <n v="0"/>
    <n v="0"/>
    <n v="1.3374569579850784"/>
    <n v="0.47"/>
    <n v="2.7391304347825969E-3"/>
    <n v="2.7391304347825969E-3"/>
    <n v="-2.938598998530119E-3"/>
    <n v="-2.7391304347825969E-3"/>
    <n v="1.0728218566062386"/>
    <n v="0.48140000000000005"/>
    <n v="9.1330434782608948E-3"/>
    <n v="9.1330434782608948E-3"/>
    <n v="-1.1163588017300378E-2"/>
    <n v="-9.1330434782608948E-3"/>
    <n v="1.2223294506231934"/>
    <m/>
  </r>
  <r>
    <n v="2020020641"/>
    <x v="86"/>
    <s v="S.J"/>
    <s v="L.A"/>
    <n v="1"/>
    <n v="1"/>
    <n v="1.76"/>
    <n v="0.58610431802209628"/>
    <n v="1.2451420941666878E-2"/>
    <n v="1.2451420941666878E-2"/>
    <n v="1.2656462077177445E-2"/>
    <n v="9.4630799156668263E-3"/>
    <n v="1.3374569579850784"/>
    <n v="0.53"/>
    <n v="-2.6526315789473651E-2"/>
    <m/>
    <n v="0"/>
    <n v="0"/>
    <n v="1.0728218566062386"/>
    <n v="0.51859999999999995"/>
    <n v="-3.4446315789473686E-2"/>
    <m/>
    <n v="0"/>
    <n v="0"/>
    <n v="1.2223294506231934"/>
    <m/>
  </r>
  <r>
    <n v="2020020641.0999999"/>
    <x v="86"/>
    <s v="BUF"/>
    <s v="WSH"/>
    <n v="1"/>
    <n v="0"/>
    <n v="3.35"/>
    <n v="0.25456801540462853"/>
    <n v="-1.8791125326956735E-2"/>
    <m/>
    <n v="0"/>
    <n v="0"/>
    <n v="1.3374569579850784"/>
    <n v="0.25900000000000001"/>
    <n v="-1.6895744680851057E-2"/>
    <m/>
    <n v="0"/>
    <n v="0"/>
    <n v="1.0728218566062386"/>
    <n v="0.31340000000000001"/>
    <n v="6.3689361702127783E-3"/>
    <n v="6.3689361702127783E-3"/>
    <n v="-7.7849382499903712E-3"/>
    <n v="-6.3689361702127783E-3"/>
    <n v="1.2223294506231934"/>
    <m/>
  </r>
  <r>
    <n v="2020020641.0999999"/>
    <x v="86"/>
    <s v="WSH"/>
    <s v="BUF"/>
    <n v="0"/>
    <n v="1"/>
    <n v="1.35"/>
    <n v="0.74543198459537152"/>
    <n v="5.4284393175014116E-3"/>
    <n v="5.4284393175014116E-3"/>
    <n v="2.5411063776672122E-3"/>
    <n v="1.8999537611254945E-3"/>
    <n v="1.3374569579850784"/>
    <n v="0.74099999999999999"/>
    <n v="3.0000000000006204E-4"/>
    <n v="3.0000000000006204E-4"/>
    <n v="1.1264629494367839E-4"/>
    <n v="1.0500000000002174E-4"/>
    <n v="1.0728218566062386"/>
    <n v="0.68659999999999999"/>
    <n v="-6.2648571428571401E-2"/>
    <m/>
    <n v="0"/>
    <n v="0"/>
    <n v="1.2223294506231934"/>
    <m/>
  </r>
  <r>
    <n v="2020020641.2"/>
    <x v="86"/>
    <s v="N.J"/>
    <s v="PIT"/>
    <n v="1"/>
    <n v="0"/>
    <n v="2.5499999999999998"/>
    <n v="0.35350369917220464"/>
    <n v="-1.9077206537589333E-2"/>
    <m/>
    <n v="0"/>
    <n v="0"/>
    <n v="1.3374569579850784"/>
    <n v="0.371"/>
    <n v="-1.0441935483870979E-2"/>
    <m/>
    <n v="0"/>
    <n v="0"/>
    <n v="1.0728218566062386"/>
    <n v="0.38729999999999998"/>
    <n v="-2.3970967741935661E-3"/>
    <m/>
    <n v="0"/>
    <n v="0"/>
    <n v="1.2223294506231934"/>
    <m/>
  </r>
  <r>
    <n v="2020020641.2"/>
    <x v="86"/>
    <s v="PIT"/>
    <s v="N.J"/>
    <n v="0"/>
    <n v="1"/>
    <n v="1.57"/>
    <n v="0.64649630082779541"/>
    <n v="7.8943117366520321E-3"/>
    <n v="7.8943117366520321E-3"/>
    <n v="6.0182322315924623E-3"/>
    <n v="4.4997576898916595E-3"/>
    <n v="1.3374569579850784"/>
    <n v="0.629"/>
    <n v="-6.5631578947368315E-3"/>
    <m/>
    <n v="0"/>
    <n v="0"/>
    <n v="1.0728218566062386"/>
    <n v="0.61270000000000002"/>
    <n v="-2.0032105263157841E-2"/>
    <m/>
    <n v="0"/>
    <n v="0"/>
    <n v="1.2223294506231934"/>
    <m/>
  </r>
  <r>
    <n v="2020020642"/>
    <x v="87"/>
    <s v="CAR"/>
    <s v="DET"/>
    <n v="1"/>
    <n v="0"/>
    <n v="1.31"/>
    <n v="0.72495929838836126"/>
    <n v="-4.8680631397980713E-2"/>
    <m/>
    <n v="0"/>
    <n v="0"/>
    <n v="1.3336758431782438"/>
    <n v="0.70599999999999996"/>
    <n v="-7.2716129032258034E-2"/>
    <m/>
    <n v="0"/>
    <n v="0"/>
    <n v="1.0869894021112951"/>
    <n v="0.82940000000000003"/>
    <n v="8.3723225806451682E-2"/>
    <n v="8.3723225806451682E-2"/>
    <n v="-9.7812375578104863E-2"/>
    <n v="-8.3723225806451682E-2"/>
    <n v="1.1682824525206896"/>
    <m/>
  </r>
  <r>
    <n v="2020020642"/>
    <x v="87"/>
    <s v="DET"/>
    <s v="CAR"/>
    <n v="0"/>
    <n v="1"/>
    <n v="3.8"/>
    <n v="0.27504070161163874"/>
    <n v="4.8379999418814799E-3"/>
    <n v="4.8379999418814799E-3"/>
    <n v="1.8066506224998214E-2"/>
    <n v="1.3546399837268143E-2"/>
    <n v="1.3336758431782438"/>
    <n v="0.29400000000000004"/>
    <n v="1.2557142857142867E-2"/>
    <n v="1.2557142857142867E-2"/>
    <n v="3.8218547378233166E-2"/>
    <n v="3.5160000000000025E-2"/>
    <n v="1.0869894021112951"/>
    <n v="0.17059999999999997"/>
    <n v="-3.7684285714285726E-2"/>
    <m/>
    <n v="0"/>
    <n v="0"/>
    <n v="1.1682824525206896"/>
    <m/>
  </r>
  <r>
    <n v="2020020643"/>
    <x v="87"/>
    <s v="CBJ"/>
    <s v="CHI"/>
    <n v="1"/>
    <n v="0"/>
    <n v="2.1"/>
    <n v="0.50457877796951478"/>
    <n v="1.6258754655267573E-2"/>
    <n v="1.6258754655267573E-2"/>
    <n v="-2.1683908323892179E-2"/>
    <n v="-1.6258754655267573E-2"/>
    <n v="1.3336758431782438"/>
    <n v="0.47099999999999997"/>
    <n v="-2.9727272727272779E-3"/>
    <m/>
    <n v="0"/>
    <n v="0"/>
    <n v="1.0869894021112951"/>
    <n v="0.54649999999999999"/>
    <n v="4.0268181818181835E-2"/>
    <n v="4.0268181818181835E-2"/>
    <n v="-4.7044610213094515E-2"/>
    <n v="-4.0268181818181835E-2"/>
    <n v="1.1682824525206896"/>
    <m/>
  </r>
  <r>
    <n v="2020020643"/>
    <x v="87"/>
    <s v="CHI"/>
    <s v="CBJ"/>
    <n v="0"/>
    <n v="1"/>
    <n v="1.8"/>
    <n v="0.49542122203048528"/>
    <n v="-4.0590675129422424E-2"/>
    <m/>
    <n v="0"/>
    <n v="0"/>
    <n v="1.3336758431782438"/>
    <n v="0.52900000000000003"/>
    <n v="-1.7924999999999983E-2"/>
    <m/>
    <n v="0"/>
    <n v="0"/>
    <n v="1.0869894021112951"/>
    <n v="0.45350000000000001"/>
    <n v="-6.888749999999999E-2"/>
    <m/>
    <n v="0"/>
    <n v="0"/>
    <n v="1.1682824525206896"/>
    <m/>
  </r>
  <r>
    <n v="2020020644"/>
    <x v="87"/>
    <s v="NSH"/>
    <s v="T.B"/>
    <n v="1"/>
    <n v="0"/>
    <n v="2.6"/>
    <n v="0.3740473893106015"/>
    <n v="-5.1518977110817619E-3"/>
    <m/>
    <n v="0"/>
    <n v="0"/>
    <n v="1.3336758431782438"/>
    <n v="0.36"/>
    <n v="-1.2000000000000011E-2"/>
    <m/>
    <n v="0"/>
    <n v="0"/>
    <n v="1.0869894021112951"/>
    <n v="0.41249999999999998"/>
    <n v="1.3593750000000002E-2"/>
    <n v="1.3593750000000002E-2"/>
    <n v="-1.5881339588953127E-2"/>
    <n v="-1.3593750000000002E-2"/>
    <n v="1.1682824525206896"/>
    <m/>
  </r>
  <r>
    <n v="2020020644"/>
    <x v="87"/>
    <s v="T.B"/>
    <s v="NSH"/>
    <n v="0"/>
    <n v="1"/>
    <n v="1.57"/>
    <n v="0.62595261068939845"/>
    <n v="-9.0812637987601683E-3"/>
    <m/>
    <n v="0"/>
    <n v="0"/>
    <n v="1.3336758431782438"/>
    <n v="0.64"/>
    <n v="2.5263157894736977E-3"/>
    <n v="2.5263157894736977E-3"/>
    <n v="1.5652647390402739E-3"/>
    <n v="1.4400000000000081E-3"/>
    <n v="1.0869894021112951"/>
    <n v="0.58750000000000002"/>
    <n v="-4.0855263157894707E-2"/>
    <m/>
    <n v="0"/>
    <n v="0"/>
    <n v="1.1682824525206896"/>
    <m/>
  </r>
  <r>
    <n v="2020020645"/>
    <x v="87"/>
    <s v="MTL"/>
    <s v="WPG"/>
    <n v="1"/>
    <n v="0"/>
    <n v="1.76"/>
    <n v="0.49742963567211634"/>
    <n v="-4.9154147848845475E-2"/>
    <m/>
    <n v="0"/>
    <n v="0"/>
    <n v="1.3336758431782438"/>
    <n v="0.501"/>
    <n v="-4.6673684210526319E-2"/>
    <m/>
    <n v="0"/>
    <n v="0"/>
    <n v="1.0869894021112951"/>
    <n v="0.51200000000000001"/>
    <n v="-3.903157894736841E-2"/>
    <m/>
    <n v="0"/>
    <n v="0"/>
    <n v="1.1682824525206896"/>
    <m/>
  </r>
  <r>
    <n v="2020020645"/>
    <x v="87"/>
    <s v="WPG"/>
    <s v="MTL"/>
    <n v="0"/>
    <n v="1"/>
    <n v="2.15"/>
    <n v="0.50257036432788371"/>
    <n v="2.1006856514334763E-2"/>
    <n v="2.1006856514334763E-2"/>
    <n v="3.2218787635421769E-2"/>
    <n v="2.4157884991484978E-2"/>
    <n v="1.3336758431782438"/>
    <n v="0.499"/>
    <n v="1.900434782608695E-2"/>
    <n v="1.900434782608695E-2"/>
    <n v="2.3756153383142343E-2"/>
    <n v="2.1854999999999989E-2"/>
    <n v="1.0869894021112951"/>
    <n v="0.48799999999999999"/>
    <n v="1.283478260869563E-2"/>
    <n v="1.283478260869563E-2"/>
    <n v="1.7243848999205346E-2"/>
    <n v="1.4759999999999973E-2"/>
    <n v="1.1682824525206896"/>
    <m/>
  </r>
  <r>
    <n v="2020020646"/>
    <x v="87"/>
    <s v="OTT"/>
    <s v="TOR"/>
    <n v="0"/>
    <n v="0"/>
    <n v="3.75"/>
    <n v="0.31976532786968526"/>
    <n v="2.1722179583053051E-2"/>
    <n v="2.1722179583053051E-2"/>
    <n v="-2.8970346171097512E-2"/>
    <n v="-2.1722179583053051E-2"/>
    <n v="1.3336758431782438"/>
    <n v="0.23299999999999998"/>
    <n v="-1.3772727272727282E-2"/>
    <m/>
    <n v="0"/>
    <n v="0"/>
    <n v="1.0869894021112951"/>
    <n v="0.20269999999999999"/>
    <n v="-2.6168181818181823E-2"/>
    <m/>
    <n v="0"/>
    <n v="0"/>
    <n v="1.1682824525206896"/>
    <m/>
  </r>
  <r>
    <n v="2020020646"/>
    <x v="87"/>
    <s v="TOR"/>
    <s v="OTT"/>
    <n v="1"/>
    <n v="1"/>
    <n v="1.31"/>
    <n v="0.68023467213031463"/>
    <n v="-0.10537991565414943"/>
    <m/>
    <n v="0"/>
    <n v="0"/>
    <n v="1.3336758431782438"/>
    <n v="0.76700000000000002"/>
    <n v="4.6161290322581138E-3"/>
    <n v="4.6161290322581138E-3"/>
    <n v="1.5554818344212804E-3"/>
    <n v="1.4310000000000156E-3"/>
    <n v="1.0869894021112951"/>
    <n v="0.79730000000000001"/>
    <n v="4.3028709677419376E-2"/>
    <n v="4.3028709677419376E-2"/>
    <n v="1.5583602805928236E-2"/>
    <n v="1.3338900000000008E-2"/>
    <n v="1.1682824525206896"/>
    <m/>
  </r>
  <r>
    <n v="2020020648"/>
    <x v="87"/>
    <s v="DAL"/>
    <s v="FLA"/>
    <n v="1"/>
    <n v="1"/>
    <n v="1.9"/>
    <n v="0.48533381316445534"/>
    <n v="-2.5955251662511634E-2"/>
    <m/>
    <n v="0"/>
    <n v="0"/>
    <n v="1.3336758431782438"/>
    <n v="0.502"/>
    <n v="-1.5400000000000007E-2"/>
    <m/>
    <n v="0"/>
    <n v="0"/>
    <n v="1.0869894021112951"/>
    <n v="0.55079999999999996"/>
    <n v="1.5506666666666632E-2"/>
    <n v="1.5506666666666632E-2"/>
    <n v="1.6304549907378705E-2"/>
    <n v="1.3955999999999967E-2"/>
    <n v="1.1682824525206896"/>
    <m/>
  </r>
  <r>
    <n v="2020020648"/>
    <x v="87"/>
    <s v="FLA"/>
    <s v="DAL"/>
    <n v="0"/>
    <n v="0"/>
    <n v="1.95"/>
    <n v="0.51466618683554477"/>
    <n v="1.1365466303091601E-3"/>
    <n v="1.1365466303091601E-3"/>
    <n v="-1.5157847854889608E-3"/>
    <n v="-1.1365466303091601E-3"/>
    <n v="1.3336758431782438"/>
    <n v="0.498"/>
    <n v="-9.1263157894736959E-3"/>
    <m/>
    <n v="0"/>
    <n v="0"/>
    <n v="1.0869894021112951"/>
    <n v="0.44920000000000004"/>
    <n v="-3.9176842105263142E-2"/>
    <m/>
    <n v="0"/>
    <n v="0"/>
    <n v="1.1682824525206896"/>
    <m/>
  </r>
  <r>
    <n v="2020020649"/>
    <x v="87"/>
    <s v="L.A"/>
    <s v="S.J"/>
    <n v="0"/>
    <n v="1"/>
    <n v="2.15"/>
    <n v="0.40965826076036987"/>
    <n v="-3.1104714617009959E-2"/>
    <m/>
    <n v="0"/>
    <n v="0"/>
    <n v="1.3336758431782438"/>
    <n v="0.43000000000000005"/>
    <n v="-1.9695652173913048E-2"/>
    <m/>
    <n v="0"/>
    <n v="0"/>
    <n v="1.0869894021112951"/>
    <n v="0.44020000000000004"/>
    <n v="-1.3974782608695656E-2"/>
    <m/>
    <n v="0"/>
    <n v="0"/>
    <n v="1.1682824525206896"/>
    <m/>
  </r>
  <r>
    <n v="2020020649"/>
    <x v="87"/>
    <s v="S.J"/>
    <s v="L.A"/>
    <n v="1"/>
    <n v="0"/>
    <n v="1.74"/>
    <n v="0.59034173923963018"/>
    <n v="1.1024848490658023E-2"/>
    <n v="1.1024848490658023E-2"/>
    <n v="-1.4703574106690728E-2"/>
    <n v="-1.1024848490658023E-2"/>
    <n v="1.3336758431782438"/>
    <n v="0.56999999999999995"/>
    <n v="-3.324324324324363E-3"/>
    <m/>
    <n v="0"/>
    <n v="0"/>
    <n v="1.0869894021112951"/>
    <n v="0.55979999999999996"/>
    <n v="-1.0519459459459493E-2"/>
    <m/>
    <n v="0"/>
    <n v="0"/>
    <n v="1.1682824525206896"/>
    <m/>
  </r>
  <r>
    <n v="2020020649.0999999"/>
    <x v="87"/>
    <s v="BOS"/>
    <s v="PHI"/>
    <n v="0"/>
    <n v="0"/>
    <n v="1.8"/>
    <n v="0.51116795432418505"/>
    <n v="-2.9961630831175076E-2"/>
    <m/>
    <n v="0"/>
    <n v="0"/>
    <n v="1.3336758431782438"/>
    <n v="0.53899999999999992"/>
    <n v="-1.1175000000000018E-2"/>
    <m/>
    <n v="0"/>
    <n v="0"/>
    <n v="1.0869894021112951"/>
    <n v="0.57230000000000003"/>
    <n v="1.1302500000000021E-2"/>
    <n v="1.1302500000000021E-2"/>
    <n v="-1.3204512419615119E-2"/>
    <n v="-1.1302500000000021E-2"/>
    <n v="1.1682824525206896"/>
    <m/>
  </r>
  <r>
    <n v="2020020649.0999999"/>
    <x v="87"/>
    <s v="PHI"/>
    <s v="BOS"/>
    <n v="1"/>
    <n v="1"/>
    <n v="2.0499999999999998"/>
    <n v="0.4888320456758149"/>
    <n v="6.0162675297725798E-4"/>
    <n v="6.0162675297725798E-4"/>
    <n v="8.4249382040831012E-4"/>
    <n v="6.3170809062612079E-4"/>
    <n v="1.3336758431782438"/>
    <n v="0.46100000000000002"/>
    <n v="-1.5700000000000033E-2"/>
    <m/>
    <n v="0"/>
    <n v="0"/>
    <n v="1.0869894021112951"/>
    <n v="0.42770000000000002"/>
    <n v="-3.5204285714285723E-2"/>
    <m/>
    <n v="0"/>
    <n v="0"/>
    <n v="1.1682824525206896"/>
    <m/>
  </r>
  <r>
    <n v="2020020649.2"/>
    <x v="87"/>
    <s v="MIN"/>
    <s v="STL"/>
    <n v="0"/>
    <n v="0"/>
    <n v="1.8"/>
    <n v="0.49753884927686387"/>
    <n v="-3.9161276738116854E-2"/>
    <m/>
    <n v="0"/>
    <n v="0"/>
    <n v="1.3336758431782438"/>
    <n v="0.57800000000000007"/>
    <n v="1.515000000000008E-2"/>
    <n v="1.515000000000008E-2"/>
    <n v="-1.6467889441986207E-2"/>
    <n v="-1.515000000000008E-2"/>
    <n v="1.0869894021112951"/>
    <n v="0.47809999999999997"/>
    <n v="-5.2282500000000037E-2"/>
    <m/>
    <n v="0"/>
    <n v="0"/>
    <n v="1.1682824525206896"/>
    <m/>
  </r>
  <r>
    <n v="2020020649.2"/>
    <x v="87"/>
    <s v="STL"/>
    <s v="MIN"/>
    <n v="1"/>
    <n v="1"/>
    <n v="2.1"/>
    <n v="0.50246115072313613"/>
    <n v="1.5045931777796166E-2"/>
    <n v="1.5045931777796166E-2"/>
    <n v="2.2073035325170097E-2"/>
    <n v="1.6550524955575782E-2"/>
    <n v="1.3336758431782438"/>
    <n v="0.42199999999999999"/>
    <n v="-3.103636363636365E-2"/>
    <m/>
    <n v="0"/>
    <n v="0"/>
    <n v="1.0869894021112951"/>
    <n v="0.52190000000000003"/>
    <n v="2.617909090909094E-2"/>
    <n v="2.617909090909094E-2"/>
    <n v="3.3643029785238338E-2"/>
    <n v="2.8797000000000034E-2"/>
    <n v="1.1682824525206896"/>
    <m/>
  </r>
  <r>
    <n v="2020020649.3"/>
    <x v="87"/>
    <s v="CGY"/>
    <s v="EDM"/>
    <n v="1"/>
    <n v="1"/>
    <n v="1.95"/>
    <n v="0.44631824667872672"/>
    <n v="-4.0951395466257791E-2"/>
    <m/>
    <n v="0"/>
    <n v="0"/>
    <n v="1.3336758431782438"/>
    <n v="0.48"/>
    <n v="-2.0210526315789495E-2"/>
    <m/>
    <n v="0"/>
    <n v="0"/>
    <n v="1.0869894021112951"/>
    <n v="0.44590000000000002"/>
    <n v="-4.1208947368421046E-2"/>
    <m/>
    <n v="0"/>
    <n v="0"/>
    <n v="1.1682824525206896"/>
    <m/>
  </r>
  <r>
    <n v="2020020649.3"/>
    <x v="87"/>
    <s v="EDM"/>
    <s v="CGY"/>
    <n v="0"/>
    <n v="0"/>
    <n v="1.86"/>
    <n v="0.55368175332127334"/>
    <n v="1.0412114364268059E-2"/>
    <n v="1.0412114364268059E-2"/>
    <n v="-1.3886385404033507E-2"/>
    <n v="-1.0412114364268059E-2"/>
    <n v="1.3336758431782438"/>
    <n v="0.52"/>
    <n v="-1.1441860465116256E-2"/>
    <m/>
    <n v="0"/>
    <n v="0"/>
    <n v="1.0869894021112951"/>
    <n v="0.55410000000000004"/>
    <n v="1.0683488372093037E-2"/>
    <n v="1.0683488372093037E-2"/>
    <n v="-1.2481331996825122E-2"/>
    <n v="-1.0683488372093037E-2"/>
    <n v="1.1682824525206896"/>
    <m/>
  </r>
  <r>
    <n v="2020020650"/>
    <x v="88"/>
    <s v="N.J"/>
    <s v="PIT"/>
    <n v="1"/>
    <n v="0"/>
    <n v="2.5"/>
    <n v="0.34229144189970628"/>
    <n v="-2.8854279050146855E-2"/>
    <m/>
    <n v="0"/>
    <n v="0"/>
    <n v="1.3261166673930394"/>
    <n v="0.38800000000000001"/>
    <n v="-5.9999999999999836E-3"/>
    <m/>
    <n v="0"/>
    <n v="0"/>
    <n v="1.1356169600041459"/>
    <n v="0.38590000000000002"/>
    <n v="-7.0499999999999782E-3"/>
    <m/>
    <n v="0"/>
    <n v="0"/>
    <n v="1.0646333142218476"/>
    <m/>
  </r>
  <r>
    <n v="2020020650"/>
    <x v="88"/>
    <s v="PIT"/>
    <s v="N.J"/>
    <n v="0"/>
    <n v="1"/>
    <n v="1.6"/>
    <n v="0.65770855810029383"/>
    <n v="2.6166846480235092E-2"/>
    <n v="2.6166846480235092E-2"/>
    <n v="2.0820174750332786E-2"/>
    <n v="1.5700107888141055E-2"/>
    <n v="1.3261166673930394"/>
    <n v="0.61199999999999999"/>
    <n v="-1.0400000000000019E-2"/>
    <m/>
    <n v="0"/>
    <n v="0"/>
    <n v="1.1356169600041459"/>
    <n v="0.61409999999999998"/>
    <n v="-8.7200000000000038E-3"/>
    <m/>
    <n v="0"/>
    <n v="0"/>
    <n v="1.0646333142218476"/>
    <m/>
  </r>
  <r>
    <n v="2020020651"/>
    <x v="88"/>
    <s v="NYI"/>
    <s v="NYR"/>
    <n v="1"/>
    <n v="1"/>
    <n v="1.8"/>
    <n v="0.57011804578195657"/>
    <n v="9.8296809028206866E-3"/>
    <n v="9.8296809028206866E-3"/>
    <n v="1.0428242944308457E-2"/>
    <n v="7.8637447222565486E-3"/>
    <n v="1.3261166673930394"/>
    <n v="0.504"/>
    <n v="-3.4799999999999998E-2"/>
    <m/>
    <n v="0"/>
    <n v="0"/>
    <n v="1.1356169600041459"/>
    <n v="0.59440000000000004"/>
    <n v="2.6220000000000035E-2"/>
    <n v="2.6220000000000035E-2"/>
    <n v="2.2331748399117505E-2"/>
    <n v="2.0976000000000029E-2"/>
    <n v="1.0646333142218476"/>
    <m/>
  </r>
  <r>
    <n v="2020020651"/>
    <x v="88"/>
    <s v="NYR"/>
    <s v="NYI"/>
    <n v="0"/>
    <n v="0"/>
    <n v="2.0499999999999998"/>
    <n v="0.42988195421804343"/>
    <n v="-3.3926283958003144E-2"/>
    <m/>
    <n v="0"/>
    <n v="0"/>
    <n v="1.3261166673930394"/>
    <n v="0.496"/>
    <n v="4.7999999999999788E-3"/>
    <n v="4.7999999999999788E-3"/>
    <n v="-5.4509614080198764E-3"/>
    <n v="-4.7999999999999788E-3"/>
    <n v="1.1356169600041459"/>
    <n v="0.40559999999999996"/>
    <n v="-4.8148571428571499E-2"/>
    <m/>
    <n v="0"/>
    <n v="0"/>
    <n v="1.0646333142218476"/>
    <m/>
  </r>
  <r>
    <n v="2020020652"/>
    <x v="88"/>
    <s v="BUF"/>
    <s v="PHI"/>
    <n v="0"/>
    <n v="1"/>
    <n v="2.9"/>
    <n v="0.27315418570164579"/>
    <n v="-3.2818872862930622E-2"/>
    <m/>
    <n v="0"/>
    <n v="0"/>
    <n v="1.3261166673930394"/>
    <n v="0.34499999999999997"/>
    <n v="7.8947368421043945E-5"/>
    <n v="7.8947368421043945E-5"/>
    <n v="1.7034254400060314E-4"/>
    <n v="1.4999999999998348E-4"/>
    <n v="1.1356169600041459"/>
    <n v="0.30079999999999996"/>
    <n v="-2.0160000000000018E-2"/>
    <m/>
    <n v="0"/>
    <n v="0"/>
    <n v="1.0646333142218476"/>
    <m/>
  </r>
  <r>
    <n v="2020020652"/>
    <x v="88"/>
    <s v="PHI"/>
    <s v="BUF"/>
    <n v="1"/>
    <n v="0"/>
    <n v="1.47"/>
    <n v="0.72684581429835415"/>
    <n v="4.3700008735264209E-2"/>
    <n v="4.3700008735264209E-2"/>
    <n v="-5.7951309949055278E-2"/>
    <n v="-4.3700008735264209E-2"/>
    <n v="1.3261166673930394"/>
    <n v="0.65500000000000003"/>
    <n v="-2.3712765957446817E-2"/>
    <m/>
    <n v="0"/>
    <n v="0"/>
    <n v="1.1356169600041459"/>
    <n v="0.69920000000000004"/>
    <n v="1.7760000000000047E-2"/>
    <n v="1.7760000000000047E-2"/>
    <n v="-1.8907887660580065E-2"/>
    <n v="-1.7760000000000047E-2"/>
    <n v="1.0646333142218476"/>
    <m/>
  </r>
  <r>
    <n v="2020020653"/>
    <x v="88"/>
    <s v="BOS"/>
    <s v="WSH"/>
    <n v="1"/>
    <n v="0"/>
    <n v="2.1"/>
    <n v="0.48420999786480617"/>
    <n v="4.5929987771162794E-3"/>
    <n v="4.5929987771162794E-3"/>
    <n v="-6.0908522316497453E-3"/>
    <n v="-4.5929987771162794E-3"/>
    <n v="1.3261166673930394"/>
    <n v="0.47199999999999998"/>
    <n v="-2.4000000000000076E-3"/>
    <m/>
    <n v="0"/>
    <n v="0"/>
    <n v="1.1356169600041459"/>
    <n v="0.5887"/>
    <n v="6.4437272727272746E-2"/>
    <n v="6.4437272727272746E-2"/>
    <n v="-6.8602067223053453E-2"/>
    <n v="-6.4437272727272746E-2"/>
    <n v="1.0646333142218476"/>
    <m/>
  </r>
  <r>
    <n v="2020020653"/>
    <x v="88"/>
    <s v="WSH"/>
    <s v="BOS"/>
    <n v="0"/>
    <n v="1"/>
    <n v="1.76"/>
    <n v="0.51579000213519377"/>
    <n v="-3.6398524832391685E-2"/>
    <m/>
    <n v="0"/>
    <n v="0"/>
    <n v="1.3261166673930394"/>
    <n v="0.52800000000000002"/>
    <n v="-2.7915789473684168E-2"/>
    <m/>
    <n v="0"/>
    <n v="0"/>
    <n v="1.1356169600041459"/>
    <n v="0.4113"/>
    <n v="-0.10899157894736843"/>
    <m/>
    <n v="0"/>
    <n v="0"/>
    <n v="1.0646333142218476"/>
    <m/>
  </r>
  <r>
    <n v="2020020655"/>
    <x v="88"/>
    <s v="ARI"/>
    <s v="VGK"/>
    <n v="0"/>
    <n v="0"/>
    <n v="3.1"/>
    <n v="0.35083364899707892"/>
    <n v="1.2512044555849231E-2"/>
    <n v="1.2512044555849231E-2"/>
    <n v="-1.6592430828676005E-2"/>
    <n v="-1.2512044555849231E-2"/>
    <n v="1.3261166673930394"/>
    <n v="0.32799999999999996"/>
    <n v="2.3999999999999889E-3"/>
    <n v="2.3999999999999889E-3"/>
    <n v="-2.7254807040099378E-3"/>
    <n v="-2.3999999999999889E-3"/>
    <n v="1.1356169600041459"/>
    <n v="0.30830000000000002"/>
    <n v="-6.3242857142857024E-3"/>
    <m/>
    <n v="0"/>
    <n v="0"/>
    <n v="1.0646333142218476"/>
    <m/>
  </r>
  <r>
    <n v="2020020655"/>
    <x v="88"/>
    <s v="VGK"/>
    <s v="ARI"/>
    <n v="1"/>
    <n v="1"/>
    <n v="1.4"/>
    <n v="0.64916635100292108"/>
    <n v="-6.8375331446932877E-2"/>
    <m/>
    <n v="0"/>
    <n v="0"/>
    <n v="1.3261166673930394"/>
    <n v="0.67200000000000004"/>
    <n v="-4.440000000000003E-2"/>
    <m/>
    <n v="0"/>
    <n v="0"/>
    <n v="1.1356169600041459"/>
    <n v="0.69169999999999998"/>
    <n v="-2.3715000000000073E-2"/>
    <m/>
    <n v="0"/>
    <n v="0"/>
    <n v="1.0646333142218476"/>
    <m/>
  </r>
  <r>
    <n v="2020020656"/>
    <x v="88"/>
    <s v="ANA"/>
    <s v="COL"/>
    <n v="1"/>
    <n v="0"/>
    <n v="3.75"/>
    <n v="0.31588878254978631"/>
    <n v="2.0136320134003488E-2"/>
    <n v="2.0136320134003488E-2"/>
    <n v="-2.6703109749664066E-2"/>
    <n v="-2.0136320134003488E-2"/>
    <n v="1.3261166673930394"/>
    <n v="0.29199999999999998"/>
    <n v="1.0363636363636354E-2"/>
    <n v="1.0363636363636354E-2"/>
    <n v="-1.1769121221861138E-2"/>
    <n v="-1.0363636363636354E-2"/>
    <n v="1.1356169600041459"/>
    <n v="0.24990000000000001"/>
    <n v="-6.8590909090909102E-3"/>
    <m/>
    <n v="0"/>
    <n v="0"/>
    <n v="1.0646333142218476"/>
    <m/>
  </r>
  <r>
    <n v="2020020656"/>
    <x v="88"/>
    <s v="COL"/>
    <s v="ANA"/>
    <n v="0"/>
    <n v="1"/>
    <n v="1.3"/>
    <n v="0.68411121745021375"/>
    <n v="-0.11065541731472205"/>
    <m/>
    <n v="0"/>
    <n v="0"/>
    <n v="1.3261166673930394"/>
    <n v="0.70799999999999996"/>
    <n v="-7.959999999999999E-2"/>
    <m/>
    <n v="0"/>
    <n v="0"/>
    <n v="1.1356169600041459"/>
    <n v="0.75009999999999999"/>
    <n v="-2.4869999999999941E-2"/>
    <m/>
    <n v="0"/>
    <n v="0"/>
    <n v="1.0646333142218476"/>
    <m/>
  </r>
  <r>
    <n v="2020020656.0999999"/>
    <x v="88"/>
    <s v="DAL"/>
    <s v="NSH"/>
    <n v="0"/>
    <n v="0"/>
    <n v="1.9"/>
    <n v="0.50207100613136069"/>
    <n v="-1.5355029450138263E-2"/>
    <m/>
    <n v="0"/>
    <n v="0"/>
    <n v="1.3261166673930394"/>
    <n v="0.46899999999999997"/>
    <n v="-3.6300000000000041E-2"/>
    <m/>
    <n v="0"/>
    <n v="0"/>
    <n v="1.1356169600041459"/>
    <n v="0.48429999999999995"/>
    <n v="-2.6610000000000026E-2"/>
    <m/>
    <n v="0"/>
    <n v="0"/>
    <n v="1.0646333142218476"/>
    <m/>
  </r>
  <r>
    <n v="2020020656.0999999"/>
    <x v="88"/>
    <s v="NSH"/>
    <s v="DAL"/>
    <n v="1"/>
    <n v="1"/>
    <n v="1.95"/>
    <n v="0.49792899386863931"/>
    <n v="-9.1700406177326332E-3"/>
    <m/>
    <n v="0"/>
    <n v="0"/>
    <n v="1.3261166673930394"/>
    <n v="0.53100000000000003"/>
    <n v="1.1194736842105257E-2"/>
    <n v="1.1194736842105257E-2"/>
    <n v="1.2077286369644086E-2"/>
    <n v="1.0634999999999995E-2"/>
    <n v="1.1356169600041459"/>
    <n v="0.51570000000000005"/>
    <n v="1.7731578947368886E-3"/>
    <n v="1.7731578947368886E-3"/>
    <n v="1.7933748178067493E-3"/>
    <n v="1.6845000000000443E-3"/>
    <n v="1.0646333142218476"/>
    <m/>
  </r>
  <r>
    <n v="2020020657"/>
    <x v="89"/>
    <s v="CAR"/>
    <s v="DET"/>
    <n v="1"/>
    <n v="0"/>
    <n v="1.27"/>
    <n v="0.71969479044774753"/>
    <n v="-9.5541795701511806E-2"/>
    <m/>
    <n v="0"/>
    <n v="0"/>
    <n v="1.2500273823286354"/>
    <n v="0.69499999999999995"/>
    <n v="-0.13038888888888894"/>
    <m/>
    <n v="0"/>
    <n v="0"/>
    <n v="1.1279190255838996"/>
    <n v="0.79910000000000003"/>
    <n v="1.6507777777777788E-2"/>
    <n v="1.6507777777777788E-2"/>
    <n v="-1.6528387450357444E-2"/>
    <n v="-1.6507777777777788E-2"/>
    <n v="1.0012484825551384"/>
    <m/>
  </r>
  <r>
    <n v="2020020657"/>
    <x v="89"/>
    <s v="DET"/>
    <s v="CAR"/>
    <n v="0"/>
    <n v="1"/>
    <n v="3.85"/>
    <n v="0.28030520955225247"/>
    <n v="8.3342165027549455E-3"/>
    <n v="8.3342165027549455E-3"/>
    <n v="2.9691296690291798E-2"/>
    <n v="2.375251703285159E-2"/>
    <n v="1.2500273823286354"/>
    <n v="0.30500000000000005"/>
    <n v="1.834210526315792E-2"/>
    <n v="1.834210526315792E-2"/>
    <n v="5.8961967062398431E-2"/>
    <n v="5.2275000000000071E-2"/>
    <n v="1.1279190255838996"/>
    <n v="0.20089999999999997"/>
    <n v="-2.3845789473684226E-2"/>
    <m/>
    <n v="0"/>
    <n v="0"/>
    <n v="1.0012484825551384"/>
    <m/>
  </r>
  <r>
    <n v="2020020658"/>
    <x v="89"/>
    <s v="CBJ"/>
    <s v="CHI"/>
    <n v="1"/>
    <n v="0"/>
    <n v="2.2000000000000002"/>
    <n v="0.48978417444374373"/>
    <n v="1.9381295944059056E-2"/>
    <n v="1.9381295944059056E-2"/>
    <n v="-2.4227150635088741E-2"/>
    <n v="-1.9381295944059056E-2"/>
    <n v="1.2500273823286354"/>
    <n v="0.439"/>
    <n v="-8.5499999999999864E-3"/>
    <m/>
    <n v="0"/>
    <n v="0"/>
    <n v="1.1279190255838996"/>
    <n v="0.50829999999999997"/>
    <n v="2.9565000000000001E-2"/>
    <n v="2.9565000000000001E-2"/>
    <n v="-2.9601911386742667E-2"/>
    <n v="-2.9565000000000001E-2"/>
    <n v="1.0012484825551384"/>
    <m/>
  </r>
  <r>
    <n v="2020020658"/>
    <x v="89"/>
    <s v="CHI"/>
    <s v="CBJ"/>
    <n v="0"/>
    <n v="1"/>
    <n v="1.71"/>
    <n v="0.51021582555625622"/>
    <n v="-5.3886311957240245E-2"/>
    <m/>
    <n v="0"/>
    <n v="0"/>
    <n v="1.2500273823286354"/>
    <n v="0.56099999999999994"/>
    <n v="-1.7192957746478922E-2"/>
    <m/>
    <n v="0"/>
    <n v="0"/>
    <n v="1.1279190255838996"/>
    <n v="0.49170000000000003"/>
    <n v="-6.7264647887323906E-2"/>
    <m/>
    <n v="0"/>
    <n v="0"/>
    <n v="1.0012484825551384"/>
    <m/>
  </r>
  <r>
    <n v="2020020660"/>
    <x v="89"/>
    <s v="MTL"/>
    <s v="TOR"/>
    <n v="1"/>
    <n v="1"/>
    <n v="2.2999999999999998"/>
    <n v="0.46288441069443936"/>
    <n v="1.491557183012549E-2"/>
    <n v="1.491557183012549E-2"/>
    <n v="2.4238335173970445E-2"/>
    <n v="1.9390243379163133E-2"/>
    <n v="1.2500273823286354"/>
    <n v="0.41899999999999998"/>
    <n v="-8.3769230769231151E-3"/>
    <m/>
    <n v="0"/>
    <n v="0"/>
    <n v="1.1279190255838996"/>
    <n v="0.442"/>
    <n v="3.8307692307692066E-3"/>
    <n v="3.8307692307692066E-3"/>
    <n v="4.9862174431245564E-3"/>
    <n v="4.9799999999999671E-3"/>
    <n v="1.0012484825551384"/>
    <m/>
  </r>
  <r>
    <n v="2020020660"/>
    <x v="89"/>
    <s v="TOR"/>
    <s v="MTL"/>
    <n v="0"/>
    <n v="0"/>
    <n v="1.66"/>
    <n v="0.53711558930556047"/>
    <n v="-4.9267328069440772E-2"/>
    <m/>
    <n v="0"/>
    <n v="0"/>
    <n v="1.2500273823286354"/>
    <n v="0.58099999999999996"/>
    <n v="-1.6154545454545515E-2"/>
    <m/>
    <n v="0"/>
    <n v="0"/>
    <n v="1.1279190255838996"/>
    <n v="0.55800000000000005"/>
    <n v="-3.3509090909090919E-2"/>
    <m/>
    <n v="0"/>
    <n v="0"/>
    <n v="1.0012484825551384"/>
    <m/>
  </r>
  <r>
    <n v="2020020661"/>
    <x v="89"/>
    <s v="OTT"/>
    <s v="WPG"/>
    <n v="1"/>
    <n v="1"/>
    <n v="2.7"/>
    <n v="0.37142070764726376"/>
    <n v="5.0045482016686563E-4"/>
    <n v="5.0045482016686563E-4"/>
    <n v="1.0634897890057897E-3"/>
    <n v="8.507731942836716E-4"/>
    <n v="1.2500273823286354"/>
    <n v="0.34499999999999997"/>
    <n v="-1.2088235294117646E-2"/>
    <m/>
    <n v="0"/>
    <n v="0"/>
    <n v="1.1279190255838996"/>
    <n v="0.29559999999999997"/>
    <n v="-3.5625882352941181E-2"/>
    <m/>
    <n v="0"/>
    <n v="0"/>
    <n v="1.0012484825551384"/>
    <m/>
  </r>
  <r>
    <n v="2020020661"/>
    <x v="89"/>
    <s v="WPG"/>
    <s v="OTT"/>
    <n v="0"/>
    <n v="0"/>
    <n v="1.52"/>
    <n v="0.62857929235273624"/>
    <n v="-2.5707389782985122E-2"/>
    <m/>
    <n v="0"/>
    <n v="0"/>
    <n v="1.2500273823286354"/>
    <n v="0.65500000000000003"/>
    <n v="-2.5384615384615151E-3"/>
    <m/>
    <n v="0"/>
    <n v="0"/>
    <n v="1.1279190255838996"/>
    <n v="0.70440000000000003"/>
    <n v="4.0781538461538445E-2"/>
    <n v="4.0781538461538445E-2"/>
    <n v="-4.0832453500879384E-2"/>
    <n v="-4.0781538461538445E-2"/>
    <n v="1.0012484825551384"/>
    <m/>
  </r>
  <r>
    <n v="2020020663"/>
    <x v="89"/>
    <s v="L.A"/>
    <s v="VGK"/>
    <n v="1"/>
    <n v="0"/>
    <n v="2.5499999999999998"/>
    <n v="0.42858096319892025"/>
    <n v="1.7977056030434813E-2"/>
    <n v="1.7977056030434813E-2"/>
    <n v="-2.2471812291699637E-2"/>
    <n v="-1.7977056030434813E-2"/>
    <n v="1.2500273823286354"/>
    <n v="0.38200000000000001"/>
    <n v="-5.0129032258064586E-3"/>
    <m/>
    <n v="0"/>
    <n v="0"/>
    <n v="1.1279190255838996"/>
    <n v="0.3609"/>
    <n v="-1.5426774193548393E-2"/>
    <m/>
    <n v="0"/>
    <n v="0"/>
    <n v="1.0012484825551384"/>
    <m/>
  </r>
  <r>
    <n v="2020020663"/>
    <x v="89"/>
    <s v="VGK"/>
    <s v="L.A"/>
    <n v="0"/>
    <n v="1"/>
    <n v="1.57"/>
    <n v="0.57141903680107975"/>
    <n v="-5.4143216959107753E-2"/>
    <m/>
    <n v="0"/>
    <n v="0"/>
    <n v="1.2500273823286354"/>
    <n v="0.61799999999999999"/>
    <n v="-1.5652631578947359E-2"/>
    <m/>
    <n v="0"/>
    <n v="0"/>
    <n v="1.1279190255838996"/>
    <n v="0.6391"/>
    <n v="1.7826315789473833E-3"/>
    <n v="1.7826315789473833E-3"/>
    <n v="1.0173685831242846E-3"/>
    <n v="1.0161000000000085E-3"/>
    <n v="1.0012484825551384"/>
    <m/>
  </r>
  <r>
    <n v="2020020664"/>
    <x v="89"/>
    <s v="ANA"/>
    <s v="S.J"/>
    <n v="0"/>
    <n v="1"/>
    <n v="2.65"/>
    <n v="0.33039702274061239"/>
    <n v="-2.2626889043159498E-2"/>
    <m/>
    <n v="0"/>
    <n v="0"/>
    <n v="1.2500273823286354"/>
    <n v="0.39300000000000002"/>
    <n v="7.5363636363636336E-3"/>
    <n v="7.5363636363636336E-3"/>
    <n v="1.4025673083135785E-2"/>
    <n v="1.2434999999999995E-2"/>
    <n v="1.1279190255838996"/>
    <n v="0.38449999999999995"/>
    <n v="3.4409090909090652E-3"/>
    <n v="3.4409090909090652E-3"/>
    <n v="5.6845882597067552E-3"/>
    <n v="5.6774999999999569E-3"/>
    <n v="1.0012484825551384"/>
    <m/>
  </r>
  <r>
    <n v="2020020664"/>
    <x v="89"/>
    <s v="S.J"/>
    <s v="ANA"/>
    <n v="1"/>
    <n v="0"/>
    <n v="1.54"/>
    <n v="0.66960297725938756"/>
    <n v="1.7326991655253813E-2"/>
    <n v="1.7326991655253813E-2"/>
    <n v="-2.1659214022447033E-2"/>
    <n v="-1.7326991655253813E-2"/>
    <n v="1.2500273823286354"/>
    <n v="0.60699999999999998"/>
    <n v="-3.623333333333336E-2"/>
    <m/>
    <n v="0"/>
    <n v="0"/>
    <n v="1.1279190255838996"/>
    <n v="0.61550000000000005"/>
    <n v="-2.8961111111111049E-2"/>
    <m/>
    <n v="0"/>
    <n v="0"/>
    <n v="1.0012484825551384"/>
    <m/>
  </r>
  <r>
    <n v="2020020664.0999999"/>
    <x v="89"/>
    <s v="ARI"/>
    <s v="COL"/>
    <n v="0"/>
    <n v="0"/>
    <n v="3.9"/>
    <n v="0.31663399477807197"/>
    <n v="2.429716341046351E-2"/>
    <n v="2.429716341046351E-2"/>
    <n v="-3.0372119575992802E-2"/>
    <n v="-2.429716341046351E-2"/>
    <n v="1.2500273823286354"/>
    <n v="0.253"/>
    <n v="-1.3758620689655152E-3"/>
    <m/>
    <n v="0"/>
    <n v="0"/>
    <n v="1.1279190255838996"/>
    <n v="0.27829999999999999"/>
    <n v="8.8313793103448213E-3"/>
    <n v="8.8313793103448213E-3"/>
    <n v="-8.8424051333515965E-3"/>
    <n v="-8.8313793103448213E-3"/>
    <n v="1.0012484825551384"/>
    <m/>
  </r>
  <r>
    <n v="2020020664.0999999"/>
    <x v="89"/>
    <s v="COL"/>
    <s v="ARI"/>
    <n v="1"/>
    <n v="1"/>
    <n v="1.27"/>
    <n v="0.68336600522192803"/>
    <n v="-0.14680574818683481"/>
    <m/>
    <n v="0"/>
    <n v="0"/>
    <n v="1.2500273823286354"/>
    <n v="0.747"/>
    <n v="-5.7011111111111068E-2"/>
    <m/>
    <n v="0"/>
    <n v="0"/>
    <n v="1.1279190255838996"/>
    <n v="0.72170000000000001"/>
    <n v="-9.2712222222222196E-2"/>
    <m/>
    <n v="0"/>
    <n v="0"/>
    <n v="1.0012484825551384"/>
    <m/>
  </r>
  <r>
    <n v="2020020666"/>
    <x v="90"/>
    <s v="N.J"/>
    <s v="NYR"/>
    <n v="1"/>
    <n v="0"/>
    <n v="2.67"/>
    <n v="0.48465001672374586"/>
    <n v="5.2817163710012237E-2"/>
    <n v="5.2817163710012237E-2"/>
    <n v="-6.3712827369023839E-2"/>
    <n v="-5.2817163710012237E-2"/>
    <n v="1.2062902074566753"/>
    <n v="0.371"/>
    <n v="-1.6940119760479131E-3"/>
    <m/>
    <n v="0"/>
    <n v="0"/>
    <n v="1.2009066657294338"/>
    <n v="0.38279999999999997"/>
    <n v="3.9657485029939987E-3"/>
    <n v="3.9657485029939987E-3"/>
    <n v="-3.6371128706742793E-3"/>
    <n v="-3.9657485029939987E-3"/>
    <n v="0.91713149936976301"/>
    <m/>
  </r>
  <r>
    <n v="2020020666"/>
    <x v="90"/>
    <s v="NYR"/>
    <s v="N.J"/>
    <n v="0"/>
    <n v="1"/>
    <n v="1.54"/>
    <n v="0.51534998327625414"/>
    <n v="-0.11464501430809365"/>
    <m/>
    <n v="0"/>
    <n v="0"/>
    <n v="1.2062902074566753"/>
    <n v="0.629"/>
    <n v="-1.7411111111111068E-2"/>
    <m/>
    <n v="0"/>
    <n v="0"/>
    <n v="1.2009066657294338"/>
    <n v="0.61719999999999997"/>
    <n v="-2.7506666666666665E-2"/>
    <m/>
    <n v="0"/>
    <n v="0"/>
    <n v="0.91713149936976301"/>
    <m/>
  </r>
  <r>
    <n v="2020020669"/>
    <x v="90"/>
    <s v="CGY"/>
    <s v="TOR"/>
    <n v="0"/>
    <n v="1"/>
    <n v="2.4500000000000002"/>
    <n v="0.42619097165441872"/>
    <n v="9.1381821834467438E-3"/>
    <n v="9.1381821834467438E-3"/>
    <n v="1.5983784538677957E-2"/>
    <n v="1.325036416599778E-2"/>
    <n v="1.2062902074566753"/>
    <n v="0.39500000000000002"/>
    <n v="-6.6724137931034244E-3"/>
    <m/>
    <n v="0"/>
    <n v="0"/>
    <n v="1.2009066657294338"/>
    <n v="0.34830000000000005"/>
    <n v="-3.0344482758620648E-2"/>
    <m/>
    <n v="0"/>
    <n v="0"/>
    <n v="0.91713149936976301"/>
    <m/>
  </r>
  <r>
    <n v="2020020669"/>
    <x v="90"/>
    <s v="TOR"/>
    <s v="CGY"/>
    <n v="1"/>
    <n v="0"/>
    <n v="1.6"/>
    <n v="0.57380902834558134"/>
    <n v="-4.095277732353491E-2"/>
    <m/>
    <n v="0"/>
    <n v="0"/>
    <n v="1.2062902074566753"/>
    <n v="0.60499999999999998"/>
    <n v="-1.6000000000000011E-2"/>
    <m/>
    <n v="0"/>
    <n v="0"/>
    <n v="1.2009066657294338"/>
    <n v="0.65169999999999995"/>
    <n v="2.1359999999999987E-2"/>
    <n v="2.1359999999999987E-2"/>
    <n v="-1.9589928826538126E-2"/>
    <n v="-2.1359999999999987E-2"/>
    <n v="0.91713149936976301"/>
    <m/>
  </r>
  <r>
    <n v="2020020670"/>
    <x v="90"/>
    <s v="DAL"/>
    <s v="FLA"/>
    <n v="1"/>
    <n v="0"/>
    <n v="2.0499999999999998"/>
    <n v="0.51630749122754538"/>
    <n v="1.6694387718990837E-2"/>
    <n v="1.6694387718990837E-2"/>
    <n v="-2.013827642490363E-2"/>
    <n v="-1.6694387718990837E-2"/>
    <n v="1.2062902074566753"/>
    <n v="0.45400000000000001"/>
    <n v="-1.9800000000000026E-2"/>
    <m/>
    <n v="0"/>
    <n v="0"/>
    <n v="1.2009066657294338"/>
    <n v="0.53480000000000005"/>
    <n v="2.7525714285714282E-2"/>
    <n v="2.7525714285714282E-2"/>
    <n v="-2.5244699614080844E-2"/>
    <n v="-2.7525714285714282E-2"/>
    <n v="0.91713149936976301"/>
    <m/>
  </r>
  <r>
    <n v="2020020670"/>
    <x v="90"/>
    <s v="FLA"/>
    <s v="DAL"/>
    <n v="0"/>
    <n v="1"/>
    <n v="1.83"/>
    <n v="0.48369250877245468"/>
    <n v="-4.150941287219561E-2"/>
    <m/>
    <n v="0"/>
    <n v="0"/>
    <n v="1.2062902074566753"/>
    <n v="0.54600000000000004"/>
    <n v="-2.9638554216860995E-4"/>
    <m/>
    <n v="0"/>
    <n v="0"/>
    <n v="1.2009066657294338"/>
    <n v="0.46519999999999995"/>
    <n v="-5.3741204819277112E-2"/>
    <m/>
    <n v="0"/>
    <n v="0"/>
    <n v="0.91713149936976301"/>
    <m/>
  </r>
  <r>
    <n v="2020020670.0999999"/>
    <x v="90"/>
    <s v="BOS"/>
    <s v="BUF"/>
    <n v="1"/>
    <n v="1"/>
    <n v="1.3"/>
    <n v="0.73134101105341276"/>
    <n v="-4.9256685630563395E-2"/>
    <m/>
    <n v="0"/>
    <n v="0"/>
    <n v="1.2062902074566753"/>
    <n v="0.75900000000000001"/>
    <n v="-1.3299999999999975E-2"/>
    <m/>
    <n v="0"/>
    <n v="0"/>
    <n v="1.2009066657294338"/>
    <n v="0.73540000000000005"/>
    <n v="-4.3979999999999901E-2"/>
    <m/>
    <n v="0"/>
    <n v="0"/>
    <n v="0.91713149936976301"/>
    <m/>
  </r>
  <r>
    <n v="2020020670.0999999"/>
    <x v="90"/>
    <s v="BUF"/>
    <s v="BOS"/>
    <n v="0"/>
    <n v="0"/>
    <n v="3.65"/>
    <n v="0.26865898894658718"/>
    <n v="-2.1956253220705847E-3"/>
    <m/>
    <n v="0"/>
    <n v="0"/>
    <n v="1.2062902074566753"/>
    <n v="0.24099999999999999"/>
    <n v="-1.3624528301886799E-2"/>
    <m/>
    <n v="0"/>
    <n v="0"/>
    <n v="1.2009066657294338"/>
    <n v="0.26459999999999995"/>
    <n v="-3.8728301886792661E-3"/>
    <m/>
    <n v="0"/>
    <n v="0"/>
    <n v="0.91713149936976301"/>
    <m/>
  </r>
  <r>
    <n v="2020020670.2"/>
    <x v="90"/>
    <s v="PHI"/>
    <s v="WSH"/>
    <n v="0"/>
    <n v="0"/>
    <n v="2.4"/>
    <n v="0.44180595485981972"/>
    <n v="1.2928776785050123E-2"/>
    <n v="1.2928776785050123E-2"/>
    <n v="-1.5595856830199159E-2"/>
    <n v="-1.2928776785050123E-2"/>
    <n v="1.2062902074566753"/>
    <n v="0.41300000000000003"/>
    <n v="-1.8857142857142684E-3"/>
    <m/>
    <n v="0"/>
    <n v="0"/>
    <n v="1.2009066657294338"/>
    <n v="0.35070000000000001"/>
    <n v="-3.3925714285714288E-2"/>
    <m/>
    <n v="0"/>
    <n v="0"/>
    <n v="0.91713149936976301"/>
    <m/>
  </r>
  <r>
    <n v="2020020670.2"/>
    <x v="90"/>
    <s v="WSH"/>
    <s v="PHI"/>
    <n v="1"/>
    <n v="1"/>
    <n v="1.62"/>
    <n v="0.55819404514018034"/>
    <n v="-4.6318861390116643E-2"/>
    <m/>
    <n v="0"/>
    <n v="0"/>
    <n v="1.2062902074566753"/>
    <n v="0.58699999999999997"/>
    <n v="-2.3738709677419347E-2"/>
    <m/>
    <n v="0"/>
    <n v="0"/>
    <n v="1.2009066657294338"/>
    <n v="0.64929999999999999"/>
    <n v="2.5096451612903206E-2"/>
    <n v="2.5096451612903206E-2"/>
    <n v="1.4270382703893631E-2"/>
    <n v="1.5559799999999992E-2"/>
    <n v="0.91713149936976301"/>
    <m/>
  </r>
  <r>
    <n v="2020020670.3"/>
    <x v="90"/>
    <s v="NSH"/>
    <s v="T.B"/>
    <n v="1"/>
    <n v="1"/>
    <n v="2.4500000000000002"/>
    <n v="0.41008574436748452"/>
    <n v="9.7449800696629697E-4"/>
    <n v="9.7449800696629697E-4"/>
    <n v="1.7045147343347619E-3"/>
    <n v="1.4130221101011306E-3"/>
    <n v="1.2062902074566753"/>
    <n v="0.39300000000000002"/>
    <n v="-7.6862068965517037E-3"/>
    <m/>
    <n v="0"/>
    <n v="0"/>
    <n v="1.2009066657294338"/>
    <n v="0.36820000000000003"/>
    <n v="-2.0257241379310318E-2"/>
    <m/>
    <n v="0"/>
    <n v="0"/>
    <n v="0.91713149936976301"/>
    <m/>
  </r>
  <r>
    <n v="2020020670.3"/>
    <x v="90"/>
    <s v="T.B"/>
    <s v="NSH"/>
    <n v="0"/>
    <n v="0"/>
    <n v="1.6"/>
    <n v="0.58991425563251554"/>
    <n v="-2.8068595493987544E-2"/>
    <m/>
    <n v="0"/>
    <n v="0"/>
    <n v="1.2062902074566753"/>
    <n v="0.60699999999999998"/>
    <n v="-1.4399999999999967E-2"/>
    <m/>
    <n v="0"/>
    <n v="0"/>
    <n v="1.2009066657294338"/>
    <n v="0.63179999999999992"/>
    <n v="5.4399999999999995E-3"/>
    <n v="5.4399999999999995E-3"/>
    <n v="-4.9891953565715103E-3"/>
    <n v="-5.4399999999999995E-3"/>
    <n v="0.91713149936976301"/>
    <m/>
  </r>
  <r>
    <n v="2020020670.9000001"/>
    <x v="91"/>
    <s v="ARI"/>
    <s v="MIN"/>
    <n v="0"/>
    <n v="0"/>
    <n v="2.75"/>
    <n v="0.37834798729082925"/>
    <n v="6.9354797228194992E-3"/>
    <n v="6.9354797228194992E-3"/>
    <n v="-7.799165735685982E-3"/>
    <n v="-6.9354797228194992E-3"/>
    <n v="1.1245315461055614"/>
    <n v="0.33599999999999997"/>
    <n v="-1.302857142857144E-2"/>
    <m/>
    <n v="0"/>
    <n v="0"/>
    <n v="1.2009066657294338"/>
    <n v="0.42049999999999998"/>
    <n v="2.6807142857142845E-2"/>
    <n v="2.6807142857142845E-2"/>
    <n v="-2.3535088343628111E-2"/>
    <n v="-2.6807142857142845E-2"/>
    <n v="0.87794094540579193"/>
    <m/>
  </r>
  <r>
    <n v="2020020670.9000001"/>
    <x v="91"/>
    <s v="MIN"/>
    <s v="ARI"/>
    <n v="1"/>
    <n v="1"/>
    <n v="1.49"/>
    <n v="0.6216520127091707"/>
    <n v="-4.514602105918511E-2"/>
    <m/>
    <n v="0"/>
    <n v="0"/>
    <n v="1.1245315461055614"/>
    <n v="0.66400000000000003"/>
    <n v="-6.5142857142856357E-3"/>
    <m/>
    <n v="0"/>
    <n v="0"/>
    <n v="1.2009066657294338"/>
    <n v="0.57950000000000002"/>
    <n v="-8.359897959183675E-2"/>
    <m/>
    <n v="0"/>
    <n v="0"/>
    <n v="0.87794094540579193"/>
    <m/>
  </r>
  <r>
    <n v="2020020671"/>
    <x v="91"/>
    <s v="CGY"/>
    <s v="MTL"/>
    <n v="0"/>
    <n v="1"/>
    <n v="2.4"/>
    <n v="0.43732374047833189"/>
    <n v="1.0623637960284959E-2"/>
    <n v="1.0623637960284959E-2"/>
    <n v="1.6725262429042969E-2"/>
    <n v="1.4873093144398943E-2"/>
    <n v="1.1245315461055614"/>
    <n v="0.39700000000000002"/>
    <n v="-1.011428571428572E-2"/>
    <m/>
    <n v="0"/>
    <n v="0"/>
    <n v="1.2009066657294338"/>
    <n v="0.42779999999999996"/>
    <n v="5.7257142857142541E-3"/>
    <n v="5.7257142857142541E-3"/>
    <n v="7.0375746183727892E-3"/>
    <n v="8.0159999999999555E-3"/>
    <n v="0.87794094540579193"/>
    <m/>
  </r>
  <r>
    <n v="2020020671"/>
    <x v="91"/>
    <s v="MTL"/>
    <s v="CGY"/>
    <n v="1"/>
    <n v="0"/>
    <n v="1.62"/>
    <n v="0.562676259521668"/>
    <n v="-4.2805383665273117E-2"/>
    <m/>
    <n v="0"/>
    <n v="0"/>
    <n v="1.1245315461055614"/>
    <n v="0.60299999999999998"/>
    <n v="-1.1196774193548354E-2"/>
    <m/>
    <n v="0"/>
    <n v="0"/>
    <n v="1.2009066657294338"/>
    <n v="0.57220000000000004"/>
    <n v="-3.5339999999999934E-2"/>
    <m/>
    <n v="0"/>
    <n v="0"/>
    <n v="0.87794094540579193"/>
    <m/>
  </r>
  <r>
    <n v="2020020672"/>
    <x v="91"/>
    <s v="OTT"/>
    <s v="WPG"/>
    <n v="1"/>
    <n v="0"/>
    <n v="2.65"/>
    <n v="0.42188579772606655"/>
    <n v="2.145406617710478E-2"/>
    <n v="2.145406617710478E-2"/>
    <n v="-2.4125774208390668E-2"/>
    <n v="-2.145406617710478E-2"/>
    <n v="1.1245315461055614"/>
    <n v="0.37"/>
    <n v="-3.5454545454545587E-3"/>
    <m/>
    <n v="0"/>
    <n v="0"/>
    <n v="1.2009066657294338"/>
    <n v="0.31309999999999999"/>
    <n v="-3.0960909090909105E-2"/>
    <m/>
    <n v="0"/>
    <n v="0"/>
    <n v="0.87794094540579193"/>
    <m/>
  </r>
  <r>
    <n v="2020020672"/>
    <x v="91"/>
    <s v="WPG"/>
    <s v="OTT"/>
    <n v="0"/>
    <n v="1"/>
    <n v="1.54"/>
    <n v="0.57811420227393351"/>
    <n v="-6.0946738054523532E-2"/>
    <m/>
    <n v="0"/>
    <n v="0"/>
    <n v="1.1245315461055614"/>
    <n v="0.63"/>
    <n v="-1.6555555555555518E-2"/>
    <m/>
    <n v="0"/>
    <n v="0"/>
    <n v="1.2009066657294338"/>
    <n v="0.68690000000000007"/>
    <n v="3.2125555555555636E-2"/>
    <n v="3.2125555555555636E-2"/>
    <n v="1.5230343932710637E-2"/>
    <n v="1.7347800000000045E-2"/>
    <n v="0.87794094540579193"/>
    <m/>
  </r>
  <r>
    <n v="2020020674"/>
    <x v="91"/>
    <s v="L.A"/>
    <s v="VGK"/>
    <n v="1"/>
    <n v="0"/>
    <n v="2.75"/>
    <n v="0.39953970687137996"/>
    <n v="1.6925861810793412E-2"/>
    <n v="1.6925861810793412E-2"/>
    <n v="-1.9033665551260591E-2"/>
    <n v="-1.6925861810793412E-2"/>
    <n v="1.1245315461055614"/>
    <n v="0.34599999999999997"/>
    <n v="-8.3142857142857306E-3"/>
    <m/>
    <n v="0"/>
    <n v="0"/>
    <n v="1.2009066657294338"/>
    <n v="0.34620000000000001"/>
    <n v="-8.2199999999999981E-3"/>
    <m/>
    <n v="0"/>
    <n v="0"/>
    <n v="0.87794094540579193"/>
    <m/>
  </r>
  <r>
    <n v="2020020674"/>
    <x v="91"/>
    <s v="VGK"/>
    <s v="L.A"/>
    <n v="0"/>
    <n v="1"/>
    <n v="1.47"/>
    <n v="0.60046029312862015"/>
    <n v="-7.4887256872933045E-2"/>
    <m/>
    <n v="0"/>
    <n v="0"/>
    <n v="1.1245315461055614"/>
    <n v="0.65400000000000003"/>
    <n v="-2.4651063829787229E-2"/>
    <m/>
    <n v="0"/>
    <n v="0"/>
    <n v="1.2009066657294338"/>
    <n v="0.65379999999999994"/>
    <n v="-2.4838723404255393E-2"/>
    <m/>
    <n v="0"/>
    <n v="0"/>
    <n v="0.87794094540579193"/>
    <m/>
  </r>
  <r>
    <n v="2020020675"/>
    <x v="91"/>
    <s v="ANA"/>
    <s v="S.J"/>
    <n v="0"/>
    <n v="1"/>
    <n v="2.5"/>
    <n v="0.3858069463791059"/>
    <n v="-7.0965268104470451E-3"/>
    <m/>
    <n v="0"/>
    <n v="0"/>
    <n v="1.1245315461055614"/>
    <n v="0.41600000000000004"/>
    <n v="8.0000000000000297E-3"/>
    <n v="8.0000000000000297E-3"/>
    <n v="1.4410879988753258E-2"/>
    <n v="1.2000000000000044E-2"/>
    <n v="1.2009066657294338"/>
    <n v="0.42069999999999996"/>
    <n v="1.0349999999999969E-2"/>
    <n v="1.0349999999999969E-2"/>
    <n v="1.3630033177424878E-2"/>
    <n v="1.5524999999999954E-2"/>
    <n v="0.87794094540579193"/>
    <m/>
  </r>
  <r>
    <n v="2020020675"/>
    <x v="91"/>
    <s v="S.J"/>
    <s v="ANA"/>
    <n v="1"/>
    <n v="0"/>
    <n v="1.58"/>
    <n v="0.61419305362089416"/>
    <n v="-1.5297401006372642E-2"/>
    <m/>
    <n v="0"/>
    <n v="0"/>
    <n v="1.1245315461055614"/>
    <n v="0.58399999999999996"/>
    <n v="-3.9972413793103449E-2"/>
    <m/>
    <n v="0"/>
    <n v="0"/>
    <n v="1.2009066657294338"/>
    <n v="0.57930000000000004"/>
    <n v="-4.3813448275861977E-2"/>
    <m/>
    <n v="0"/>
    <n v="0"/>
    <n v="0.87794094540579193"/>
    <m/>
  </r>
  <r>
    <n v="2020020675.0999999"/>
    <x v="91"/>
    <s v="COL"/>
    <s v="STL"/>
    <n v="0"/>
    <n v="1"/>
    <n v="1.55"/>
    <n v="0.55641963016388996"/>
    <n v="-7.5027039952347607E-2"/>
    <m/>
    <n v="0"/>
    <n v="0"/>
    <n v="1.1245315461055614"/>
    <n v="0.626"/>
    <n v="-1.6199999999999971E-2"/>
    <m/>
    <n v="0"/>
    <n v="0"/>
    <n v="1.2009066657294338"/>
    <n v="0.65559999999999996"/>
    <n v="8.8254545454545287E-3"/>
    <n v="8.8254545454545287E-3"/>
    <n v="4.2615253489997071E-3"/>
    <n v="4.853999999999992E-3"/>
    <n v="0.87794094540579193"/>
    <m/>
  </r>
  <r>
    <n v="2020020675.0999999"/>
    <x v="91"/>
    <s v="STL"/>
    <s v="COL"/>
    <n v="1"/>
    <n v="0"/>
    <n v="2.6"/>
    <n v="0.44358036983610993"/>
    <n v="2.8745430295103597E-2"/>
    <n v="2.8745430295103597E-2"/>
    <n v="-3.2325143173222493E-2"/>
    <n v="-2.8745430295103597E-2"/>
    <n v="1.1245315461055614"/>
    <n v="0.374"/>
    <n v="-5.1749999999999921E-3"/>
    <m/>
    <n v="0"/>
    <n v="0"/>
    <n v="1.2009066657294338"/>
    <n v="0.34439999999999998"/>
    <n v="-1.9605000000000004E-2"/>
    <m/>
    <n v="0"/>
    <n v="0"/>
    <n v="0.87794094540579193"/>
    <m/>
  </r>
  <r>
    <n v="2020020676"/>
    <x v="92"/>
    <s v="N.J"/>
    <s v="NYR"/>
    <n v="0"/>
    <n v="0"/>
    <n v="2.85"/>
    <n v="0.41369515451797273"/>
    <n v="2.9032084925873891E-2"/>
    <n v="2.9032084925873891E-2"/>
    <n v="-3.071516372331767E-2"/>
    <n v="-2.9032084925873891E-2"/>
    <n v="1.0579730598660446"/>
    <n v="0.31299999999999994"/>
    <n v="-1.7505405405405419E-2"/>
    <m/>
    <n v="0"/>
    <n v="0"/>
    <n v="1.2153175457181871"/>
    <n v="0.32509999999999994"/>
    <n v="-1.1913243243243261E-2"/>
    <m/>
    <n v="0"/>
    <n v="0"/>
    <n v="0.89456533413967187"/>
    <m/>
  </r>
  <r>
    <n v="2020020676"/>
    <x v="92"/>
    <s v="NYR"/>
    <s v="N.J"/>
    <n v="1"/>
    <n v="1"/>
    <n v="1.45"/>
    <n v="0.58630484548202733"/>
    <n v="-9.9905316034040251E-2"/>
    <m/>
    <n v="0"/>
    <n v="0"/>
    <n v="1.0579730598660446"/>
    <n v="0.68700000000000006"/>
    <n v="-2.5666666666666065E-3"/>
    <m/>
    <n v="0"/>
    <n v="0"/>
    <n v="1.2153175457181871"/>
    <n v="0.67490000000000006"/>
    <n v="-1.4263333333333295E-2"/>
    <m/>
    <n v="0"/>
    <n v="0"/>
    <n v="0.89456533413967187"/>
    <m/>
  </r>
  <r>
    <n v="2020020677"/>
    <x v="92"/>
    <s v="BUF"/>
    <s v="WSH"/>
    <n v="0"/>
    <n v="1"/>
    <n v="3.9"/>
    <n v="0.25758913435367348"/>
    <n v="4.7561627372343145E-4"/>
    <n v="4.7561627372343145E-4"/>
    <n v="1.4592486928564686E-3"/>
    <n v="1.3792871937979513E-3"/>
    <n v="1.0579730598660446"/>
    <n v="0.26500000000000001"/>
    <n v="3.4655172413793076E-3"/>
    <n v="3.4655172413793076E-3"/>
    <n v="1.2213941334467772E-2"/>
    <n v="1.0049999999999993E-2"/>
    <n v="1.2153175457181871"/>
    <n v="0.24"/>
    <n v="-6.6206896551724197E-3"/>
    <m/>
    <n v="0"/>
    <n v="0"/>
    <n v="0.89456533413967187"/>
    <m/>
  </r>
  <r>
    <n v="2020020677"/>
    <x v="92"/>
    <s v="WSH"/>
    <s v="BUF"/>
    <n v="1"/>
    <n v="0"/>
    <n v="1.27"/>
    <n v="0.74241086564632652"/>
    <n v="-6.3486889587961448E-2"/>
    <m/>
    <n v="0"/>
    <n v="0"/>
    <n v="1.0579730598660446"/>
    <n v="0.73499999999999999"/>
    <n v="-7.3944444444444438E-2"/>
    <m/>
    <n v="0"/>
    <n v="0"/>
    <n v="1.2153175457181871"/>
    <n v="0.76"/>
    <n v="-3.8666666666666599E-2"/>
    <m/>
    <n v="0"/>
    <n v="0"/>
    <n v="0.89456533413967187"/>
    <m/>
  </r>
  <r>
    <n v="2020020678"/>
    <x v="92"/>
    <s v="CAR"/>
    <s v="NSH"/>
    <n v="1"/>
    <n v="1"/>
    <n v="1.54"/>
    <n v="0.57942282145708845"/>
    <n v="-5.9827141642268725E-2"/>
    <m/>
    <n v="0"/>
    <n v="0"/>
    <n v="1.0579730598660446"/>
    <n v="0.59599999999999997"/>
    <n v="-4.5644444444444453E-2"/>
    <m/>
    <n v="0"/>
    <n v="0"/>
    <n v="1.2153175457181871"/>
    <n v="0.59160000000000001"/>
    <n v="-4.9408888888888891E-2"/>
    <m/>
    <n v="0"/>
    <n v="0"/>
    <n v="0.89456533413967187"/>
    <m/>
  </r>
  <r>
    <n v="2020020678"/>
    <x v="92"/>
    <s v="NSH"/>
    <s v="CAR"/>
    <n v="0"/>
    <n v="0"/>
    <n v="2.65"/>
    <n v="0.42057717854291143"/>
    <n v="2.0823549661584589E-2"/>
    <n v="2.0823549661584589E-2"/>
    <n v="-2.2030754552739187E-2"/>
    <n v="-2.0823549661584589E-2"/>
    <n v="1.0579730598660446"/>
    <n v="0.40400000000000003"/>
    <n v="1.2836363636363635E-2"/>
    <n v="1.2836363636363635E-2"/>
    <n v="-1.5600257950491636E-2"/>
    <n v="-1.2836363636363635E-2"/>
    <n v="1.2153175457181871"/>
    <n v="0.40839999999999999"/>
    <n v="1.4956363636363615E-2"/>
    <n v="1.4956363636363615E-2"/>
    <n v="-1.3379444433878056E-2"/>
    <n v="-1.4956363636363615E-2"/>
    <n v="0.89456533413967187"/>
    <m/>
  </r>
  <r>
    <n v="2020020681"/>
    <x v="92"/>
    <s v="CHI"/>
    <s v="DET"/>
    <n v="0"/>
    <n v="0"/>
    <n v="1.62"/>
    <n v="0.54107611667856925"/>
    <n v="-5.973710853905697E-2"/>
    <m/>
    <n v="0"/>
    <n v="0"/>
    <n v="1.0579730598660446"/>
    <n v="0.57099999999999995"/>
    <n v="-3.6280645161290336E-2"/>
    <m/>
    <n v="0"/>
    <n v="0"/>
    <n v="1.2153175457181871"/>
    <n v="0.63050000000000006"/>
    <n v="1.035967741935491E-2"/>
    <n v="1.035967741935491E-2"/>
    <n v="-9.2674082922244386E-3"/>
    <n v="-1.035967741935491E-2"/>
    <n v="0.89456533413967187"/>
    <m/>
  </r>
  <r>
    <n v="2020020681"/>
    <x v="92"/>
    <s v="DET"/>
    <s v="CHI"/>
    <n v="1"/>
    <n v="1"/>
    <n v="2.5"/>
    <n v="0.45892388332143086"/>
    <n v="2.9461941660715429E-2"/>
    <n v="2.9461941660715429E-2"/>
    <n v="4.6754910852572995E-2"/>
    <n v="4.4192912491073141E-2"/>
    <n v="1.0579730598660446"/>
    <n v="0.42899999999999999"/>
    <n v="1.449999999999999E-2"/>
    <n v="1.449999999999999E-2"/>
    <n v="2.6433156619370551E-2"/>
    <n v="2.1749999999999985E-2"/>
    <n v="1.2153175457181871"/>
    <n v="0.3695"/>
    <n v="-1.5249999999999996E-2"/>
    <m/>
    <n v="0"/>
    <n v="0"/>
    <n v="0.89456533413967187"/>
    <m/>
  </r>
  <r>
    <n v="2020020682"/>
    <x v="92"/>
    <s v="TOR"/>
    <s v="WPG"/>
    <n v="1"/>
    <n v="0"/>
    <n v="1.68"/>
    <n v="0.52271306545254481"/>
    <n v="-5.3753845605760901E-2"/>
    <m/>
    <n v="0"/>
    <n v="0"/>
    <n v="1.0579730598660446"/>
    <n v="0.63"/>
    <n v="2.5764705882352898E-2"/>
    <n v="2.5764705882352898E-2"/>
    <n v="-3.1312299119092064E-2"/>
    <n v="-2.5764705882352898E-2"/>
    <n v="1.2153175457181871"/>
    <n v="0.52700000000000002"/>
    <n v="-5.0576470588235285E-2"/>
    <m/>
    <n v="0"/>
    <n v="0"/>
    <n v="0.89456533413967187"/>
    <m/>
  </r>
  <r>
    <n v="2020020682"/>
    <x v="92"/>
    <s v="WPG"/>
    <s v="TOR"/>
    <n v="0"/>
    <n v="1"/>
    <n v="2.25"/>
    <n v="0.47728693454745524"/>
    <n v="1.773494465562582E-2"/>
    <n v="1.773494465562582E-2"/>
    <n v="2.345386707983425E-2"/>
    <n v="2.2168680819532272E-2"/>
    <n v="1.0579730598660446"/>
    <n v="0.37"/>
    <n v="-4.0199999999999993E-2"/>
    <m/>
    <n v="0"/>
    <n v="0"/>
    <n v="1.2153175457181871"/>
    <n v="0.47299999999999998"/>
    <n v="1.5419999999999979E-2"/>
    <n v="1.5419999999999979E-2"/>
    <n v="1.7242746815542154E-2"/>
    <n v="1.9274999999999976E-2"/>
    <n v="0.89456533413967187"/>
    <m/>
  </r>
  <r>
    <n v="2020020683"/>
    <x v="92"/>
    <s v="CBJ"/>
    <s v="DAL"/>
    <n v="0"/>
    <n v="0"/>
    <n v="2.5499999999999998"/>
    <n v="0.42045814299446177"/>
    <n v="1.3968051219847238E-2"/>
    <n v="1.3968051219847238E-2"/>
    <n v="-1.4777821889427419E-2"/>
    <n v="-1.3968051219847238E-2"/>
    <n v="1.0579730598660446"/>
    <n v="0.36499999999999999"/>
    <n v="-1.340322580645162E-2"/>
    <m/>
    <n v="0"/>
    <n v="0"/>
    <n v="1.2153175457181871"/>
    <n v="0.3962"/>
    <n v="1.9954838709677286E-3"/>
    <n v="1.9954838709677286E-3"/>
    <n v="-1.7850906958025721E-3"/>
    <n v="-1.9954838709677286E-3"/>
    <n v="0.89456533413967187"/>
    <m/>
  </r>
  <r>
    <n v="2020020683"/>
    <x v="92"/>
    <s v="DAL"/>
    <s v="CBJ"/>
    <n v="1"/>
    <n v="1"/>
    <n v="1.57"/>
    <n v="0.57954185700553829"/>
    <n v="-4.743120236910784E-2"/>
    <m/>
    <n v="0"/>
    <n v="0"/>
    <n v="1.0579730598660446"/>
    <n v="0.63500000000000001"/>
    <n v="-1.6052631578947353E-3"/>
    <m/>
    <n v="0"/>
    <n v="0"/>
    <n v="1.2153175457181871"/>
    <n v="0.6038"/>
    <n v="-2.7386315789473696E-2"/>
    <m/>
    <n v="0"/>
    <n v="0"/>
    <n v="0.89456533413967187"/>
    <m/>
  </r>
  <r>
    <n v="2020020685"/>
    <x v="92"/>
    <s v="BOS"/>
    <s v="NYI"/>
    <n v="1"/>
    <n v="1"/>
    <n v="1.86"/>
    <n v="0.54775893296802514"/>
    <n v="6.5691681350674861E-3"/>
    <n v="6.5691681350674861E-3"/>
    <n v="5.9770025048634058E-3"/>
    <n v="5.6494845961580385E-3"/>
    <n v="1.0579730598660446"/>
    <n v="0.57999999999999996"/>
    <n v="2.7488372093023246E-2"/>
    <n v="2.7488372093023246E-2"/>
    <n v="2.8730106780777934E-2"/>
    <n v="2.3639999999999994E-2"/>
    <n v="1.2153175457181871"/>
    <n v="0.48909999999999998"/>
    <n v="-3.1490930232558126E-2"/>
    <m/>
    <n v="0"/>
    <n v="0"/>
    <n v="0.89456533413967187"/>
    <m/>
  </r>
  <r>
    <n v="2020020685"/>
    <x v="92"/>
    <s v="NYI"/>
    <s v="BOS"/>
    <n v="0"/>
    <n v="0"/>
    <n v="2.0499999999999998"/>
    <n v="0.45224106703197475"/>
    <n v="-2.0830232166986238E-2"/>
    <m/>
    <n v="0"/>
    <n v="0"/>
    <n v="1.0579730598660446"/>
    <n v="0.42000000000000004"/>
    <n v="-3.9714285714285723E-2"/>
    <m/>
    <n v="0"/>
    <n v="0"/>
    <n v="1.2153175457181871"/>
    <n v="0.51090000000000002"/>
    <n v="1.352714285714285E-2"/>
    <n v="1.352714285714285E-2"/>
    <n v="-1.2100913069955069E-2"/>
    <n v="-1.352714285714285E-2"/>
    <n v="0.89456533413967187"/>
    <m/>
  </r>
  <r>
    <n v="2020020685.0999999"/>
    <x v="92"/>
    <s v="PHI"/>
    <s v="PIT"/>
    <n v="0"/>
    <n v="1"/>
    <n v="2.4"/>
    <n v="0.41367458706085775"/>
    <n v="-1.538783797273176E-3"/>
    <m/>
    <n v="0"/>
    <n v="0"/>
    <n v="1.0579730598660446"/>
    <n v="0.41200000000000003"/>
    <n v="-2.3999999999999972E-3"/>
    <m/>
    <n v="0"/>
    <n v="0"/>
    <n v="1.2153175457181871"/>
    <n v="0.3367"/>
    <n v="-4.1125714285714307E-2"/>
    <m/>
    <n v="0"/>
    <n v="0"/>
    <n v="0.89456533413967187"/>
    <m/>
  </r>
  <r>
    <n v="2020020685.0999999"/>
    <x v="92"/>
    <s v="PIT"/>
    <s v="PHI"/>
    <n v="1"/>
    <n v="0"/>
    <n v="1.62"/>
    <n v="0.5863254129391422"/>
    <n v="-2.4267498889640117E-2"/>
    <m/>
    <n v="0"/>
    <n v="0"/>
    <n v="1.0579730598660446"/>
    <n v="0.58799999999999997"/>
    <n v="-2.2954838709677433E-2"/>
    <m/>
    <n v="0"/>
    <n v="0"/>
    <n v="1.2153175457181871"/>
    <n v="0.6633"/>
    <n v="3.6070645161290313E-2"/>
    <n v="3.6070645161290313E-2"/>
    <n v="-3.2267548741343209E-2"/>
    <n v="-3.6070645161290313E-2"/>
    <n v="0.89456533413967187"/>
    <m/>
  </r>
  <r>
    <n v="2020020685.2"/>
    <x v="92"/>
    <s v="FLA"/>
    <s v="T.B"/>
    <n v="0"/>
    <n v="0"/>
    <n v="2.4500000000000002"/>
    <n v="0.35232005694491153"/>
    <n v="-2.8306729755510334E-2"/>
    <m/>
    <n v="0"/>
    <n v="0"/>
    <n v="1.0579730598660446"/>
    <n v="0.34499999999999997"/>
    <n v="-3.2017241379310349E-2"/>
    <m/>
    <n v="0"/>
    <n v="0"/>
    <n v="1.2153175457181871"/>
    <n v="0.36199999999999999"/>
    <n v="-2.339999999999999E-2"/>
    <m/>
    <n v="0"/>
    <n v="0"/>
    <n v="0.89456533413967187"/>
    <m/>
  </r>
  <r>
    <n v="2020020685.2"/>
    <x v="92"/>
    <s v="T.B"/>
    <s v="FLA"/>
    <n v="1"/>
    <n v="1"/>
    <n v="1.62"/>
    <n v="0.64767994305508836"/>
    <n v="2.382653600769831E-2"/>
    <n v="2.382653600769831E-2"/>
    <n v="1.5628856587765309E-2"/>
    <n v="1.4772452324772957E-2"/>
    <n v="1.0579730598660446"/>
    <n v="0.65500000000000003"/>
    <n v="2.9564516129032326E-2"/>
    <n v="2.9564516129032326E-2"/>
    <n v="2.2276770613014425E-2"/>
    <n v="1.8330000000000048E-2"/>
    <n v="1.2153175457181871"/>
    <n v="0.63800000000000001"/>
    <n v="1.6238709677419423E-2"/>
    <n v="1.6238709677419423E-2"/>
    <n v="9.0064837841182573E-3"/>
    <n v="1.0068000000000046E-2"/>
    <n v="0.89456533413967187"/>
    <m/>
  </r>
  <r>
    <n v="2020020685.9000001"/>
    <x v="93"/>
    <s v="BOS"/>
    <s v="NYI"/>
    <n v="1"/>
    <n v="1"/>
    <n v="1.83"/>
    <n v="0.54462973560053352"/>
    <n v="-1.202741150972388E-3"/>
    <m/>
    <n v="0"/>
    <n v="0"/>
    <n v="1.0837232054184527"/>
    <n v="0.54500000000000004"/>
    <n v="-9.5783132530117946E-4"/>
    <m/>
    <n v="0"/>
    <n v="0"/>
    <n v="1.2580589639962341"/>
    <n v="0.5111"/>
    <n v="-2.3380843373493953E-2"/>
    <m/>
    <n v="0"/>
    <n v="0"/>
    <n v="0.85201415950612891"/>
    <m/>
  </r>
  <r>
    <n v="2020020685.9000001"/>
    <x v="93"/>
    <s v="NYI"/>
    <s v="BOS"/>
    <n v="0"/>
    <n v="0"/>
    <n v="2.0499999999999998"/>
    <n v="0.45537026439946654"/>
    <n v="-1.8997416566026767E-2"/>
    <m/>
    <n v="0"/>
    <n v="0"/>
    <n v="1.0837232054184527"/>
    <n v="0.45499999999999996"/>
    <n v="-1.921428571428576E-2"/>
    <m/>
    <n v="0"/>
    <n v="0"/>
    <n v="1.2580589639962341"/>
    <n v="0.4889"/>
    <n v="6.4142857142855485E-4"/>
    <n v="6.4142857142855485E-4"/>
    <n v="-5.4650622516891714E-4"/>
    <n v="-6.4142857142855485E-4"/>
    <n v="0.85201415950612891"/>
    <m/>
  </r>
  <r>
    <n v="2020020686"/>
    <x v="93"/>
    <s v="CGY"/>
    <s v="MTL"/>
    <n v="0"/>
    <n v="0"/>
    <n v="2.15"/>
    <n v="0.46985919595025294"/>
    <n v="2.6601577286201267E-3"/>
    <n v="2.6601577286201267E-3"/>
    <n v="-2.8828746605788743E-3"/>
    <n v="-2.6601577286201267E-3"/>
    <n v="1.0837232054184527"/>
    <n v="0.42200000000000004"/>
    <n v="-2.4182608695652145E-2"/>
    <m/>
    <n v="0"/>
    <n v="0"/>
    <n v="1.2580589639962341"/>
    <n v="0.45840000000000003"/>
    <n v="-3.7669565217391329E-3"/>
    <m/>
    <n v="0"/>
    <n v="0"/>
    <n v="0.85201415950612891"/>
    <m/>
  </r>
  <r>
    <n v="2020020686"/>
    <x v="93"/>
    <s v="MTL"/>
    <s v="CGY"/>
    <n v="1"/>
    <n v="1"/>
    <n v="1.74"/>
    <n v="0.53014080404974717"/>
    <n v="-3.144121660274591E-2"/>
    <m/>
    <n v="0"/>
    <n v="0"/>
    <n v="1.0837232054184527"/>
    <n v="0.57799999999999996"/>
    <n v="2.3189189189188977E-3"/>
    <n v="2.3189189189188977E-3"/>
    <n v="2.1588291822175181E-3"/>
    <n v="1.7159999999999845E-3"/>
    <n v="1.2580589639962341"/>
    <n v="0.54159999999999997"/>
    <n v="-2.3357837837837837E-2"/>
    <m/>
    <n v="0"/>
    <n v="0"/>
    <n v="0.85201415950612891"/>
    <m/>
  </r>
  <r>
    <n v="2020020687"/>
    <x v="93"/>
    <s v="MIN"/>
    <s v="S.J"/>
    <n v="1"/>
    <n v="1"/>
    <n v="1.54"/>
    <n v="0.64922101781680519"/>
    <n v="-1.109069789555371E-4"/>
    <m/>
    <n v="0"/>
    <n v="0"/>
    <n v="1.0837232054184527"/>
    <n v="0.66100000000000003"/>
    <n v="9.9666666666667035E-3"/>
    <n v="9.9666666666667035E-3"/>
    <n v="6.7708733442277576E-3"/>
    <n v="5.3820000000000204E-3"/>
    <n v="1.2580589639962341"/>
    <n v="0.65200000000000002"/>
    <n v="2.2666666666667128E-3"/>
    <n v="2.2666666666667128E-3"/>
    <n v="1.042865331235523E-3"/>
    <n v="1.224000000000025E-3"/>
    <n v="0.85201415950612891"/>
    <m/>
  </r>
  <r>
    <n v="2020020687"/>
    <x v="93"/>
    <s v="S.J"/>
    <s v="MIN"/>
    <n v="0"/>
    <n v="0"/>
    <n v="2.65"/>
    <n v="0.35077898218319492"/>
    <n v="-1.2806490402642447E-2"/>
    <m/>
    <n v="0"/>
    <n v="0"/>
    <n v="1.0837232054184527"/>
    <n v="0.33899999999999997"/>
    <n v="-1.8481818181818203E-2"/>
    <m/>
    <n v="0"/>
    <n v="0"/>
    <n v="1.2580589639962341"/>
    <n v="0.34799999999999998"/>
    <n v="-1.4145454545454562E-2"/>
    <m/>
    <n v="0"/>
    <n v="0"/>
    <n v="0.85201415950612891"/>
    <m/>
  </r>
  <r>
    <n v="2020020689"/>
    <x v="93"/>
    <s v="ANA"/>
    <s v="VGK"/>
    <n v="1"/>
    <n v="0"/>
    <n v="3.05"/>
    <n v="0.30972583431764455"/>
    <n v="-8.0979812679781629E-3"/>
    <m/>
    <n v="0"/>
    <n v="0"/>
    <n v="1.0837232054184527"/>
    <n v="0.32500000000000001"/>
    <n v="-1.280487804878046E-3"/>
    <m/>
    <n v="0"/>
    <n v="0"/>
    <n v="1.2580589639962341"/>
    <n v="0.27100000000000002"/>
    <n v="-2.5382926829268293E-2"/>
    <m/>
    <n v="0"/>
    <n v="0"/>
    <n v="0.85201415950612891"/>
    <m/>
  </r>
  <r>
    <n v="2020020689"/>
    <x v="93"/>
    <s v="VGK"/>
    <s v="ANA"/>
    <n v="0"/>
    <n v="1"/>
    <n v="1.4"/>
    <n v="0.69027416568235545"/>
    <n v="-2.5212126033526853E-2"/>
    <m/>
    <n v="0"/>
    <n v="0"/>
    <n v="1.0837232054184527"/>
    <n v="0.67500000000000004"/>
    <n v="-4.124999999999996E-2"/>
    <m/>
    <n v="0"/>
    <n v="0"/>
    <n v="1.2580589639962341"/>
    <n v="0.72899999999999998"/>
    <n v="1.5449999999999884E-2"/>
    <n v="1.5449999999999884E-2"/>
    <n v="5.2654475057478363E-3"/>
    <n v="6.1799999999999529E-3"/>
    <n v="0.85201415950612891"/>
    <m/>
  </r>
  <r>
    <n v="2020020690"/>
    <x v="94"/>
    <s v="BUF"/>
    <s v="PIT"/>
    <n v="1"/>
    <n v="0"/>
    <n v="3.2"/>
    <n v="0.29343052639550776"/>
    <n v="-8.3212248455966104E-3"/>
    <m/>
    <n v="0"/>
    <n v="0"/>
    <n v="1.0808403307578738"/>
    <n v="0.31900000000000001"/>
    <n v="2.836363636363649E-3"/>
    <n v="2.836363636363649E-3"/>
    <n v="-3.5936405814097974E-3"/>
    <n v="-2.836363636363649E-3"/>
    <n v="1.2669886665226793"/>
    <n v="0.2954"/>
    <n v="-7.4618181818181788E-3"/>
    <m/>
    <n v="0"/>
    <n v="0"/>
    <n v="0.85777596611794338"/>
    <m/>
  </r>
  <r>
    <n v="2020020690"/>
    <x v="94"/>
    <s v="PIT"/>
    <s v="BUF"/>
    <n v="0"/>
    <n v="1"/>
    <n v="1.38"/>
    <n v="0.70656947360449229"/>
    <n v="-1.9684836651947948E-2"/>
    <m/>
    <n v="0"/>
    <n v="0"/>
    <n v="1.0808403307578738"/>
    <n v="0.68100000000000005"/>
    <n v="-4.7542105263157865E-2"/>
    <m/>
    <n v="0"/>
    <n v="0"/>
    <n v="1.2669886665226793"/>
    <n v="0.7046"/>
    <n v="-2.1830526315789574E-2"/>
    <m/>
    <n v="0"/>
    <n v="0"/>
    <n v="0.85777596611794338"/>
    <m/>
  </r>
  <r>
    <n v="2020020691"/>
    <x v="94"/>
    <s v="N.J"/>
    <s v="NYR"/>
    <n v="0"/>
    <n v="0"/>
    <n v="3.15"/>
    <n v="0.38821349184230847"/>
    <n v="3.109848827487512E-2"/>
    <n v="3.109848827487512E-2"/>
    <n v="-3.3612500353085883E-2"/>
    <n v="-3.109848827487512E-2"/>
    <n v="1.0808403307578738"/>
    <n v="0.30000000000000004"/>
    <n v="-7.6744186046511544E-3"/>
    <m/>
    <n v="0"/>
    <n v="0"/>
    <n v="1.2669886665226793"/>
    <n v="0.31169999999999998"/>
    <n v="-2.53186046511629E-3"/>
    <m/>
    <n v="0"/>
    <n v="0"/>
    <n v="0.85777596611794338"/>
    <m/>
  </r>
  <r>
    <n v="2020020691"/>
    <x v="94"/>
    <s v="NYR"/>
    <s v="N.J"/>
    <n v="1"/>
    <n v="1"/>
    <n v="1.39"/>
    <n v="0.61178650815769164"/>
    <n v="-0.11508981050831435"/>
    <m/>
    <n v="0"/>
    <n v="0"/>
    <n v="1.0808403307578738"/>
    <n v="0.7"/>
    <n v="-2.0769230769230877E-2"/>
    <m/>
    <n v="0"/>
    <n v="0"/>
    <n v="1.2669886665226793"/>
    <n v="0.68830000000000002"/>
    <n v="-3.3279230769230818E-2"/>
    <m/>
    <n v="0"/>
    <n v="0"/>
    <n v="0.85777596611794338"/>
    <m/>
  </r>
  <r>
    <n v="2020020693"/>
    <x v="94"/>
    <s v="CAR"/>
    <s v="NSH"/>
    <n v="1"/>
    <n v="1"/>
    <n v="1.54"/>
    <n v="0.57753973127329261"/>
    <n v="-6.1438229910627397E-2"/>
    <m/>
    <n v="0"/>
    <n v="0"/>
    <n v="1.0808403307578738"/>
    <n v="0.57299999999999995"/>
    <n v="-6.5322222222222226E-2"/>
    <m/>
    <n v="0"/>
    <n v="0"/>
    <n v="1.2669886665226793"/>
    <n v="0.60550000000000004"/>
    <n v="-3.751666666666665E-2"/>
    <m/>
    <n v="0"/>
    <n v="0"/>
    <n v="0.85777596611794338"/>
    <m/>
  </r>
  <r>
    <n v="2020020693"/>
    <x v="94"/>
    <s v="NSH"/>
    <s v="CAR"/>
    <n v="0"/>
    <n v="0"/>
    <n v="2.65"/>
    <n v="0.4224602687267075"/>
    <n v="2.1730856750140876E-2"/>
    <n v="2.1730856750140876E-2"/>
    <n v="-2.3487586397474239E-2"/>
    <n v="-2.1730856750140876E-2"/>
    <n v="1.0808403307578738"/>
    <n v="0.42700000000000005"/>
    <n v="2.3918181818181831E-2"/>
    <n v="2.3918181818181831E-2"/>
    <n v="-3.0304065287465192E-2"/>
    <n v="-2.3918181818181831E-2"/>
    <n v="1.2669886665226793"/>
    <n v="0.39449999999999996"/>
    <n v="8.2590909090908774E-3"/>
    <n v="8.2590909090908774E-3"/>
    <n v="-7.0844496838013502E-3"/>
    <n v="-8.2590909090908774E-3"/>
    <n v="0.85777596611794338"/>
    <m/>
  </r>
  <r>
    <n v="2020020695"/>
    <x v="94"/>
    <s v="CHI"/>
    <s v="DET"/>
    <n v="0"/>
    <n v="1"/>
    <n v="1.68"/>
    <n v="0.52797433717943443"/>
    <n v="-4.9854314796419205E-2"/>
    <m/>
    <n v="0"/>
    <n v="0"/>
    <n v="1.0808403307578738"/>
    <n v="0.54299999999999993"/>
    <n v="-3.8717647058823607E-2"/>
    <m/>
    <n v="0"/>
    <n v="0"/>
    <n v="1.2669886665226793"/>
    <n v="0.60460000000000003"/>
    <n v="6.9388235294117499E-3"/>
    <n v="6.9388235294117499E-3"/>
    <n v="4.0473301185308952E-3"/>
    <n v="4.7183999999999898E-3"/>
    <n v="0.85777596611794338"/>
    <m/>
  </r>
  <r>
    <n v="2020020695"/>
    <x v="94"/>
    <s v="DET"/>
    <s v="CHI"/>
    <n v="1"/>
    <n v="0"/>
    <n v="2.25"/>
    <n v="0.47202566282056546"/>
    <n v="1.4893857923105347E-2"/>
    <n v="1.4893857923105347E-2"/>
    <n v="-1.6097882323869963E-2"/>
    <n v="-1.4893857923105347E-2"/>
    <n v="1.0808403307578738"/>
    <n v="0.45700000000000002"/>
    <n v="6.7800000000000126E-3"/>
    <n v="6.7800000000000126E-3"/>
    <n v="-8.5901831590237815E-3"/>
    <n v="-6.7800000000000126E-3"/>
    <n v="1.2669886665226793"/>
    <n v="0.39539999999999997"/>
    <n v="-2.6484000000000014E-2"/>
    <m/>
    <n v="0"/>
    <n v="0"/>
    <n v="0.85777596611794338"/>
    <m/>
  </r>
  <r>
    <n v="2020020696"/>
    <x v="94"/>
    <s v="EDM"/>
    <s v="WPG"/>
    <n v="0"/>
    <n v="1"/>
    <n v="2.1"/>
    <n v="0.4668352385569175"/>
    <n v="-5.3579997355836005E-3"/>
    <m/>
    <n v="0"/>
    <n v="0"/>
    <n v="1.0808403307578738"/>
    <n v="0.45599999999999996"/>
    <n v="-1.1563636363636361E-2"/>
    <m/>
    <n v="0"/>
    <n v="0"/>
    <n v="1.2669886665226793"/>
    <n v="0.43579999999999997"/>
    <n v="-2.3132727272727305E-2"/>
    <m/>
    <n v="0"/>
    <n v="0"/>
    <n v="0.85777596611794338"/>
    <m/>
  </r>
  <r>
    <n v="2020020696"/>
    <x v="94"/>
    <s v="WPG"/>
    <s v="EDM"/>
    <n v="1"/>
    <n v="0"/>
    <n v="1.86"/>
    <n v="0.53316476144308256"/>
    <n v="-2.9000733892557014E-3"/>
    <m/>
    <n v="0"/>
    <n v="0"/>
    <n v="1.0808403307578738"/>
    <n v="0.54400000000000004"/>
    <n v="4.1302325581395599E-3"/>
    <n v="4.1302325581395599E-3"/>
    <n v="-5.2329578412657956E-3"/>
    <n v="-4.1302325581395599E-3"/>
    <n v="1.2669886665226793"/>
    <n v="0.56420000000000003"/>
    <n v="1.7236744186046551E-2"/>
    <n v="1.7236744186046551E-2"/>
    <n v="-1.4785264896913924E-2"/>
    <n v="-1.7236744186046551E-2"/>
    <n v="0.85777596611794338"/>
    <m/>
  </r>
  <r>
    <n v="2020020698"/>
    <x v="94"/>
    <s v="MIN"/>
    <s v="S.J"/>
    <n v="1"/>
    <n v="1"/>
    <n v="1.57"/>
    <n v="0.66391532571889056"/>
    <n v="2.2287927041399098E-2"/>
    <n v="2.2287927041399098E-2"/>
    <n v="1.3731123548139906E-2"/>
    <n v="1.270411841359749E-2"/>
    <n v="1.0808403307578738"/>
    <n v="0.63800000000000001"/>
    <n v="8.7368421052637141E-4"/>
    <n v="8.7368421052637141E-4"/>
    <n v="6.3096035592833451E-4"/>
    <n v="4.9800000000003173E-4"/>
    <n v="1.2669886665226793"/>
    <n v="0.65229999999999999"/>
    <n v="1.2690000000000054E-2"/>
    <n v="1.2690000000000054E-2"/>
    <n v="6.2045508957209467E-3"/>
    <n v="7.233300000000031E-3"/>
    <n v="0.85777596611794338"/>
    <m/>
  </r>
  <r>
    <n v="2020020698"/>
    <x v="94"/>
    <s v="S.J"/>
    <s v="MIN"/>
    <n v="0"/>
    <n v="0"/>
    <n v="2.5499999999999998"/>
    <n v="0.33608467428110944"/>
    <n v="-2.7674338177387944E-2"/>
    <m/>
    <n v="0"/>
    <n v="0"/>
    <n v="1.0808403307578738"/>
    <n v="0.36199999999999999"/>
    <n v="-1.4883870967741951E-2"/>
    <m/>
    <n v="0"/>
    <n v="0"/>
    <n v="1.2669886665226793"/>
    <n v="0.34770000000000001"/>
    <n v="-2.1941612903225816E-2"/>
    <m/>
    <n v="0"/>
    <n v="0"/>
    <n v="0.85777596611794338"/>
    <m/>
  </r>
  <r>
    <n v="2020020699"/>
    <x v="94"/>
    <s v="CBJ"/>
    <s v="DAL"/>
    <n v="0"/>
    <n v="0"/>
    <n v="2.67"/>
    <n v="0.40848150966808711"/>
    <n v="1.6283646253974712E-2"/>
    <n v="1.6283646253974712E-2"/>
    <n v="-1.7600021603090241E-2"/>
    <n v="-1.6283646253974712E-2"/>
    <n v="1.0808403307578738"/>
    <n v="0.38500000000000001"/>
    <n v="5.0209580838323411E-3"/>
    <n v="5.0209580838323411E-3"/>
    <n v="-6.3614969873010043E-3"/>
    <n v="-5.0209580838323411E-3"/>
    <n v="1.2669886665226793"/>
    <n v="0.38339999999999996"/>
    <n v="4.2535329341317129E-3"/>
    <n v="4.2535329341317129E-3"/>
    <n v="-3.6485783219893206E-3"/>
    <n v="-4.2535329341317129E-3"/>
    <n v="0.85777596611794338"/>
    <m/>
  </r>
  <r>
    <n v="2020020699"/>
    <x v="94"/>
    <s v="DAL"/>
    <s v="CBJ"/>
    <n v="1"/>
    <n v="1"/>
    <n v="1.52"/>
    <n v="0.59151849033191284"/>
    <n v="-5.8206862324322546E-2"/>
    <m/>
    <n v="0"/>
    <n v="0"/>
    <n v="1.0808403307578738"/>
    <n v="0.61499999999999999"/>
    <n v="-3.7615384615384571E-2"/>
    <m/>
    <n v="0"/>
    <n v="0"/>
    <n v="1.2669886665226793"/>
    <n v="0.61660000000000004"/>
    <n v="-3.6212307692307655E-2"/>
    <m/>
    <n v="0"/>
    <n v="0"/>
    <n v="0.85777596611794338"/>
    <m/>
  </r>
  <r>
    <n v="2020020700"/>
    <x v="94"/>
    <s v="ARI"/>
    <s v="STL"/>
    <n v="1"/>
    <n v="1"/>
    <n v="2.2999999999999998"/>
    <n v="0.43884437210453847"/>
    <n v="2.1558590401011698E-3"/>
    <n v="2.1558590401011698E-3"/>
    <n v="3.0291812173613908E-3"/>
    <n v="2.8026167521315207E-3"/>
    <n v="1.0808403307578738"/>
    <n v="0.41199999999999998"/>
    <n v="-1.2092307692307732E-2"/>
    <m/>
    <n v="0"/>
    <n v="0"/>
    <n v="1.2669886665226793"/>
    <n v="0.48970000000000002"/>
    <n v="2.9148461538461522E-2"/>
    <n v="2.9148461538461522E-2"/>
    <n v="3.2503704684107203E-2"/>
    <n v="3.7892999999999968E-2"/>
    <n v="0.85777596611794338"/>
    <m/>
  </r>
  <r>
    <n v="2020020700"/>
    <x v="94"/>
    <s v="STL"/>
    <s v="ARI"/>
    <n v="0"/>
    <n v="0"/>
    <n v="1.68"/>
    <n v="0.56115562789546158"/>
    <n v="-2.5261122853952014E-2"/>
    <m/>
    <n v="0"/>
    <n v="0"/>
    <n v="1.0808403307578738"/>
    <n v="0.58800000000000008"/>
    <n v="-5.364705882352919E-3"/>
    <m/>
    <n v="0"/>
    <n v="0"/>
    <n v="1.2669886665226793"/>
    <n v="0.51029999999999998"/>
    <n v="-6.2954117647058841E-2"/>
    <m/>
    <n v="0"/>
    <n v="0"/>
    <n v="0.85777596611794338"/>
    <m/>
  </r>
  <r>
    <n v="2020020700.0999999"/>
    <x v="94"/>
    <s v="PHI"/>
    <s v="WSH"/>
    <n v="1"/>
    <n v="0"/>
    <n v="2.25"/>
    <n v="0.4952046547192539"/>
    <n v="2.741051354839712E-2"/>
    <n v="2.741051354839712E-2"/>
    <n v="-2.9626388529892723E-2"/>
    <n v="-2.741051354839712E-2"/>
    <n v="1.0808403307578738"/>
    <n v="0.46300000000000002"/>
    <n v="1.0020000000000001E-2"/>
    <n v="1.0020000000000001E-2"/>
    <n v="-1.2695226438557248E-2"/>
    <n v="-1.0020000000000001E-2"/>
    <n v="1.2669886665226793"/>
    <n v="0.39269999999999999"/>
    <n v="-2.7942000000000012E-2"/>
    <m/>
    <n v="0"/>
    <n v="0"/>
    <n v="0.85777596611794338"/>
    <m/>
  </r>
  <r>
    <n v="2020020700.0999999"/>
    <x v="94"/>
    <s v="WSH"/>
    <s v="PHI"/>
    <n v="0"/>
    <n v="1"/>
    <n v="1.71"/>
    <n v="0.5047953452807461"/>
    <n v="-5.7802799818277829E-2"/>
    <m/>
    <n v="0"/>
    <n v="0"/>
    <n v="1.0808403307578738"/>
    <n v="0.53699999999999992"/>
    <n v="-3.4533802816901445E-2"/>
    <m/>
    <n v="0"/>
    <n v="0"/>
    <n v="1.2669886665226793"/>
    <n v="0.60729999999999995"/>
    <n v="1.6260422535211195E-2"/>
    <n v="1.6260422535211195E-2"/>
    <n v="9.9029377512350001E-3"/>
    <n v="1.1544899999999948E-2"/>
    <n v="0.85777596611794338"/>
    <m/>
  </r>
  <r>
    <n v="2020020700.2"/>
    <x v="94"/>
    <s v="MTL"/>
    <s v="OTT"/>
    <n v="1"/>
    <n v="0"/>
    <n v="1.47"/>
    <n v="0.58796557702792218"/>
    <n v="-8.6611022405715596E-2"/>
    <m/>
    <n v="0"/>
    <n v="0"/>
    <n v="1.0808403307578738"/>
    <n v="0.65500000000000003"/>
    <n v="-2.3712765957446817E-2"/>
    <m/>
    <n v="0"/>
    <n v="0"/>
    <n v="1.2669886665226793"/>
    <n v="0.66220000000000001"/>
    <n v="-1.6957021276595732E-2"/>
    <m/>
    <n v="0"/>
    <n v="0"/>
    <n v="0.85777596611794338"/>
    <m/>
  </r>
  <r>
    <n v="2020020700.2"/>
    <x v="94"/>
    <s v="OTT"/>
    <s v="MTL"/>
    <n v="0"/>
    <n v="1"/>
    <n v="2.95"/>
    <n v="0.41203442297207782"/>
    <n v="3.3154084271943017E-2"/>
    <n v="3.3154084271943017E-2"/>
    <n v="6.9876829250399577E-2"/>
    <n v="6.4650464330288898E-2"/>
    <n v="1.0808403307578738"/>
    <n v="0.34499999999999997"/>
    <n v="2.7307692307692202E-3"/>
    <n v="2.7307692307692202E-3"/>
    <n v="6.746714649233241E-3"/>
    <n v="5.3249999999999791E-3"/>
    <n v="1.2669886665226793"/>
    <n v="0.33779999999999999"/>
    <n v="-5.3692307692307579E-4"/>
    <m/>
    <n v="0"/>
    <n v="0"/>
    <n v="0.85777596611794338"/>
    <m/>
  </r>
  <r>
    <n v="2020020700.3"/>
    <x v="94"/>
    <s v="FLA"/>
    <s v="T.B"/>
    <n v="0"/>
    <n v="1"/>
    <n v="2.4"/>
    <n v="0.36339400003870065"/>
    <n v="-2.7397371408668252E-2"/>
    <m/>
    <n v="0"/>
    <n v="0"/>
    <n v="1.0808403307578738"/>
    <n v="0.37"/>
    <n v="-2.4E-2"/>
    <m/>
    <n v="0"/>
    <n v="0"/>
    <n v="1.2669886665226793"/>
    <n v="0.36639999999999995"/>
    <n v="-2.5851428571428615E-2"/>
    <m/>
    <n v="0"/>
    <n v="0"/>
    <n v="0.85777596611794338"/>
    <m/>
  </r>
  <r>
    <n v="2020020700.3"/>
    <x v="94"/>
    <s v="T.B"/>
    <s v="FLA"/>
    <n v="1"/>
    <n v="0"/>
    <n v="1.62"/>
    <n v="0.6366059999612993"/>
    <n v="1.5145993518050757E-2"/>
    <n v="1.5145993518050757E-2"/>
    <n v="-1.6370400643706592E-2"/>
    <n v="-1.5145993518050757E-2"/>
    <n v="1.0808403307578738"/>
    <n v="0.63"/>
    <n v="9.9677419354838991E-3"/>
    <n v="9.9677419354838991E-3"/>
    <n v="-1.2629016063080936E-2"/>
    <n v="-9.9677419354838991E-3"/>
    <n v="1.2669886665226793"/>
    <n v="0.63360000000000005"/>
    <n v="1.2789677419354894E-2"/>
    <n v="1.2789677419354894E-2"/>
    <n v="-1.0970677904723988E-2"/>
    <n v="-1.2789677419354894E-2"/>
    <n v="0.85777596611794338"/>
    <m/>
  </r>
  <r>
    <n v="2020020701"/>
    <x v="95"/>
    <s v="BOS"/>
    <s v="WSH"/>
    <n v="1"/>
    <n v="1"/>
    <n v="1.68"/>
    <n v="0.56965623252355824"/>
    <n v="-1.8960674717833328E-2"/>
    <m/>
    <n v="0"/>
    <n v="0"/>
    <n v="1.0306826849226549"/>
    <n v="0.60199999999999998"/>
    <n v="5.0117647058823198E-3"/>
    <n v="5.0117647058823198E-3"/>
    <n v="4.0724228456184364E-3"/>
    <n v="3.407999999999977E-3"/>
    <n v="1.1949597551697371"/>
    <n v="0.51449999999999996"/>
    <n v="-5.9841176470588273E-2"/>
    <m/>
    <n v="0"/>
    <n v="0"/>
    <n v="0.87394551876010884"/>
    <m/>
  </r>
  <r>
    <n v="2020020701"/>
    <x v="95"/>
    <s v="WSH"/>
    <s v="BOS"/>
    <n v="0"/>
    <n v="0"/>
    <n v="2.35"/>
    <n v="0.43034376747644176"/>
    <n v="2.5128563488084773E-3"/>
    <n v="2.5128563488084773E-3"/>
    <n v="-2.5899575284148608E-3"/>
    <n v="-2.5128563488084773E-3"/>
    <n v="1.0306826849226549"/>
    <n v="0.39800000000000002"/>
    <n v="-1.4377777777777746E-2"/>
    <m/>
    <n v="0"/>
    <n v="0"/>
    <n v="1.1949597551697371"/>
    <n v="0.48550000000000004"/>
    <n v="3.1316666666666701E-2"/>
    <n v="3.1316666666666701E-2"/>
    <n v="-2.7369060495837438E-2"/>
    <n v="-3.1316666666666701E-2"/>
    <n v="0.87394551876010884"/>
    <m/>
  </r>
  <r>
    <n v="2020020702"/>
    <x v="95"/>
    <s v="N.J"/>
    <s v="NYR"/>
    <n v="1"/>
    <n v="0"/>
    <n v="2.7"/>
    <n v="0.43447429923493491"/>
    <n v="3.0543636694292536E-2"/>
    <n v="3.0543636694292536E-2"/>
    <n v="-3.1480797475375556E-2"/>
    <n v="-3.0543636694292536E-2"/>
    <n v="1.0306826849226549"/>
    <n v="0.35699999999999998"/>
    <n v="-6.3705882352941201E-3"/>
    <m/>
    <n v="0"/>
    <n v="0"/>
    <n v="1.1949597551697371"/>
    <n v="0.32169999999999999"/>
    <n v="-2.3190000000000002E-2"/>
    <m/>
    <n v="0"/>
    <n v="0"/>
    <n v="0.87394551876010884"/>
    <m/>
  </r>
  <r>
    <n v="2020020702"/>
    <x v="95"/>
    <s v="NYR"/>
    <s v="N.J"/>
    <n v="0"/>
    <n v="1"/>
    <n v="1.51"/>
    <n v="0.56552570076506503"/>
    <n v="-8.591540696750101E-2"/>
    <m/>
    <n v="0"/>
    <n v="0"/>
    <n v="1.0306826849226549"/>
    <n v="0.64300000000000002"/>
    <n v="-1.7099999999999959E-2"/>
    <m/>
    <n v="0"/>
    <n v="0"/>
    <n v="1.1949597551697371"/>
    <n v="0.67830000000000001"/>
    <n v="1.4254705882352977E-2"/>
    <n v="1.4254705882352977E-2"/>
    <n v="6.3534965268341312E-3"/>
    <n v="7.2699000000000184E-3"/>
    <n v="0.87394551876010884"/>
    <m/>
  </r>
  <r>
    <n v="2020020705"/>
    <x v="95"/>
    <s v="ANA"/>
    <s v="VGK"/>
    <n v="1"/>
    <n v="0"/>
    <n v="3.15"/>
    <n v="0.34683919525136708"/>
    <n v="1.2913041633740418E-2"/>
    <n v="1.2913041633740418E-2"/>
    <n v="-1.33092484215816E-2"/>
    <n v="-1.2913041633740418E-2"/>
    <n v="1.0306826849226549"/>
    <n v="0.30499999999999999"/>
    <n v="-5.4767441860465206E-3"/>
    <m/>
    <n v="0"/>
    <n v="0"/>
    <n v="1.1949597551697371"/>
    <n v="0.25090000000000001"/>
    <n v="-2.9255581395348833E-2"/>
    <m/>
    <n v="0"/>
    <n v="0"/>
    <n v="0.87394551876010884"/>
    <m/>
  </r>
  <r>
    <n v="2020020705"/>
    <x v="95"/>
    <s v="VGK"/>
    <s v="ANA"/>
    <n v="0"/>
    <n v="1"/>
    <n v="1.38"/>
    <n v="0.65316080474863292"/>
    <n v="-7.7872175879121083E-2"/>
    <m/>
    <n v="0"/>
    <n v="0"/>
    <n v="1.0306826849226549"/>
    <n v="0.69500000000000006"/>
    <n v="-3.2289473684210486E-2"/>
    <m/>
    <n v="0"/>
    <n v="0"/>
    <n v="1.1949597551697371"/>
    <n v="0.74909999999999999"/>
    <n v="2.6651052631578829E-2"/>
    <n v="2.6651052631578829E-2"/>
    <n v="8.8507958466910817E-3"/>
    <n v="1.012739999999995E-2"/>
    <n v="0.87394551876010884"/>
    <m/>
  </r>
  <r>
    <n v="2020020705.0999999"/>
    <x v="95"/>
    <s v="TOR"/>
    <s v="VAN"/>
    <n v="0"/>
    <n v="0"/>
    <n v="1.29"/>
    <n v="0.57575543036501098"/>
    <n v="-0.26614706361634738"/>
    <m/>
    <n v="0"/>
    <n v="0"/>
    <n v="1.0306826849226549"/>
    <n v="0.73099999999999998"/>
    <n v="-5.8975862068965511E-2"/>
    <m/>
    <n v="0"/>
    <n v="0"/>
    <n v="1.1949597551697371"/>
    <n v="0.59850000000000003"/>
    <n v="-0.23579482758620685"/>
    <m/>
    <n v="0"/>
    <n v="0"/>
    <n v="0.87394551876010884"/>
    <m/>
  </r>
  <r>
    <n v="2020020705.0999999"/>
    <x v="95"/>
    <s v="VAN"/>
    <s v="TOR"/>
    <n v="1"/>
    <n v="1"/>
    <n v="3.75"/>
    <n v="0.42424456963498891"/>
    <n v="6.4463687577949999E-2"/>
    <n v="6.4463687577949999E-2"/>
    <n v="0.18271441813035597"/>
    <n v="0.17727514083936252"/>
    <n v="1.0306826849226549"/>
    <n v="0.26900000000000002"/>
    <n v="9.5454545454545846E-4"/>
    <n v="9.5454545454545846E-4"/>
    <n v="3.1367693573205731E-3"/>
    <n v="2.625000000000011E-3"/>
    <n v="1.1949597551697371"/>
    <n v="0.40150000000000002"/>
    <n v="5.5159090909090908E-2"/>
    <n v="5.5159090909090908E-2"/>
    <n v="0.13256661087692401"/>
    <n v="0.1516875"/>
    <n v="0.87394551876010884"/>
    <m/>
  </r>
  <r>
    <n v="2020020705.2"/>
    <x v="95"/>
    <s v="BUF"/>
    <s v="PIT"/>
    <n v="1"/>
    <n v="1"/>
    <n v="3.4"/>
    <n v="0.29184057209062497"/>
    <n v="-9.67756861484384E-4"/>
    <m/>
    <n v="0"/>
    <n v="0"/>
    <n v="1.0306826849226549"/>
    <n v="0.27300000000000002"/>
    <n v="-8.9749999999999969E-3"/>
    <m/>
    <n v="0"/>
    <n v="0"/>
    <n v="1.1949597551697371"/>
    <n v="0.28749999999999998"/>
    <n v="-2.8125000000000099E-3"/>
    <m/>
    <n v="0"/>
    <n v="0"/>
    <n v="0.87394551876010884"/>
    <m/>
  </r>
  <r>
    <n v="2020020705.2"/>
    <x v="95"/>
    <s v="PIT"/>
    <s v="BUF"/>
    <n v="0"/>
    <n v="0"/>
    <n v="1.38"/>
    <n v="0.70815942790937492"/>
    <n v="-1.7952623277681105E-2"/>
    <m/>
    <n v="0"/>
    <n v="0"/>
    <n v="1.0306826849226549"/>
    <n v="0.72699999999999998"/>
    <n v="2.573684210526261E-3"/>
    <n v="2.573684210526261E-3"/>
    <n v="-3.0754490540946789E-3"/>
    <n v="-2.573684210526261E-3"/>
    <n v="1.1949597551697371"/>
    <n v="0.71250000000000002"/>
    <n v="-1.3223684210526353E-2"/>
    <m/>
    <n v="0"/>
    <n v="0"/>
    <n v="0.87394551876010884"/>
    <m/>
  </r>
  <r>
    <n v="2020020705.3"/>
    <x v="95"/>
    <s v="NYI"/>
    <s v="PHI"/>
    <n v="0"/>
    <n v="1"/>
    <n v="1.68"/>
    <n v="0.5475301285824361"/>
    <n v="-3.5360022344782673E-2"/>
    <m/>
    <n v="0"/>
    <n v="0"/>
    <n v="1.0306826849226549"/>
    <n v="0.55600000000000005"/>
    <n v="-2.9082352941176462E-2"/>
    <m/>
    <n v="0"/>
    <n v="0"/>
    <n v="1.1949597551697371"/>
    <n v="0.61199999999999999"/>
    <n v="1.2423529411764689E-2"/>
    <n v="1.2423529411764689E-2"/>
    <n v="7.3830917424853896E-3"/>
    <n v="8.4479999999999885E-3"/>
    <n v="0.87394551876010884"/>
    <m/>
  </r>
  <r>
    <n v="2020020705.3"/>
    <x v="95"/>
    <s v="PHI"/>
    <s v="NYI"/>
    <n v="1"/>
    <n v="0"/>
    <n v="2.4"/>
    <n v="0.45246987141756401"/>
    <n v="1.8413076729032918E-2"/>
    <n v="1.8413076729032918E-2"/>
    <n v="-1.8978039360766506E-2"/>
    <n v="-1.8413076729032918E-2"/>
    <n v="1.0306826849226549"/>
    <n v="0.44400000000000001"/>
    <n v="1.4057142857142843E-2"/>
    <n v="1.4057142857142843E-2"/>
    <n v="-1.6797719986957428E-2"/>
    <n v="-1.4057142857142843E-2"/>
    <n v="1.1949597551697371"/>
    <n v="0.38800000000000001"/>
    <n v="-1.4742857142857137E-2"/>
    <m/>
    <n v="0"/>
    <n v="0"/>
    <n v="0.87394551876010884"/>
    <m/>
  </r>
  <r>
    <n v="2020020707"/>
    <x v="96"/>
    <s v="CBJ"/>
    <s v="FLA"/>
    <n v="0"/>
    <n v="0"/>
    <n v="2.9"/>
    <n v="0.43521021649730796"/>
    <n v="4.1385730711925223E-2"/>
    <n v="4.1385730711925223E-2"/>
    <n v="-4.747104966426454E-2"/>
    <n v="-4.1385730711925223E-2"/>
    <n v="1.1470390602668723"/>
    <n v="0.36699999999999999"/>
    <n v="1.0152631578947354E-2"/>
    <n v="1.0152631578947354E-2"/>
    <n v="-1.2003413454745785E-2"/>
    <n v="-1.0152631578947354E-2"/>
    <n v="1.1822957783316239"/>
    <n v="0.36219999999999997"/>
    <n v="7.9547368421052419E-3"/>
    <n v="7.9547368421052419E-3"/>
    <n v="-7.9685021423838796E-3"/>
    <n v="-7.9547368421052419E-3"/>
    <n v="1.001730453257206"/>
    <m/>
  </r>
  <r>
    <n v="2020020707"/>
    <x v="96"/>
    <s v="FLA"/>
    <s v="CBJ"/>
    <n v="1"/>
    <n v="1"/>
    <n v="1.45"/>
    <n v="0.56478978350269204"/>
    <n v="-0.12070320928073106"/>
    <m/>
    <n v="0"/>
    <n v="0"/>
    <n v="1.1470390602668723"/>
    <n v="0.63300000000000001"/>
    <n v="-5.476666666666663E-2"/>
    <m/>
    <n v="0"/>
    <n v="0"/>
    <n v="1.1822957783316239"/>
    <n v="0.63780000000000003"/>
    <n v="-5.012666666666666E-2"/>
    <m/>
    <n v="0"/>
    <n v="0"/>
    <n v="1.001730453257206"/>
    <m/>
  </r>
  <r>
    <n v="2020020708"/>
    <x v="96"/>
    <s v="CGY"/>
    <s v="OTT"/>
    <n v="1"/>
    <n v="0"/>
    <n v="1.47"/>
    <n v="0.5833040047237652"/>
    <n v="-9.0984965780467122E-2"/>
    <m/>
    <n v="0"/>
    <n v="0"/>
    <n v="1.1470390602668723"/>
    <n v="0.66600000000000004"/>
    <n v="-1.3391489361702055E-2"/>
    <m/>
    <n v="0"/>
    <n v="0"/>
    <n v="1.1822957783316239"/>
    <n v="0.62119999999999997"/>
    <n v="-5.5427234042553279E-2"/>
    <m/>
    <n v="0"/>
    <n v="0"/>
    <n v="1.001730453257206"/>
    <m/>
  </r>
  <r>
    <n v="2020020708"/>
    <x v="96"/>
    <s v="OTT"/>
    <s v="CGY"/>
    <n v="0"/>
    <n v="1"/>
    <n v="2.8"/>
    <n v="0.4166959952762348"/>
    <n v="2.7791464462242902E-2"/>
    <n v="2.7791464462242902E-2"/>
    <n v="5.7380211504380288E-2"/>
    <n v="5.0024636032037217E-2"/>
    <n v="1.1470390602668723"/>
    <n v="0.33399999999999996"/>
    <n v="-1.0800000000000032E-2"/>
    <m/>
    <n v="0"/>
    <n v="0"/>
    <n v="1.1822957783316239"/>
    <n v="0.37880000000000003"/>
    <n v="1.0106666666666672E-2"/>
    <n v="1.0106666666666672E-2"/>
    <n v="1.82234804056551E-2"/>
    <n v="1.8192000000000007E-2"/>
    <n v="1.001730453257206"/>
    <m/>
  </r>
  <r>
    <n v="2020020709"/>
    <x v="96"/>
    <s v="EDM"/>
    <s v="MTL"/>
    <n v="1"/>
    <n v="1"/>
    <n v="1.8"/>
    <n v="0.55787720669620833"/>
    <n v="1.5671145199406544E-3"/>
    <n v="1.5671145199406544E-3"/>
    <n v="1.4380332530266394E-3"/>
    <n v="1.2536916159525237E-3"/>
    <n v="1.1470390602668723"/>
    <n v="0.54"/>
    <n v="-1.0499999999999968E-2"/>
    <m/>
    <n v="0"/>
    <n v="0"/>
    <n v="1.1822957783316239"/>
    <n v="0.57609999999999995"/>
    <n v="1.3867499999999963E-2"/>
    <n v="1.3867499999999963E-2"/>
    <n v="1.1113197648435415E-2"/>
    <n v="1.1093999999999972E-2"/>
    <n v="1.001730453257206"/>
    <m/>
  </r>
  <r>
    <n v="2020020709"/>
    <x v="96"/>
    <s v="MTL"/>
    <s v="EDM"/>
    <n v="0"/>
    <n v="0"/>
    <n v="2.1"/>
    <n v="0.44212279330379151"/>
    <n v="-1.9511491107828505E-2"/>
    <m/>
    <n v="0"/>
    <n v="0"/>
    <n v="1.1470390602668723"/>
    <n v="0.45999999999999996"/>
    <n v="-9.2727272727272797E-3"/>
    <m/>
    <n v="0"/>
    <n v="0"/>
    <n v="1.1822957783316239"/>
    <n v="0.42390000000000005"/>
    <n v="-2.9948181818181773E-2"/>
    <m/>
    <n v="0"/>
    <n v="0"/>
    <n v="1.001730453257206"/>
    <m/>
  </r>
  <r>
    <n v="2020020711"/>
    <x v="96"/>
    <s v="DAL"/>
    <s v="DET"/>
    <n v="1"/>
    <n v="1"/>
    <n v="1.43"/>
    <n v="0.63135548444806766"/>
    <n v="-6.7787202725067414E-2"/>
    <m/>
    <n v="0"/>
    <n v="0"/>
    <n v="1.1470390602668723"/>
    <n v="0.66600000000000004"/>
    <n v="-3.3223255813953488E-2"/>
    <m/>
    <n v="0"/>
    <n v="0"/>
    <n v="1.1822957783316239"/>
    <n v="0.72030000000000005"/>
    <n v="2.0950465116279054E-2"/>
    <n v="2.0950465116279054E-2"/>
    <n v="9.0242891342581823E-3"/>
    <n v="9.008699999999991E-3"/>
    <n v="1.001730453257206"/>
    <m/>
  </r>
  <r>
    <n v="2020020711"/>
    <x v="96"/>
    <s v="DET"/>
    <s v="DAL"/>
    <n v="0"/>
    <n v="0"/>
    <n v="3.05"/>
    <n v="0.36864451555193228"/>
    <n v="1.8199869136594153E-2"/>
    <n v="1.8199869136594153E-2"/>
    <n v="-2.0875960791419009E-2"/>
    <n v="-1.8199869136594153E-2"/>
    <n v="1.1470390602668723"/>
    <n v="0.33399999999999996"/>
    <n v="2.7365853658536331E-3"/>
    <n v="2.7365853658536331E-3"/>
    <n v="-3.2354533250928529E-3"/>
    <n v="-2.7365853658536331E-3"/>
    <n v="1.1822957783316239"/>
    <n v="0.27969999999999995"/>
    <n v="-2.1499756097561013E-2"/>
    <m/>
    <n v="0"/>
    <n v="0"/>
    <n v="1.001730453257206"/>
    <m/>
  </r>
  <r>
    <n v="2020020712"/>
    <x v="96"/>
    <s v="ARI"/>
    <s v="MIN"/>
    <n v="1"/>
    <n v="0"/>
    <n v="2.2999999999999998"/>
    <n v="0.43293431850592407"/>
    <n v="-9.8101556224033091E-4"/>
    <m/>
    <n v="0"/>
    <n v="0"/>
    <n v="1.1470390602668723"/>
    <n v="0.4"/>
    <n v="-1.8461538461538481E-2"/>
    <m/>
    <n v="0"/>
    <n v="0"/>
    <n v="1.1822957783316239"/>
    <n v="0.44219999999999998"/>
    <n v="3.9369230769230558E-3"/>
    <n v="3.9369230769230558E-3"/>
    <n v="-3.9437357382848866E-3"/>
    <n v="-3.9369230769230558E-3"/>
    <n v="1.001730453257206"/>
    <m/>
  </r>
  <r>
    <n v="2020020712"/>
    <x v="96"/>
    <s v="MIN"/>
    <s v="ARI"/>
    <n v="0"/>
    <n v="1"/>
    <n v="1.68"/>
    <n v="0.56706568149407588"/>
    <n v="-2.0880730186743784E-2"/>
    <m/>
    <n v="0"/>
    <n v="0"/>
    <n v="1.1470390602668723"/>
    <n v="0.6"/>
    <n v="3.5294117647058369E-3"/>
    <n v="3.5294117647058369E-3"/>
    <n v="2.8375098679958603E-3"/>
    <n v="2.3999999999999686E-3"/>
    <n v="1.1822957783316239"/>
    <n v="0.55780000000000007"/>
    <n v="-2.7748235294117581E-2"/>
    <m/>
    <n v="0"/>
    <n v="0"/>
    <n v="1.001730453257206"/>
    <m/>
  </r>
  <r>
    <n v="2020020713"/>
    <x v="96"/>
    <s v="S.J"/>
    <s v="VGK"/>
    <n v="0"/>
    <n v="0"/>
    <n v="2.9"/>
    <n v="0.32553066937155856"/>
    <n v="-8.8359566561810841E-3"/>
    <m/>
    <n v="0"/>
    <n v="0"/>
    <n v="1.1470390602668723"/>
    <n v="0.32699999999999996"/>
    <n v="-8.1631578947368721E-3"/>
    <m/>
    <n v="0"/>
    <n v="0"/>
    <n v="1.1822957783316239"/>
    <n v="0.23509999999999998"/>
    <n v="-5.0243684210526336E-2"/>
    <m/>
    <n v="0"/>
    <n v="0"/>
    <n v="1.001730453257206"/>
    <m/>
  </r>
  <r>
    <n v="2020020713"/>
    <x v="96"/>
    <s v="VGK"/>
    <s v="S.J"/>
    <n v="1"/>
    <n v="1"/>
    <n v="1.43"/>
    <n v="0.6744693306284415"/>
    <n v="-2.4773621303252572E-2"/>
    <m/>
    <n v="0"/>
    <n v="0"/>
    <n v="1.1470390602668723"/>
    <n v="0.67300000000000004"/>
    <n v="-2.623953488372088E-2"/>
    <m/>
    <n v="0"/>
    <n v="0"/>
    <n v="1.1822957783316239"/>
    <n v="0.76490000000000002"/>
    <n v="6.5446744186046499E-2"/>
    <n v="6.5446744186046499E-2"/>
    <n v="2.8190798588609605E-2"/>
    <n v="2.8142099999999989E-2"/>
    <n v="1.001730453257206"/>
    <m/>
  </r>
  <r>
    <n v="2020020713.0999999"/>
    <x v="96"/>
    <s v="CHI"/>
    <s v="NSH"/>
    <n v="0"/>
    <n v="0"/>
    <n v="2.2000000000000002"/>
    <n v="0.43066317050064695"/>
    <n v="-1.3135256224644145E-2"/>
    <m/>
    <n v="0"/>
    <n v="0"/>
    <n v="1.1470390602668723"/>
    <n v="0.42300000000000004"/>
    <n v="-1.7349999999999945E-2"/>
    <m/>
    <n v="0"/>
    <n v="0"/>
    <n v="1.1822957783316239"/>
    <n v="0.4415"/>
    <n v="-7.1749999999999861E-3"/>
    <m/>
    <n v="0"/>
    <n v="0"/>
    <n v="1.001730453257206"/>
    <m/>
  </r>
  <r>
    <n v="2020020713.0999999"/>
    <x v="96"/>
    <s v="NSH"/>
    <s v="CHI"/>
    <n v="1"/>
    <n v="1"/>
    <n v="1.71"/>
    <n v="0.56933682949935294"/>
    <n v="-1.1169304882861912E-2"/>
    <m/>
    <n v="0"/>
    <n v="0"/>
    <n v="1.1470390602668723"/>
    <n v="0.57699999999999996"/>
    <n v="-5.6323943661972103E-3"/>
    <m/>
    <n v="0"/>
    <n v="0"/>
    <n v="1.1822957783316239"/>
    <n v="0.5585"/>
    <n v="-1.8999295774647901E-2"/>
    <m/>
    <n v="0"/>
    <n v="0"/>
    <n v="1.001730453257206"/>
    <m/>
  </r>
  <r>
    <n v="2020020713.2"/>
    <x v="96"/>
    <s v="CAR"/>
    <s v="T.B"/>
    <n v="0"/>
    <n v="0"/>
    <n v="2"/>
    <n v="0.43121786548487645"/>
    <n v="-4.1269280709074145E-2"/>
    <m/>
    <n v="0"/>
    <n v="0"/>
    <n v="1.1470390602668723"/>
    <n v="0.43799999999999994"/>
    <n v="-3.7200000000000032E-2"/>
    <m/>
    <n v="0"/>
    <n v="0"/>
    <n v="1.1822957783316239"/>
    <n v="0.46009999999999995"/>
    <n v="-2.3940000000000027E-2"/>
    <m/>
    <n v="0"/>
    <n v="0"/>
    <n v="1.001730453257206"/>
    <m/>
  </r>
  <r>
    <n v="2020020713.2"/>
    <x v="96"/>
    <s v="T.B"/>
    <s v="CAR"/>
    <n v="1"/>
    <n v="1"/>
    <n v="1.83"/>
    <n v="0.56878213451512361"/>
    <n v="1.4772761263617902E-2"/>
    <n v="1.4772761263617902E-2"/>
    <n v="1.4064295383814721E-2"/>
    <n v="1.226139184880286E-2"/>
    <n v="1.1470390602668723"/>
    <n v="0.56200000000000006"/>
    <n v="1.028674698795186E-2"/>
    <n v="1.028674698795186E-2"/>
    <n v="1.0094441355395457E-2"/>
    <n v="8.5380000000000438E-3"/>
    <n v="1.1822957783316239"/>
    <n v="0.53990000000000005"/>
    <n v="-4.331204819277055E-3"/>
    <m/>
    <n v="0"/>
    <n v="0"/>
    <n v="1.001730453257206"/>
    <m/>
  </r>
  <r>
    <n v="2020020717"/>
    <x v="97"/>
    <s v="NYI"/>
    <s v="NYR"/>
    <n v="1"/>
    <n v="1"/>
    <n v="1.9"/>
    <n v="0.55727173944050534"/>
    <n v="1.9605434978986702E-2"/>
    <n v="1.9605434978986702E-2"/>
    <n v="2.0319408672088729E-2"/>
    <n v="1.7644891481088033E-2"/>
    <n v="1.1515745899524104"/>
    <n v="0.51200000000000001"/>
    <n v="-9.0666666666666673E-3"/>
    <m/>
    <n v="0"/>
    <n v="0"/>
    <n v="1.1799888627751767"/>
    <n v="0.5121"/>
    <n v="-9.0033333333333267E-3"/>
    <m/>
    <n v="0"/>
    <n v="0"/>
    <n v="1.0563699811534955"/>
    <m/>
  </r>
  <r>
    <n v="2020020717"/>
    <x v="97"/>
    <s v="NYR"/>
    <s v="NYI"/>
    <n v="0"/>
    <n v="0"/>
    <n v="2.0499999999999998"/>
    <n v="0.4427282605594946"/>
    <n v="-2.6402018815153177E-2"/>
    <m/>
    <n v="0"/>
    <n v="0"/>
    <n v="1.1515745899524104"/>
    <n v="0.48799999999999999"/>
    <n v="1.1428571428566999E-4"/>
    <n v="1.1428571428566999E-4"/>
    <n v="-1.348558700313965E-4"/>
    <n v="-1.1428571428566999E-4"/>
    <n v="1.1799888627751767"/>
    <n v="0.4879"/>
    <n v="5.5714285714270069E-5"/>
    <n v="5.5714285714270069E-5"/>
    <n v="-5.8854898949963936E-5"/>
    <n v="-5.5714285714270069E-5"/>
    <n v="1.0563699811534955"/>
    <m/>
  </r>
  <r>
    <n v="2020020719"/>
    <x v="97"/>
    <s v="CBJ"/>
    <s v="FLA"/>
    <n v="0"/>
    <n v="0"/>
    <n v="2.85"/>
    <n v="0.42895438580246709"/>
    <n v="3.6084324249248304E-2"/>
    <n v="3.6084324249248304E-2"/>
    <n v="-4.1553790901037932E-2"/>
    <n v="-3.6084324249248304E-2"/>
    <n v="1.1515745899524104"/>
    <n v="0.35199999999999998"/>
    <n v="5.1891891891891573E-4"/>
    <n v="5.1891891891891573E-4"/>
    <n v="-6.1231854500765548E-4"/>
    <n v="-5.1891891891891573E-4"/>
    <n v="1.1799888627751767"/>
    <n v="0.35209999999999997"/>
    <n v="5.651351351351287E-4"/>
    <n v="5.651351351351287E-4"/>
    <n v="-5.9699179205187402E-4"/>
    <n v="-5.651351351351287E-4"/>
    <n v="1.0563699811534955"/>
    <m/>
  </r>
  <r>
    <n v="2020020719"/>
    <x v="97"/>
    <s v="FLA"/>
    <s v="CBJ"/>
    <n v="1"/>
    <n v="1"/>
    <n v="1.45"/>
    <n v="0.57104561419753286"/>
    <n v="-0.11465590627571828"/>
    <m/>
    <n v="0"/>
    <n v="0"/>
    <n v="1.1515745899524104"/>
    <n v="0.64800000000000002"/>
    <n v="-4.0266666666666673E-2"/>
    <m/>
    <n v="0"/>
    <n v="0"/>
    <n v="1.1799888627751767"/>
    <n v="0.64790000000000003"/>
    <n v="-4.0363333333333307E-2"/>
    <m/>
    <n v="0"/>
    <n v="0"/>
    <n v="1.0563699811534955"/>
    <m/>
  </r>
  <r>
    <n v="2020020722"/>
    <x v="97"/>
    <s v="DAL"/>
    <s v="DET"/>
    <n v="1"/>
    <n v="1"/>
    <n v="1.38"/>
    <n v="0.67225340868627681"/>
    <n v="-5.7071286326003792E-2"/>
    <m/>
    <n v="0"/>
    <n v="0"/>
    <n v="1.1515745899524104"/>
    <n v="0.65400000000000003"/>
    <n v="-7.6957894736842128E-2"/>
    <m/>
    <n v="0"/>
    <n v="0"/>
    <n v="1.1799888627751767"/>
    <n v="0.71819999999999995"/>
    <n v="-7.013684210526408E-3"/>
    <m/>
    <n v="0"/>
    <n v="0"/>
    <n v="1.0563699811534955"/>
    <m/>
  </r>
  <r>
    <n v="2020020722"/>
    <x v="97"/>
    <s v="DET"/>
    <s v="DAL"/>
    <n v="0"/>
    <n v="0"/>
    <n v="3.15"/>
    <n v="0.32774659131372308"/>
    <n v="4.521176182078283E-3"/>
    <n v="4.521176182078283E-3"/>
    <n v="-5.2064716079794028E-3"/>
    <n v="-4.521176182078283E-3"/>
    <n v="1.1515745899524104"/>
    <n v="0.34599999999999997"/>
    <n v="1.2544186046511609E-2"/>
    <n v="1.2544186046511609E-2"/>
    <n v="-1.4801999827463474E-2"/>
    <n v="-1.2544186046511609E-2"/>
    <n v="1.1799888627751767"/>
    <n v="0.28180000000000005"/>
    <n v="-1.5673953488372069E-2"/>
    <m/>
    <n v="0"/>
    <n v="0"/>
    <n v="1.0563699811534955"/>
    <m/>
  </r>
  <r>
    <n v="2020020724"/>
    <x v="97"/>
    <s v="ANA"/>
    <s v="L.A"/>
    <n v="0"/>
    <n v="0"/>
    <n v="2.4"/>
    <n v="0.4454197072649177"/>
    <n v="1.4787278021957662E-2"/>
    <n v="1.4787278021957662E-2"/>
    <n v="-1.7028653624648185E-2"/>
    <n v="-1.4787278021957662E-2"/>
    <n v="1.1515745899524104"/>
    <n v="0.44399999999999995"/>
    <n v="1.4057142857142832E-2"/>
    <n v="1.4057142857142832E-2"/>
    <n v="-1.6587272013868167E-2"/>
    <n v="-1.4057142857142832E-2"/>
    <n v="1.1799888627751767"/>
    <n v="0.41379999999999995"/>
    <n v="-1.4742857142857613E-3"/>
    <m/>
    <n v="0"/>
    <n v="0"/>
    <n v="1.0563699811534955"/>
    <m/>
  </r>
  <r>
    <n v="2020020724"/>
    <x v="97"/>
    <s v="L.A"/>
    <s v="ANA"/>
    <n v="1"/>
    <n v="1"/>
    <n v="1.64"/>
    <n v="0.55458029273508225"/>
    <n v="-4.2416399959905551E-2"/>
    <m/>
    <n v="0"/>
    <n v="0"/>
    <n v="1.1515745899524104"/>
    <n v="0.55600000000000005"/>
    <n v="-4.1325000000000008E-2"/>
    <m/>
    <n v="0"/>
    <n v="0"/>
    <n v="1.1799888627751767"/>
    <n v="0.58620000000000005"/>
    <n v="-1.810875E-2"/>
    <m/>
    <n v="0"/>
    <n v="0"/>
    <n v="1.0563699811534955"/>
    <m/>
  </r>
  <r>
    <n v="2020020724.0999999"/>
    <x v="97"/>
    <s v="BOS"/>
    <s v="BUF"/>
    <n v="0"/>
    <n v="1"/>
    <n v="1.32"/>
    <n v="0.67665324162052665"/>
    <n v="-0.10014161349459824"/>
    <m/>
    <n v="0"/>
    <n v="0"/>
    <n v="1.1515745899524104"/>
    <n v="0.74399999999999999"/>
    <n v="-1.6799999999999937E-2"/>
    <m/>
    <n v="0"/>
    <n v="0"/>
    <n v="1.1799888627751767"/>
    <n v="0.69900000000000007"/>
    <n v="-7.248749999999983E-2"/>
    <m/>
    <n v="0"/>
    <n v="0"/>
    <n v="1.0563699811534955"/>
    <m/>
  </r>
  <r>
    <n v="2020020724.0999999"/>
    <x v="97"/>
    <s v="BUF"/>
    <s v="BOS"/>
    <n v="1"/>
    <n v="0"/>
    <n v="3.5"/>
    <n v="0.32334675837947341"/>
    <n v="1.5805638519378828E-2"/>
    <n v="1.5805638519378828E-2"/>
    <n v="-1.8201371696889696E-2"/>
    <n v="-1.5805638519378828E-2"/>
    <n v="1.1515745899524104"/>
    <n v="0.25600000000000001"/>
    <n v="-1.2479999999999996E-2"/>
    <m/>
    <n v="0"/>
    <n v="0"/>
    <n v="1.1799888627751767"/>
    <n v="0.30099999999999999"/>
    <n v="6.4199999999999926E-3"/>
    <n v="6.4199999999999926E-3"/>
    <n v="-6.7818952790054329E-3"/>
    <n v="-6.4199999999999926E-3"/>
    <n v="1.0563699811534955"/>
    <m/>
  </r>
  <r>
    <n v="2020020724.2"/>
    <x v="97"/>
    <s v="CAR"/>
    <s v="T.B"/>
    <n v="0"/>
    <n v="1"/>
    <n v="2"/>
    <n v="0.44676293893303665"/>
    <n v="-3.1942236640178014E-2"/>
    <m/>
    <n v="0"/>
    <n v="0"/>
    <n v="1.1515745899524104"/>
    <n v="0.53200000000000003"/>
    <n v="1.9200000000000016E-2"/>
    <n v="1.9200000000000016E-2"/>
    <n v="2.2655786165283409E-2"/>
    <n v="1.9200000000000016E-2"/>
    <n v="1.1799888627751767"/>
    <n v="0.45660000000000001"/>
    <n v="-2.6039999999999997E-2"/>
    <m/>
    <n v="0"/>
    <n v="0"/>
    <n v="1.0563699811534955"/>
    <m/>
  </r>
  <r>
    <n v="2020020724.2"/>
    <x v="97"/>
    <s v="T.B"/>
    <s v="CAR"/>
    <n v="1"/>
    <n v="0"/>
    <n v="1.9"/>
    <n v="0.55323706106696335"/>
    <n v="1.7050138675743454E-2"/>
    <n v="1.7050138675743454E-2"/>
    <n v="-1.9634506454151001E-2"/>
    <n v="-1.7050138675743454E-2"/>
    <n v="1.1515745899524104"/>
    <n v="0.46800000000000003"/>
    <n v="-3.6933333333333318E-2"/>
    <m/>
    <n v="0"/>
    <n v="0"/>
    <n v="1.1799888627751767"/>
    <n v="0.54339999999999999"/>
    <n v="1.0819999999999977E-2"/>
    <n v="1.0819999999999977E-2"/>
    <n v="-1.1429923196080797E-2"/>
    <n v="-1.0819999999999977E-2"/>
    <n v="1.0563699811534955"/>
    <m/>
  </r>
  <r>
    <n v="2020020724.3"/>
    <x v="97"/>
    <s v="N.J"/>
    <s v="PIT"/>
    <n v="0"/>
    <n v="0"/>
    <n v="3.15"/>
    <n v="0.32706463482911352"/>
    <n v="4.2214325179126882E-3"/>
    <n v="4.2214325179126882E-3"/>
    <n v="-4.861294420827075E-3"/>
    <n v="-4.2214325179126882E-3"/>
    <n v="1.1515745899524104"/>
    <n v="0.33299999999999996"/>
    <n v="6.8302325581395106E-3"/>
    <n v="6.8302325581395106E-3"/>
    <n v="-8.059598348769027E-3"/>
    <n v="-6.8302325581395106E-3"/>
    <n v="1.1799888627751767"/>
    <n v="0.29430000000000001"/>
    <n v="-1.0179767441860462E-2"/>
    <m/>
    <n v="0"/>
    <n v="0"/>
    <n v="1.0563699811534955"/>
    <m/>
  </r>
  <r>
    <n v="2020020724.3"/>
    <x v="97"/>
    <s v="PIT"/>
    <s v="N.J"/>
    <n v="1"/>
    <n v="1"/>
    <n v="1.38"/>
    <n v="0.67293536517088659"/>
    <n v="-5.6328312682244662E-2"/>
    <m/>
    <n v="0"/>
    <n v="0"/>
    <n v="1.1515745899524104"/>
    <n v="0.66700000000000004"/>
    <n v="-6.2794736842105237E-2"/>
    <m/>
    <n v="0"/>
    <n v="0"/>
    <n v="1.1799888627751767"/>
    <n v="0.70569999999999999"/>
    <n v="-2.0632105263157979E-2"/>
    <m/>
    <n v="0"/>
    <n v="0"/>
    <n v="1.0563699811534955"/>
    <m/>
  </r>
  <r>
    <n v="2020020724.4000001"/>
    <x v="97"/>
    <s v="TOR"/>
    <s v="VAN"/>
    <n v="0"/>
    <n v="0"/>
    <n v="1.32"/>
    <n v="0.5765541448612248"/>
    <n v="-0.2240142457342342"/>
    <m/>
    <n v="0"/>
    <n v="0"/>
    <n v="1.1515745899524104"/>
    <n v="0.70399999999999996"/>
    <n v="-6.6299999999999984E-2"/>
    <m/>
    <n v="0"/>
    <n v="0"/>
    <n v="1.1799888627751767"/>
    <n v="0.58210000000000006"/>
    <n v="-0.21715124999999991"/>
    <m/>
    <n v="0"/>
    <n v="0"/>
    <n v="1.0563699811534955"/>
    <m/>
  </r>
  <r>
    <n v="2020020724.4000001"/>
    <x v="97"/>
    <s v="VAN"/>
    <s v="TOR"/>
    <n v="1"/>
    <n v="1"/>
    <n v="3.5"/>
    <n v="0.42344585513877525"/>
    <n v="5.7847259158285598E-2"/>
    <n v="5.7847259158285598E-2"/>
    <n v="0.1665385843626839"/>
    <n v="0.14461814789571401"/>
    <n v="1.1515745899524104"/>
    <n v="0.29599999999999999"/>
    <n v="4.3199999999999975E-3"/>
    <n v="4.3199999999999975E-3"/>
    <n v="1.27438797179719E-2"/>
    <n v="1.0799999999999994E-2"/>
    <n v="1.1799888627751767"/>
    <n v="0.41789999999999999"/>
    <n v="5.5518000000000005E-2"/>
    <n v="5.5518000000000005E-2"/>
    <n v="0.14661887153419939"/>
    <n v="0.138795"/>
    <n v="1.0563699811534955"/>
    <m/>
  </r>
  <r>
    <n v="2020020725"/>
    <x v="98"/>
    <s v="CHI"/>
    <s v="NSH"/>
    <n v="1"/>
    <n v="1"/>
    <n v="2.15"/>
    <n v="0.46959097952407181"/>
    <n v="2.509723298283729E-3"/>
    <n v="2.509723298283729E-3"/>
    <n v="3.5556215417782613E-3"/>
    <n v="2.8861817930262881E-3"/>
    <n v="1.2319464942816496"/>
    <n v="0.48299999999999998"/>
    <n v="1.0030434782608661E-2"/>
    <n v="1.0030434782608661E-2"/>
    <n v="1.355584530355468E-2"/>
    <n v="1.153499999999996E-2"/>
    <n v="1.1751924840532924"/>
    <n v="0.4869"/>
    <n v="1.2217826086956513E-2"/>
    <n v="1.2217826086956513E-2"/>
    <n v="1.6637494745272322E-2"/>
    <n v="1.4050499999999987E-2"/>
    <n v="1.1841211875216069"/>
    <m/>
  </r>
  <r>
    <n v="2020020725"/>
    <x v="98"/>
    <s v="NSH"/>
    <s v="CHI"/>
    <n v="0"/>
    <n v="0"/>
    <n v="1.83"/>
    <n v="0.53040902047592819"/>
    <n v="-1.0608973203271607E-2"/>
    <m/>
    <n v="0"/>
    <n v="0"/>
    <n v="1.2319464942816496"/>
    <n v="0.51700000000000002"/>
    <n v="-1.9478313253012001E-2"/>
    <m/>
    <n v="0"/>
    <n v="0"/>
    <n v="1.1751924840532924"/>
    <n v="0.5131"/>
    <n v="-2.2057951807228894E-2"/>
    <m/>
    <n v="0"/>
    <n v="0"/>
    <n v="1.1841211875216069"/>
    <m/>
  </r>
  <r>
    <n v="2020020725.0999999"/>
    <x v="98"/>
    <s v="EDM"/>
    <s v="MTL"/>
    <n v="1"/>
    <n v="0"/>
    <n v="1.76"/>
    <n v="0.5965148218126568"/>
    <n v="1.968398146984579E-2"/>
    <n v="1.968398146984579E-2"/>
    <n v="-2.4249611965281474E-2"/>
    <n v="-1.968398146984579E-2"/>
    <n v="1.2319464942816496"/>
    <n v="0.54300000000000004"/>
    <n v="-1.749473684210523E-2"/>
    <m/>
    <n v="0"/>
    <n v="0"/>
    <n v="1.1751924840532924"/>
    <n v="0.62429999999999997"/>
    <n v="3.8987368421052611E-2"/>
    <n v="3.8987368421052611E-2"/>
    <n v="-4.6165768993079212E-2"/>
    <n v="-3.8987368421052611E-2"/>
    <n v="1.1841211875216069"/>
    <m/>
  </r>
  <r>
    <n v="2020020725.0999999"/>
    <x v="98"/>
    <s v="MTL"/>
    <s v="EDM"/>
    <n v="0"/>
    <n v="1"/>
    <n v="2.2000000000000002"/>
    <n v="0.4034851781873432"/>
    <n v="-2.8083151996961205E-2"/>
    <m/>
    <n v="0"/>
    <n v="0"/>
    <n v="1.2319464942816496"/>
    <n v="0.45699999999999996"/>
    <n v="1.3499999999999899E-3"/>
    <n v="1.3499999999999899E-3"/>
    <n v="1.9038118241663194E-3"/>
    <n v="1.619999999999988E-3"/>
    <n v="1.1751924840532924"/>
    <n v="0.37570000000000003"/>
    <n v="-4.3364999999999952E-2"/>
    <m/>
    <n v="0"/>
    <n v="0"/>
    <n v="1.1841211875216069"/>
    <m/>
  </r>
  <r>
    <n v="2020020727"/>
    <x v="98"/>
    <s v="ARI"/>
    <s v="MIN"/>
    <n v="1"/>
    <n v="0"/>
    <n v="2.4"/>
    <n v="0.42551536918097599"/>
    <n v="4.5507612930733654E-3"/>
    <n v="4.5507612930733654E-3"/>
    <n v="-5.6062944213143588E-3"/>
    <n v="-4.5507612930733654E-3"/>
    <n v="1.2319464942816496"/>
    <n v="0.375"/>
    <n v="-2.1428571428571446E-2"/>
    <m/>
    <n v="0"/>
    <n v="0"/>
    <n v="1.1751924840532924"/>
    <n v="0.45050000000000001"/>
    <n v="1.7399999999999988E-2"/>
    <n v="1.7399999999999988E-2"/>
    <n v="-2.0603708662875947E-2"/>
    <n v="-1.7399999999999988E-2"/>
    <n v="1.1841211875216069"/>
    <m/>
  </r>
  <r>
    <n v="2020020727"/>
    <x v="98"/>
    <s v="MIN"/>
    <s v="ARI"/>
    <n v="0"/>
    <n v="1"/>
    <n v="1.68"/>
    <n v="0.57448463081902412"/>
    <n v="-1.5381979510605662E-2"/>
    <m/>
    <n v="0"/>
    <n v="0"/>
    <n v="1.2319464942816496"/>
    <n v="0.625"/>
    <n v="2.2058823529411735E-2"/>
    <n v="2.2058823529411735E-2"/>
    <n v="1.762788726079936E-2"/>
    <n v="1.4999999999999979E-2"/>
    <n v="1.1751924840532924"/>
    <n v="0.54949999999999999"/>
    <n v="-3.3900000000000055E-2"/>
    <m/>
    <n v="0"/>
    <n v="0"/>
    <n v="1.1841211875216069"/>
    <m/>
  </r>
  <r>
    <n v="2020020728"/>
    <x v="98"/>
    <s v="S.J"/>
    <s v="VGK"/>
    <n v="0"/>
    <n v="0"/>
    <n v="3.25"/>
    <n v="0.31503617922767302"/>
    <n v="3.1823443319916344E-3"/>
    <n v="3.1823443319916344E-3"/>
    <n v="-3.9204779433941721E-3"/>
    <n v="-3.1823443319916344E-3"/>
    <n v="1.2319464942816496"/>
    <n v="0.32299999999999995"/>
    <n v="6.6333333333333131E-3"/>
    <n v="6.6333333333333131E-3"/>
    <n v="-7.795443477553482E-3"/>
    <n v="-6.6333333333333131E-3"/>
    <n v="1.1751924840532924"/>
    <n v="0.21379999999999999"/>
    <n v="-4.068666666666667E-2"/>
    <m/>
    <n v="0"/>
    <n v="0"/>
    <n v="1.1841211875216069"/>
    <m/>
  </r>
  <r>
    <n v="2020020728"/>
    <x v="98"/>
    <s v="VGK"/>
    <s v="S.J"/>
    <n v="1"/>
    <n v="1"/>
    <n v="1.41"/>
    <n v="0.68496382077232698"/>
    <n v="-2.5025131251965163E-2"/>
    <m/>
    <n v="0"/>
    <n v="0"/>
    <n v="1.2319464942816496"/>
    <n v="0.67700000000000005"/>
    <n v="-3.3241463414634131E-2"/>
    <m/>
    <n v="0"/>
    <n v="0"/>
    <n v="1.1751924840532924"/>
    <n v="0.78620000000000001"/>
    <n v="7.9420975609756042E-2"/>
    <n v="7.9420975609756042E-2"/>
    <n v="3.8558064580791043E-2"/>
    <n v="3.2562599999999969E-2"/>
    <n v="1.1841211875216069"/>
    <m/>
  </r>
  <r>
    <n v="2020020730"/>
    <x v="99"/>
    <s v="NYI"/>
    <s v="WSH"/>
    <n v="1"/>
    <n v="0"/>
    <n v="1.83"/>
    <n v="0.50609785958949649"/>
    <n v="-2.6689488054658338E-2"/>
    <m/>
    <n v="0"/>
    <n v="0"/>
    <n v="1.2017257314934378"/>
    <n v="0.55400000000000005"/>
    <n v="4.9951807228916251E-3"/>
    <n v="4.9951807228916251E-3"/>
    <n v="-5.9966374569420207E-3"/>
    <n v="-4.9951807228916251E-3"/>
    <n v="1.2004845849642591"/>
    <n v="0.56499999999999995"/>
    <n v="1.2271084337349369E-2"/>
    <n v="1.2271084337349369E-2"/>
    <n v="-1.438842642978023E-2"/>
    <n v="-1.2271084337349369E-2"/>
    <n v="1.1725472691917151"/>
    <m/>
  </r>
  <r>
    <n v="2020020730"/>
    <x v="99"/>
    <s v="WSH"/>
    <s v="NYI"/>
    <n v="0"/>
    <n v="1"/>
    <n v="2.1"/>
    <n v="0.49390214041050357"/>
    <n v="1.0143953144197514E-2"/>
    <n v="1.0143953144197514E-2"/>
    <n v="1.3409274463690508E-2"/>
    <n v="1.1158348458617266E-2"/>
    <n v="1.2017257314934378"/>
    <n v="0.44599999999999995"/>
    <n v="-1.7290909090909121E-2"/>
    <m/>
    <n v="0"/>
    <n v="0"/>
    <n v="1.2004845849642591"/>
    <n v="0.43500000000000005"/>
    <n v="-2.3590909090909034E-2"/>
    <m/>
    <n v="0"/>
    <n v="0"/>
    <n v="1.1725472691917151"/>
    <m/>
  </r>
  <r>
    <n v="2020020731"/>
    <x v="99"/>
    <s v="CBJ"/>
    <s v="T.B"/>
    <n v="0"/>
    <n v="0"/>
    <n v="3.1"/>
    <n v="0.32666336334464446"/>
    <n v="1.8080609097711235E-3"/>
    <n v="1.8080609097711235E-3"/>
    <n v="-2.1727933193793937E-3"/>
    <n v="-1.8080609097711235E-3"/>
    <n v="1.2017257314934378"/>
    <n v="0.28300000000000003"/>
    <n v="-1.7528571428571414E-2"/>
    <m/>
    <n v="0"/>
    <n v="0"/>
    <n v="1.2004845849642591"/>
    <n v="0.24609999999999999"/>
    <n v="-3.3869999999999997E-2"/>
    <m/>
    <n v="0"/>
    <n v="0"/>
    <n v="1.1725472691917151"/>
    <m/>
  </r>
  <r>
    <n v="2020020731"/>
    <x v="99"/>
    <s v="T.B"/>
    <s v="CBJ"/>
    <n v="1"/>
    <n v="1"/>
    <n v="1.4"/>
    <n v="0.67333663665535559"/>
    <n v="-4.2996531511876636E-2"/>
    <m/>
    <n v="0"/>
    <n v="0"/>
    <n v="1.2017257314934378"/>
    <n v="0.71699999999999997"/>
    <n v="2.8499999999999364E-3"/>
    <n v="2.8499999999999364E-3"/>
    <n v="1.3685524268592241E-3"/>
    <n v="1.1399999999999739E-3"/>
    <n v="1.2004845849642591"/>
    <n v="0.75390000000000001"/>
    <n v="4.1594999999999972E-2"/>
    <n v="4.1594999999999972E-2"/>
    <n v="1.950884146481174E-2"/>
    <n v="1.6637999999999986E-2"/>
    <n v="1.1725472691917151"/>
    <m/>
  </r>
  <r>
    <n v="2020020732"/>
    <x v="99"/>
    <s v="CAR"/>
    <s v="FLA"/>
    <n v="0"/>
    <n v="1"/>
    <n v="1.8"/>
    <n v="0.52418528197990699"/>
    <n v="-2.1174934663562781E-2"/>
    <m/>
    <n v="0"/>
    <n v="0"/>
    <n v="1.2017257314934378"/>
    <n v="0.55299999999999994"/>
    <n v="-1.7250000000000598E-3"/>
    <m/>
    <n v="0"/>
    <n v="0"/>
    <n v="1.2004845849642591"/>
    <n v="0.52160000000000006"/>
    <n v="-2.291999999999994E-2"/>
    <m/>
    <n v="0"/>
    <n v="0"/>
    <n v="1.1725472691917151"/>
    <m/>
  </r>
  <r>
    <n v="2020020732"/>
    <x v="99"/>
    <s v="FLA"/>
    <s v="CAR"/>
    <n v="1"/>
    <n v="0"/>
    <n v="2.15"/>
    <n v="0.47581471802009295"/>
    <n v="6.0004288025738749E-3"/>
    <n v="6.0004288025738749E-3"/>
    <n v="-7.2108696920473829E-3"/>
    <n v="-6.0004288025738749E-3"/>
    <n v="1.2017257314934378"/>
    <n v="0.44700000000000001"/>
    <n v="-1.0160869565217388E-2"/>
    <m/>
    <n v="0"/>
    <n v="0"/>
    <n v="1.2004845849642591"/>
    <n v="0.47839999999999999"/>
    <n v="7.4504347826086894E-3"/>
    <n v="7.4504347826086894E-3"/>
    <n v="-8.7359869586387893E-3"/>
    <n v="-7.4504347826086894E-3"/>
    <n v="1.1725472691917151"/>
    <m/>
  </r>
  <r>
    <n v="2020020733"/>
    <x v="99"/>
    <s v="N.J"/>
    <s v="PIT"/>
    <n v="0"/>
    <n v="0"/>
    <n v="3.4"/>
    <n v="0.33147957799289024"/>
    <n v="1.5878820646978355E-2"/>
    <n v="1.5878820646978355E-2"/>
    <n v="-1.9081987357243167E-2"/>
    <n v="-1.5878820646978355E-2"/>
    <n v="1.2017257314934378"/>
    <n v="0.29300000000000004"/>
    <n v="-4.7499999999998932E-4"/>
    <m/>
    <n v="0"/>
    <n v="0"/>
    <n v="1.2004845849642591"/>
    <n v="0.26190000000000002"/>
    <n v="-1.3692499999999996E-2"/>
    <m/>
    <n v="0"/>
    <n v="0"/>
    <n v="1.1725472691917151"/>
    <m/>
  </r>
  <r>
    <n v="2020020733"/>
    <x v="99"/>
    <s v="PIT"/>
    <s v="N.J"/>
    <n v="1"/>
    <n v="1"/>
    <n v="1.34"/>
    <n v="0.66852042200710993"/>
    <n v="-9.1925853979828748E-2"/>
    <m/>
    <n v="0"/>
    <n v="0"/>
    <n v="1.2017257314934378"/>
    <n v="0.70699999999999996"/>
    <n v="-4.6429411764705872E-2"/>
    <m/>
    <n v="0"/>
    <n v="0"/>
    <n v="1.2004845849642591"/>
    <n v="0.73809999999999998"/>
    <n v="-9.6582352941175561E-3"/>
    <m/>
    <n v="0"/>
    <n v="0"/>
    <n v="1.1725472691917151"/>
    <m/>
  </r>
  <r>
    <n v="2020020734"/>
    <x v="99"/>
    <s v="DAL"/>
    <s v="DET"/>
    <n v="0"/>
    <n v="0"/>
    <n v="1.47"/>
    <n v="0.68416082008231249"/>
    <n v="3.6487694814889729E-3"/>
    <n v="3.6487694814889729E-3"/>
    <n v="-4.3848201741932677E-3"/>
    <n v="-3.6487694814889729E-3"/>
    <n v="1.2017257314934378"/>
    <n v="0.59099999999999997"/>
    <n v="-8.3763829787234095E-2"/>
    <m/>
    <n v="0"/>
    <n v="0"/>
    <n v="1.2004845849642591"/>
    <n v="0.6794"/>
    <n v="-8.1829787234042901E-4"/>
    <m/>
    <n v="0"/>
    <n v="0"/>
    <n v="1.1725472691917151"/>
    <m/>
  </r>
  <r>
    <n v="2020020734"/>
    <x v="99"/>
    <s v="DET"/>
    <s v="DAL"/>
    <n v="1"/>
    <n v="1"/>
    <n v="2.8"/>
    <n v="0.31583917991768751"/>
    <n v="-1.9275049371745845E-2"/>
    <m/>
    <n v="0"/>
    <n v="0"/>
    <n v="1.2017257314934378"/>
    <n v="0.40899999999999997"/>
    <n v="2.4199999999999975E-2"/>
    <n v="2.4199999999999975E-2"/>
    <n v="5.2293108521043082E-2"/>
    <n v="4.355999999999996E-2"/>
    <n v="1.2004845849642591"/>
    <n v="0.3206"/>
    <n v="-1.7053333333333347E-2"/>
    <m/>
    <n v="0"/>
    <n v="0"/>
    <n v="1.1725472691917151"/>
    <m/>
  </r>
  <r>
    <n v="2020020735"/>
    <x v="99"/>
    <s v="COL"/>
    <s v="STL"/>
    <n v="0"/>
    <n v="1"/>
    <n v="1.6"/>
    <n v="0.55054210017276239"/>
    <n v="-5.9566319861790049E-2"/>
    <m/>
    <n v="0"/>
    <n v="0"/>
    <n v="1.2017257314934378"/>
    <n v="0.54899999999999993"/>
    <n v="-6.0800000000000014E-2"/>
    <m/>
    <n v="0"/>
    <n v="0"/>
    <n v="1.2004845849642591"/>
    <n v="0.64690000000000003"/>
    <n v="1.7520000000000088E-2"/>
    <n v="1.7520000000000088E-2"/>
    <n v="1.2325816893743371E-2"/>
    <n v="1.0512000000000053E-2"/>
    <n v="1.1725472691917151"/>
    <m/>
  </r>
  <r>
    <n v="2020020735"/>
    <x v="99"/>
    <s v="STL"/>
    <s v="COL"/>
    <n v="1"/>
    <n v="0"/>
    <n v="2.4500000000000002"/>
    <n v="0.44945789982723761"/>
    <n v="2.0932107843461823E-2"/>
    <n v="2.0932107843461823E-2"/>
    <n v="-2.5154652609883685E-2"/>
    <n v="-2.0932107843461823E-2"/>
    <n v="1.2017257314934378"/>
    <n v="0.45100000000000001"/>
    <n v="2.1713793103448304E-2"/>
    <n v="2.1713793103448304E-2"/>
    <n v="-2.6067073901792928E-2"/>
    <n v="-2.1713793103448304E-2"/>
    <n v="1.2004845849642591"/>
    <n v="0.35310000000000002"/>
    <n v="-2.7911379310344802E-2"/>
    <m/>
    <n v="0"/>
    <n v="0"/>
    <n v="1.1725472691917151"/>
    <m/>
  </r>
  <r>
    <n v="2020020737"/>
    <x v="99"/>
    <s v="OTT"/>
    <s v="VAN"/>
    <n v="0"/>
    <n v="1"/>
    <n v="2.25"/>
    <n v="0.44267949793351302"/>
    <n v="-9.5307111590296138E-4"/>
    <m/>
    <n v="0"/>
    <n v="0"/>
    <n v="1.2017257314934378"/>
    <n v="0.42600000000000005"/>
    <n v="-9.9599999999999689E-3"/>
    <m/>
    <n v="0"/>
    <n v="0"/>
    <n v="1.2004845849642591"/>
    <n v="0.35199999999999998"/>
    <n v="-4.9920000000000013E-2"/>
    <m/>
    <n v="0"/>
    <n v="0"/>
    <n v="1.1725472691917151"/>
    <m/>
  </r>
  <r>
    <n v="2020020737"/>
    <x v="99"/>
    <s v="VAN"/>
    <s v="OTT"/>
    <n v="1"/>
    <n v="0"/>
    <n v="1.68"/>
    <n v="0.55732050206648698"/>
    <n v="-2.8103627880133191E-2"/>
    <m/>
    <n v="0"/>
    <n v="0"/>
    <n v="1.2017257314934378"/>
    <n v="0.57399999999999995"/>
    <n v="-1.5741176470588255E-2"/>
    <m/>
    <n v="0"/>
    <n v="0"/>
    <n v="1.2004845849642591"/>
    <n v="0.64800000000000002"/>
    <n v="3.910588235294115E-2"/>
    <n v="3.910588235294115E-2"/>
    <n v="-4.5853495562273631E-2"/>
    <n v="-3.910588235294115E-2"/>
    <n v="1.1725472691917151"/>
    <m/>
  </r>
  <r>
    <n v="2020020738"/>
    <x v="99"/>
    <s v="BOS"/>
    <s v="BUF"/>
    <n v="0"/>
    <n v="1"/>
    <n v="1.32"/>
    <n v="0.67384399752194979"/>
    <n v="-0.10361805306658702"/>
    <m/>
    <n v="0"/>
    <n v="0"/>
    <n v="1.2017257314934378"/>
    <n v="0.71899999999999997"/>
    <n v="-4.7737499999999954E-2"/>
    <m/>
    <n v="0"/>
    <n v="0"/>
    <n v="1.2004845849642591"/>
    <n v="0.68589999999999995"/>
    <n v="-8.8698750000000007E-2"/>
    <m/>
    <n v="0"/>
    <n v="0"/>
    <n v="1.1725472691917151"/>
    <m/>
  </r>
  <r>
    <n v="2020020738"/>
    <x v="99"/>
    <s v="BUF"/>
    <s v="BOS"/>
    <n v="1"/>
    <n v="0"/>
    <n v="3.5"/>
    <n v="0.32615600247805016"/>
    <n v="1.6985521040781059E-2"/>
    <n v="1.6985521040781059E-2"/>
    <n v="-2.0411937697529796E-2"/>
    <n v="-1.6985521040781059E-2"/>
    <n v="1.2017257314934378"/>
    <n v="0.28100000000000003"/>
    <n v="-1.9799999999999818E-3"/>
    <m/>
    <n v="0"/>
    <n v="0"/>
    <n v="1.2004845849642591"/>
    <n v="0.31409999999999999"/>
    <n v="1.1921999999999999E-2"/>
    <n v="1.1921999999999999E-2"/>
    <n v="-1.3979108543303627E-2"/>
    <n v="-1.1921999999999999E-2"/>
    <n v="1.1725472691917151"/>
    <m/>
  </r>
  <r>
    <n v="2020020739"/>
    <x v="99"/>
    <s v="NYR"/>
    <s v="PHI"/>
    <n v="1"/>
    <n v="0"/>
    <n v="1.57"/>
    <n v="0.52356970634717959"/>
    <n v="-9.3681874228909445E-2"/>
    <m/>
    <n v="0"/>
    <n v="0"/>
    <n v="1.2017257314934378"/>
    <n v="0.626"/>
    <n v="-9.0421052631578791E-3"/>
    <m/>
    <n v="0"/>
    <n v="0"/>
    <n v="1.2004845849642591"/>
    <n v="0.67159999999999997"/>
    <n v="2.8637894736842109E-2"/>
    <n v="2.8637894736842109E-2"/>
    <n v="-3.3579285269084005E-2"/>
    <n v="-2.8637894736842109E-2"/>
    <n v="1.1725472691917151"/>
    <m/>
  </r>
  <r>
    <n v="2020020739"/>
    <x v="99"/>
    <s v="PHI"/>
    <s v="NYR"/>
    <n v="0"/>
    <n v="1"/>
    <n v="2.5499999999999998"/>
    <n v="0.47643029365282047"/>
    <n v="4.1593015899617829E-2"/>
    <n v="4.1593015899617829E-2"/>
    <n v="7.7474266058328953E-2"/>
    <n v="6.4469174644407629E-2"/>
    <n v="1.2017257314934378"/>
    <n v="0.374"/>
    <n v="-8.961290322580669E-3"/>
    <m/>
    <n v="0"/>
    <n v="0"/>
    <n v="1.2004845849642591"/>
    <n v="0.32840000000000003"/>
    <n v="-3.1467096774193543E-2"/>
    <m/>
    <n v="0"/>
    <n v="0"/>
    <n v="1.1725472691917151"/>
    <m/>
  </r>
  <r>
    <n v="2020020739.0999999"/>
    <x v="99"/>
    <s v="TOR"/>
    <s v="WPG"/>
    <n v="0"/>
    <n v="1"/>
    <n v="1.74"/>
    <n v="0.49969797183944048"/>
    <n v="-5.2915754999746045E-2"/>
    <m/>
    <n v="0"/>
    <n v="0"/>
    <n v="1.2017257314934378"/>
    <n v="0.55800000000000005"/>
    <n v="-1.1789189189189187E-2"/>
    <m/>
    <n v="0"/>
    <n v="0"/>
    <n v="1.2004845849642591"/>
    <n v="0.43279999999999996"/>
    <n v="-0.100105945945946"/>
    <m/>
    <n v="0"/>
    <n v="0"/>
    <n v="1.1725472691917151"/>
    <m/>
  </r>
  <r>
    <n v="2020020739.0999999"/>
    <x v="99"/>
    <s v="WPG"/>
    <s v="TOR"/>
    <n v="1"/>
    <n v="0"/>
    <n v="2.2000000000000002"/>
    <n v="0.50030202816055958"/>
    <n v="2.5166115488307796E-2"/>
    <n v="2.5166115488307796E-2"/>
    <n v="-3.0242768544035022E-2"/>
    <n v="-2.5166115488307796E-2"/>
    <n v="1.2017257314934378"/>
    <n v="0.442"/>
    <n v="-6.8999999999999747E-3"/>
    <m/>
    <n v="0"/>
    <n v="0"/>
    <n v="1.2004845849642591"/>
    <n v="0.56720000000000004"/>
    <n v="6.1960000000000036E-2"/>
    <n v="6.1960000000000036E-2"/>
    <n v="-7.2651028799118708E-2"/>
    <n v="-6.1960000000000036E-2"/>
    <n v="1.1725472691917151"/>
    <m/>
  </r>
  <r>
    <n v="2020020740"/>
    <x v="100"/>
    <s v="CHI"/>
    <s v="NSH"/>
    <n v="1"/>
    <n v="0"/>
    <n v="2.15"/>
    <n v="0.47333228861774107"/>
    <n v="4.6081097029938957E-3"/>
    <n v="4.6081097029938957E-3"/>
    <n v="-5.4557689143967152E-3"/>
    <n v="-4.6081097029938957E-3"/>
    <n v="1.1839494426211454"/>
    <n v="0.46400000000000002"/>
    <n v="-6.2608695652174255E-4"/>
    <m/>
    <n v="0"/>
    <n v="0"/>
    <n v="1.2220825345534265"/>
    <n v="0.47499999999999998"/>
    <n v="5.5434782608695344E-3"/>
    <n v="5.5434782608695344E-3"/>
    <n v="-5.6277091734121031E-3"/>
    <n v="-5.5434782608695344E-3"/>
    <n v="1.0151945959880713"/>
    <m/>
  </r>
  <r>
    <n v="2020020740"/>
    <x v="100"/>
    <s v="NSH"/>
    <s v="CHI"/>
    <n v="0"/>
    <n v="1"/>
    <n v="1.74"/>
    <n v="0.52666771138225887"/>
    <n v="-3.3891154943866048E-2"/>
    <m/>
    <n v="0"/>
    <n v="0"/>
    <n v="1.1839494426211454"/>
    <n v="0.53600000000000003"/>
    <n v="-2.7308108108108096E-2"/>
    <m/>
    <n v="0"/>
    <n v="0"/>
    <n v="1.2220825345534265"/>
    <n v="0.52500000000000002"/>
    <n v="-3.5067567567567529E-2"/>
    <m/>
    <n v="0"/>
    <n v="0"/>
    <n v="1.0151945959880713"/>
    <m/>
  </r>
  <r>
    <n v="2020020740.0999999"/>
    <x v="100"/>
    <s v="CGY"/>
    <s v="MTL"/>
    <n v="1"/>
    <n v="1"/>
    <n v="1.83"/>
    <n v="0.51491864117398045"/>
    <n v="-2.0855019271668329E-2"/>
    <m/>
    <n v="0"/>
    <n v="0"/>
    <n v="1.1839494426211454"/>
    <n v="0.46700000000000003"/>
    <n v="-5.255060240963854E-2"/>
    <m/>
    <n v="0"/>
    <n v="0"/>
    <n v="1.2220825345534265"/>
    <n v="0.504"/>
    <n v="-2.8077108433734926E-2"/>
    <m/>
    <n v="0"/>
    <n v="0"/>
    <n v="1.0151945959880713"/>
    <m/>
  </r>
  <r>
    <n v="2020020740.0999999"/>
    <x v="100"/>
    <s v="MTL"/>
    <s v="CGY"/>
    <n v="0"/>
    <n v="0"/>
    <n v="2"/>
    <n v="0.48508135882601949"/>
    <n v="-8.9511847043883212E-3"/>
    <m/>
    <n v="0"/>
    <n v="0"/>
    <n v="1.1839494426211454"/>
    <n v="0.53299999999999992"/>
    <n v="1.979999999999995E-2"/>
    <n v="1.979999999999995E-2"/>
    <n v="-2.4197234184157784E-2"/>
    <n v="-1.979999999999995E-2"/>
    <n v="1.2220825345534265"/>
    <n v="0.496"/>
    <n v="-2.400000000000002E-3"/>
    <m/>
    <n v="0"/>
    <n v="0"/>
    <n v="1.0151945959880713"/>
    <m/>
  </r>
  <r>
    <n v="2020020740.2"/>
    <x v="100"/>
    <s v="BOS"/>
    <s v="BUF"/>
    <n v="0"/>
    <n v="0"/>
    <n v="1.27"/>
    <n v="0.68768820441604916"/>
    <n v="-0.1407066448795751"/>
    <m/>
    <n v="0"/>
    <n v="0"/>
    <n v="1.1839494426211454"/>
    <n v="0.753"/>
    <n v="-4.8544444444444446E-2"/>
    <m/>
    <n v="0"/>
    <n v="0"/>
    <n v="1.2220825345534265"/>
    <n v="0.71589999999999998"/>
    <n v="-0.10089666666666662"/>
    <m/>
    <n v="0"/>
    <n v="0"/>
    <n v="1.0151945959880713"/>
    <m/>
  </r>
  <r>
    <n v="2020020740.2"/>
    <x v="100"/>
    <s v="BUF"/>
    <s v="BOS"/>
    <n v="1"/>
    <n v="1"/>
    <n v="3.9"/>
    <n v="0.31231179558395078"/>
    <n v="2.25533795976629E-2"/>
    <n v="2.25533795976629E-2"/>
    <n v="7.743597749124069E-2"/>
    <n v="6.5404800833222407E-2"/>
    <n v="1.1839494426211454"/>
    <n v="0.247"/>
    <n v="-3.7965517241379376E-3"/>
    <m/>
    <n v="0"/>
    <n v="0"/>
    <n v="1.2220825345534265"/>
    <n v="0.28410000000000002"/>
    <n v="1.1171379310344832E-2"/>
    <n v="1.1171379310344832E-2"/>
    <n v="3.2889259326225558E-2"/>
    <n v="3.2397000000000009E-2"/>
    <n v="1.0151945959880713"/>
    <m/>
  </r>
  <r>
    <n v="2020020740.3"/>
    <x v="100"/>
    <s v="NYR"/>
    <s v="PHI"/>
    <n v="1"/>
    <n v="1"/>
    <n v="1.64"/>
    <n v="0.525796046945471"/>
    <n v="-6.454428891066917E-2"/>
    <m/>
    <n v="0"/>
    <n v="0"/>
    <n v="1.1839494426211454"/>
    <n v="0.56699999999999995"/>
    <n v="-3.2868750000000085E-2"/>
    <m/>
    <n v="0"/>
    <n v="0"/>
    <n v="1.2220825345534265"/>
    <n v="0.63690000000000002"/>
    <n v="2.0866875000000003E-2"/>
    <n v="2.0866875000000003E-2"/>
    <n v="1.3557720790501498E-2"/>
    <n v="1.3354800000000003E-2"/>
    <n v="1.0151945959880713"/>
    <m/>
  </r>
  <r>
    <n v="2020020740.3"/>
    <x v="100"/>
    <s v="PHI"/>
    <s v="NYR"/>
    <n v="0"/>
    <n v="0"/>
    <n v="2.35"/>
    <n v="0.47420395305452906"/>
    <n v="2.5417619928476288E-2"/>
    <n v="2.5417619928476288E-2"/>
    <n v="-3.0093176947075619E-2"/>
    <n v="-2.5417619928476288E-2"/>
    <n v="1.1839494426211454"/>
    <n v="0.43300000000000005"/>
    <n v="3.9000000000000389E-3"/>
    <n v="3.9000000000000389E-3"/>
    <n v="-4.7661218847584105E-3"/>
    <n v="-3.9000000000000389E-3"/>
    <n v="1.2220825345534265"/>
    <n v="0.36309999999999998"/>
    <n v="-3.2603333333333338E-2"/>
    <m/>
    <n v="0"/>
    <n v="0"/>
    <n v="1.0151945959880713"/>
    <m/>
  </r>
  <r>
    <n v="2020020740.4000001"/>
    <x v="100"/>
    <s v="L.A"/>
    <s v="MIN"/>
    <n v="1"/>
    <n v="0"/>
    <n v="2.4500000000000002"/>
    <n v="0.40495683853357806"/>
    <n v="-1.6253266743586892E-3"/>
    <m/>
    <n v="0"/>
    <n v="0"/>
    <n v="1.1839494426211454"/>
    <n v="0.373"/>
    <n v="-1.7824137931034469E-2"/>
    <m/>
    <n v="0"/>
    <n v="0"/>
    <n v="1.2220825345534265"/>
    <n v="0.4052"/>
    <n v="-1.5020689655172272E-3"/>
    <m/>
    <n v="0"/>
    <n v="0"/>
    <n v="1.0151945959880713"/>
    <m/>
  </r>
  <r>
    <n v="2020020740.4000001"/>
    <x v="100"/>
    <s v="MIN"/>
    <s v="L.A"/>
    <n v="0"/>
    <n v="1"/>
    <n v="1.6"/>
    <n v="0.595043161466422"/>
    <n v="-2.3965470826862397E-2"/>
    <m/>
    <n v="0"/>
    <n v="0"/>
    <n v="1.1839494426211454"/>
    <n v="0.627"/>
    <n v="1.6000000000000454E-3"/>
    <n v="1.6000000000000454E-3"/>
    <n v="1.1731992331713227E-3"/>
    <n v="9.6000000000002724E-4"/>
    <n v="1.2220825345534265"/>
    <n v="0.5948"/>
    <n v="-2.4159999999999952E-2"/>
    <m/>
    <n v="0"/>
    <n v="0"/>
    <n v="1.0151945959880713"/>
    <m/>
  </r>
  <r>
    <n v="2020020744"/>
    <x v="101"/>
    <s v="NYI"/>
    <s v="WSH"/>
    <n v="1"/>
    <n v="0"/>
    <n v="1.76"/>
    <n v="0.51281290036735827"/>
    <n v="-3.8466827113203698E-2"/>
    <m/>
    <n v="0"/>
    <n v="0"/>
    <n v="1.2258364742509138"/>
    <n v="0.55400000000000005"/>
    <n v="-9.8526315789473178E-3"/>
    <m/>
    <n v="0"/>
    <n v="0"/>
    <n v="1.1942923777176817"/>
    <n v="0.54959999999999998"/>
    <n v="-1.2909473684210509E-2"/>
    <m/>
    <n v="0"/>
    <n v="0"/>
    <n v="1.0560138669313863"/>
    <m/>
  </r>
  <r>
    <n v="2020020744"/>
    <x v="101"/>
    <s v="WSH"/>
    <s v="NYI"/>
    <n v="0"/>
    <n v="1"/>
    <n v="2.1"/>
    <n v="0.48718709963264184"/>
    <n v="6.2980661532403351E-3"/>
    <n v="6.2980661532403351E-3"/>
    <n v="8.4924391286758643E-3"/>
    <n v="6.92787276856437E-3"/>
    <n v="1.2258364742509138"/>
    <n v="0.44599999999999995"/>
    <n v="-1.7290909090909121E-2"/>
    <m/>
    <n v="0"/>
    <n v="0"/>
    <n v="1.1942923777176817"/>
    <n v="0.45040000000000002"/>
    <n v="-1.4770909090909053E-2"/>
    <m/>
    <n v="0"/>
    <n v="0"/>
    <n v="1.0560138669313863"/>
    <m/>
  </r>
  <r>
    <n v="2020020745"/>
    <x v="101"/>
    <s v="CAR"/>
    <s v="FLA"/>
    <n v="0"/>
    <n v="0"/>
    <n v="1.8"/>
    <n v="0.54059911827400209"/>
    <n v="-1.0095595165048557E-2"/>
    <m/>
    <n v="0"/>
    <n v="0"/>
    <n v="1.2258364742509138"/>
    <n v="0.51100000000000001"/>
    <n v="-3.0074999999999977E-2"/>
    <m/>
    <n v="0"/>
    <n v="0"/>
    <n v="1.1942923777176817"/>
    <n v="0.54520000000000002"/>
    <n v="-6.9899999999999546E-3"/>
    <m/>
    <n v="0"/>
    <n v="0"/>
    <n v="1.0560138669313863"/>
    <m/>
  </r>
  <r>
    <n v="2020020745"/>
    <x v="101"/>
    <s v="FLA"/>
    <s v="CAR"/>
    <n v="1"/>
    <n v="1"/>
    <n v="2.0499999999999998"/>
    <n v="0.4594008817259978"/>
    <n v="-1.6636626417629866E-2"/>
    <m/>
    <n v="0"/>
    <n v="0"/>
    <n v="1.2258364742509138"/>
    <n v="0.48899999999999999"/>
    <n v="6.9999999999995478E-4"/>
    <n v="6.9999999999995478E-4"/>
    <n v="8.7780489762243931E-4"/>
    <n v="7.3499999999995249E-4"/>
    <n v="1.1942923777176817"/>
    <n v="0.45479999999999998"/>
    <n v="-1.9331428571428621E-2"/>
    <m/>
    <n v="0"/>
    <n v="0"/>
    <n v="1.0560138669313863"/>
    <m/>
  </r>
  <r>
    <n v="2020020746"/>
    <x v="101"/>
    <s v="N.J"/>
    <s v="PIT"/>
    <n v="0"/>
    <n v="0"/>
    <n v="3.3"/>
    <n v="0.34319134297367437"/>
    <n v="1.7286708497364172E-2"/>
    <n v="1.7286708497364172E-2"/>
    <n v="-2.1190677795812209E-2"/>
    <n v="-1.7286708497364172E-2"/>
    <n v="1.2258364742509138"/>
    <n v="0.29000000000000004"/>
    <n v="-5.6086956521739038E-3"/>
    <m/>
    <n v="0"/>
    <n v="0"/>
    <n v="1.1942923777176817"/>
    <n v="0.25439999999999996"/>
    <n v="-2.09321739130435E-2"/>
    <m/>
    <n v="0"/>
    <n v="0"/>
    <n v="1.0560138669313863"/>
    <m/>
  </r>
  <r>
    <n v="2020020746"/>
    <x v="101"/>
    <s v="PIT"/>
    <s v="N.J"/>
    <n v="1"/>
    <n v="1"/>
    <n v="1.35"/>
    <n v="0.65680865702632574"/>
    <n v="-9.712141115525158E-2"/>
    <m/>
    <n v="0"/>
    <n v="0"/>
    <n v="1.2258364742509138"/>
    <n v="0.71"/>
    <n v="-3.5571428571428546E-2"/>
    <m/>
    <n v="0"/>
    <n v="0"/>
    <n v="1.1942923777176817"/>
    <n v="0.74560000000000004"/>
    <n v="5.6228571428572453E-3"/>
    <n v="5.6228571428572453E-3"/>
    <n v="2.078235290121007E-3"/>
    <n v="1.9680000000000366E-3"/>
    <n v="1.0560138669313863"/>
    <m/>
  </r>
  <r>
    <n v="2020020747"/>
    <x v="101"/>
    <s v="DAL"/>
    <s v="DET"/>
    <n v="0"/>
    <n v="1"/>
    <n v="1.5"/>
    <n v="0.64972802536474483"/>
    <n v="-1.5244777171729651E-2"/>
    <m/>
    <n v="0"/>
    <n v="0"/>
    <n v="1.2258364742509138"/>
    <n v="0.63800000000000001"/>
    <n v="-2.5800000000000021E-2"/>
    <m/>
    <n v="0"/>
    <n v="0"/>
    <n v="1.1942923777176817"/>
    <n v="0.65900000000000003"/>
    <n v="-6.899999999999973E-3"/>
    <m/>
    <n v="0"/>
    <n v="0"/>
    <n v="1.0560138669313863"/>
    <m/>
  </r>
  <r>
    <n v="2020020747"/>
    <x v="101"/>
    <s v="DET"/>
    <s v="DAL"/>
    <n v="1"/>
    <n v="0"/>
    <n v="2.75"/>
    <n v="0.35027197463525506"/>
    <n v="-6.3003548148083252E-3"/>
    <m/>
    <n v="0"/>
    <n v="0"/>
    <n v="1.2258364742509138"/>
    <n v="0.36199999999999999"/>
    <n v="-7.7142857142858165E-4"/>
    <m/>
    <n v="0"/>
    <n v="0"/>
    <n v="1.1942923777176817"/>
    <n v="0.34100000000000003"/>
    <n v="-1.0671428571428566E-2"/>
    <m/>
    <n v="0"/>
    <n v="0"/>
    <n v="1.0560138669313863"/>
    <m/>
  </r>
  <r>
    <n v="2020020748"/>
    <x v="101"/>
    <s v="COL"/>
    <s v="STL"/>
    <n v="0"/>
    <n v="0"/>
    <n v="1.62"/>
    <n v="0.55706383366074363"/>
    <n v="-4.72048013562558E-2"/>
    <m/>
    <n v="0"/>
    <n v="0"/>
    <n v="1.2258364742509138"/>
    <n v="0.498"/>
    <n v="-9.3503225806451581E-2"/>
    <m/>
    <n v="0"/>
    <n v="0"/>
    <n v="1.1942923777176817"/>
    <n v="0.66300000000000003"/>
    <n v="3.5835483870967799E-2"/>
    <n v="3.5835483870967799E-2"/>
    <n v="-3.7842767895938031E-2"/>
    <n v="-3.5835483870967799E-2"/>
    <n v="1.0560138669313863"/>
    <m/>
  </r>
  <r>
    <n v="2020020748"/>
    <x v="101"/>
    <s v="STL"/>
    <s v="COL"/>
    <n v="1"/>
    <n v="1"/>
    <n v="2.4"/>
    <n v="0.44293616633925631"/>
    <n v="1.35100284030461E-2"/>
    <n v="1.35100284030461E-2"/>
    <n v="2.3185519818467625E-2"/>
    <n v="1.8914039764264538E-2"/>
    <n v="1.2258364742509138"/>
    <n v="0.502"/>
    <n v="4.3885714285714278E-2"/>
    <n v="4.3885714285714278E-2"/>
    <n v="7.3377323686974347E-2"/>
    <n v="6.1439999999999981E-2"/>
    <n v="1.1942923777176817"/>
    <n v="0.33700000000000002"/>
    <n v="-4.0971428571428568E-2"/>
    <m/>
    <n v="0"/>
    <n v="0"/>
    <n v="1.0560138669313863"/>
    <m/>
  </r>
  <r>
    <n v="2020020749"/>
    <x v="101"/>
    <s v="TOR"/>
    <s v="WPG"/>
    <n v="0"/>
    <n v="1"/>
    <n v="1.76"/>
    <n v="0.50714182546705722"/>
    <n v="-4.2406731780781325E-2"/>
    <m/>
    <n v="0"/>
    <n v="0"/>
    <n v="1.2258364742509138"/>
    <n v="0.54600000000000004"/>
    <n v="-1.5410526315789458E-2"/>
    <m/>
    <n v="0"/>
    <n v="0"/>
    <n v="1.1942923777176817"/>
    <n v="0.45889999999999997"/>
    <n v="-7.5922105263157916E-2"/>
    <m/>
    <n v="0"/>
    <n v="0"/>
    <n v="1.0560138669313863"/>
    <m/>
  </r>
  <r>
    <n v="2020020749"/>
    <x v="101"/>
    <s v="WPG"/>
    <s v="TOR"/>
    <n v="1"/>
    <n v="0"/>
    <n v="2.15"/>
    <n v="0.49285817453294284"/>
    <n v="1.5559584846737484E-2"/>
    <n v="1.5559584846737484E-2"/>
    <n v="-1.9073506629332621E-2"/>
    <n v="-1.5559584846737484E-2"/>
    <n v="1.2258364742509138"/>
    <n v="0.45400000000000001"/>
    <n v="-6.2347826086956463E-3"/>
    <m/>
    <n v="0"/>
    <n v="0"/>
    <n v="1.1942923777176817"/>
    <n v="0.54110000000000003"/>
    <n v="4.2616956521739129E-2"/>
    <n v="4.2616956521739129E-2"/>
    <n v="-4.5004097053368504E-2"/>
    <n v="-4.2616956521739129E-2"/>
    <n v="1.0560138669313863"/>
    <m/>
  </r>
  <r>
    <n v="2020020751"/>
    <x v="101"/>
    <s v="OTT"/>
    <s v="VAN"/>
    <n v="0"/>
    <n v="0"/>
    <n v="2.2000000000000002"/>
    <n v="0.44801570896649878"/>
    <n v="-3.5913600684256415E-3"/>
    <m/>
    <n v="0"/>
    <n v="0"/>
    <n v="1.2258364742509138"/>
    <n v="0.42600000000000005"/>
    <n v="-1.5699999999999961E-2"/>
    <m/>
    <n v="0"/>
    <n v="0"/>
    <n v="1.1942923777176817"/>
    <n v="0.3871"/>
    <n v="-3.7094999999999982E-2"/>
    <m/>
    <n v="0"/>
    <n v="0"/>
    <n v="1.0560138669313863"/>
    <m/>
  </r>
  <r>
    <n v="2020020751"/>
    <x v="101"/>
    <s v="VAN"/>
    <s v="OTT"/>
    <n v="1"/>
    <n v="1"/>
    <n v="1.71"/>
    <n v="0.55198429103350122"/>
    <n v="-2.3707124929315308E-2"/>
    <m/>
    <n v="0"/>
    <n v="0"/>
    <n v="1.2258364742509138"/>
    <n v="0.57399999999999995"/>
    <n v="-7.8000000000000135E-3"/>
    <m/>
    <n v="0"/>
    <n v="0"/>
    <n v="1.1942923777176817"/>
    <n v="0.6129"/>
    <n v="2.0306619718309844E-2"/>
    <n v="2.0306619718309844E-2"/>
    <n v="1.5225291129256637E-2"/>
    <n v="1.4417699999999988E-2"/>
    <n v="1.0560138669313863"/>
    <m/>
  </r>
  <r>
    <n v="2020020752"/>
    <x v="101"/>
    <s v="ARI"/>
    <s v="L.A"/>
    <n v="0"/>
    <n v="1"/>
    <n v="1.95"/>
    <n v="0.5222094669219437"/>
    <n v="5.7816191045652983E-3"/>
    <n v="5.7816191045652983E-3"/>
    <n v="6.7329535996719474E-3"/>
    <n v="5.4925381493370331E-3"/>
    <n v="1.2258364742509138"/>
    <n v="0.53400000000000003"/>
    <n v="1.3042105263157897E-2"/>
    <n v="1.3042105263157897E-2"/>
    <n v="1.4797282559922078E-2"/>
    <n v="1.2390000000000002E-2"/>
    <n v="1.1942923777176817"/>
    <n v="0.47850000000000004"/>
    <n v="-2.1134210526315794E-2"/>
    <m/>
    <n v="0"/>
    <n v="0"/>
    <n v="1.0560138669313863"/>
    <m/>
  </r>
  <r>
    <n v="2020020752"/>
    <x v="101"/>
    <s v="L.A"/>
    <s v="ARI"/>
    <n v="1"/>
    <n v="0"/>
    <n v="1.86"/>
    <n v="0.47779053307805636"/>
    <n v="-3.8828933188888991E-2"/>
    <m/>
    <n v="0"/>
    <n v="0"/>
    <n v="1.2258364742509138"/>
    <n v="0.46600000000000003"/>
    <n v="-4.6479069767441844E-2"/>
    <m/>
    <n v="0"/>
    <n v="0"/>
    <n v="1.1942923777176817"/>
    <n v="0.52149999999999996"/>
    <n v="-1.0468604651162781E-2"/>
    <m/>
    <n v="0"/>
    <n v="0"/>
    <n v="1.0560138669313863"/>
    <m/>
  </r>
  <r>
    <n v="2020020753"/>
    <x v="101"/>
    <s v="MIN"/>
    <s v="S.J"/>
    <n v="0"/>
    <n v="1"/>
    <n v="1.74"/>
    <n v="0.60798516007093906"/>
    <n v="2.3470612914905691E-2"/>
    <n v="2.3470612914905691E-2"/>
    <n v="2.1290638704245805E-2"/>
    <n v="1.736825355703021E-2"/>
    <n v="1.2258364742509138"/>
    <n v="0.57600000000000007"/>
    <n v="9.0810810810816101E-4"/>
    <n v="9.0810810810816101E-4"/>
    <n v="8.0256447782632882E-4"/>
    <n v="6.720000000000391E-4"/>
    <n v="1.1942923777176817"/>
    <n v="0.64470000000000005"/>
    <n v="4.936945945945953E-2"/>
    <n v="4.936945945945953E-2"/>
    <n v="3.8579777006151159E-2"/>
    <n v="3.6533400000000049E-2"/>
    <n v="1.0560138669313863"/>
    <m/>
  </r>
  <r>
    <n v="2020020753"/>
    <x v="101"/>
    <s v="S.J"/>
    <s v="MIN"/>
    <n v="1"/>
    <n v="0"/>
    <n v="2.15"/>
    <n v="0.39201483992906089"/>
    <n v="-4.1000372387613691E-2"/>
    <m/>
    <n v="0"/>
    <n v="0"/>
    <n v="1.2258364742509138"/>
    <n v="0.42399999999999999"/>
    <n v="-2.3060869565217416E-2"/>
    <m/>
    <n v="0"/>
    <n v="0"/>
    <n v="1.1942923777176817"/>
    <n v="0.3553"/>
    <n v="-6.1592608695652161E-2"/>
    <m/>
    <n v="0"/>
    <n v="0"/>
    <n v="1.0560138669313863"/>
    <m/>
  </r>
  <r>
    <n v="2020020753.0999999"/>
    <x v="101"/>
    <s v="CGY"/>
    <s v="MTL"/>
    <n v="1"/>
    <n v="1"/>
    <n v="1.86"/>
    <n v="0.52416463937979152"/>
    <n v="-8.7396874721817619E-3"/>
    <m/>
    <n v="0"/>
    <n v="0"/>
    <n v="1.2258364742509138"/>
    <n v="0.46"/>
    <n v="-5.0372093023255772E-2"/>
    <m/>
    <n v="0"/>
    <n v="0"/>
    <n v="1.1942923777176817"/>
    <n v="0.52859999999999996"/>
    <n v="-5.8618604651162927E-3"/>
    <m/>
    <n v="0"/>
    <n v="0"/>
    <n v="1.0560138669313863"/>
    <m/>
  </r>
  <r>
    <n v="2020020753.0999999"/>
    <x v="101"/>
    <s v="MTL"/>
    <s v="CGY"/>
    <n v="0"/>
    <n v="0"/>
    <n v="1.95"/>
    <n v="0.47583536062020843"/>
    <n v="-2.2775067407555898E-2"/>
    <m/>
    <n v="0"/>
    <n v="0"/>
    <n v="1.2258364742509138"/>
    <n v="0.54"/>
    <n v="1.6736842105263171E-2"/>
    <n v="1.6736842105263171E-2"/>
    <n v="-1.9988682953380164E-2"/>
    <n v="-1.6736842105263171E-2"/>
    <n v="1.1942923777176817"/>
    <n v="0.47140000000000004"/>
    <n v="-2.5506315789473686E-2"/>
    <m/>
    <n v="0"/>
    <n v="0"/>
    <n v="1.0560138669313863"/>
    <m/>
  </r>
  <r>
    <n v="2020020753.2"/>
    <x v="101"/>
    <s v="ANA"/>
    <s v="VGK"/>
    <n v="1"/>
    <n v="0"/>
    <n v="3.25"/>
    <n v="0.34241775640896049"/>
    <n v="1.5047694443882882E-2"/>
    <n v="1.5047694443882882E-2"/>
    <n v="-1.8446012702694456E-2"/>
    <n v="-1.5047694443882882E-2"/>
    <n v="1.2258364742509138"/>
    <n v="0.313"/>
    <n v="2.3000000000000056E-3"/>
    <n v="2.3000000000000056E-3"/>
    <n v="-2.7468724687506746E-3"/>
    <n v="-2.3000000000000056E-3"/>
    <n v="1.1942923777176817"/>
    <n v="0.24979999999999999"/>
    <n v="-2.5086666666666674E-2"/>
    <m/>
    <n v="0"/>
    <n v="0"/>
    <n v="1.0560138669313863"/>
    <m/>
  </r>
  <r>
    <n v="2020020753.2"/>
    <x v="101"/>
    <s v="VGK"/>
    <s v="ANA"/>
    <n v="0"/>
    <n v="1"/>
    <n v="1.4"/>
    <n v="0.65758224359103956"/>
    <n v="-5.9538644229408508E-2"/>
    <m/>
    <n v="0"/>
    <n v="0"/>
    <n v="1.2258364742509138"/>
    <n v="0.68700000000000006"/>
    <n v="-2.8650000000000016E-2"/>
    <m/>
    <n v="0"/>
    <n v="0"/>
    <n v="1.1942923777176817"/>
    <n v="0.75019999999999998"/>
    <n v="3.7709999999999917E-2"/>
    <n v="3.7709999999999917E-2"/>
    <n v="1.5928913168792996E-2"/>
    <n v="1.5083999999999965E-2"/>
    <n v="1.0560138669313863"/>
    <m/>
  </r>
  <r>
    <n v="2020020754"/>
    <x v="102"/>
    <s v="BUF"/>
    <s v="NYR"/>
    <n v="0"/>
    <n v="0"/>
    <n v="3.3"/>
    <n v="0.35016111041139453"/>
    <n v="2.0286738829252422E-2"/>
    <n v="2.0286738829252422E-2"/>
    <n v="-2.4888335742685008E-2"/>
    <n v="-2.0286738829252422E-2"/>
    <n v="1.2268278283741358"/>
    <n v="0.26800000000000002"/>
    <n v="-1.5078260869565223E-2"/>
    <m/>
    <n v="0"/>
    <n v="0"/>
    <n v="1.261411797917896"/>
    <n v="0.26580000000000004"/>
    <n v="-1.6025217391304344E-2"/>
    <m/>
    <n v="0"/>
    <n v="0"/>
    <n v="1.0449792185764015"/>
    <m/>
  </r>
  <r>
    <n v="2020020754"/>
    <x v="102"/>
    <s v="NYR"/>
    <s v="BUF"/>
    <n v="1"/>
    <n v="1"/>
    <n v="1.35"/>
    <n v="0.64983888958860547"/>
    <n v="-0.10518642776175642"/>
    <m/>
    <n v="0"/>
    <n v="0"/>
    <n v="1.2268278283741358"/>
    <n v="0.73199999999999998"/>
    <n v="-1.0114285714285741E-2"/>
    <m/>
    <n v="0"/>
    <n v="0"/>
    <n v="1.261411797917896"/>
    <n v="0.73419999999999996"/>
    <n v="-7.5685714285714297E-3"/>
    <m/>
    <n v="0"/>
    <n v="0"/>
    <n v="1.0449792185764015"/>
    <m/>
  </r>
  <r>
    <n v="2020020756"/>
    <x v="102"/>
    <s v="CBJ"/>
    <s v="T.B"/>
    <n v="0"/>
    <n v="0"/>
    <n v="3.4"/>
    <n v="0.30785207623029165"/>
    <n v="5.8371323978739509E-3"/>
    <n v="5.8371323978739509E-3"/>
    <n v="-7.1611564636160112E-3"/>
    <n v="-5.8371323978739509E-3"/>
    <n v="1.2268278283741358"/>
    <n v="0.29800000000000004"/>
    <n v="1.6500000000000126E-3"/>
    <n v="1.6500000000000126E-3"/>
    <n v="-2.0813294665645442E-3"/>
    <n v="-1.6500000000000126E-3"/>
    <n v="1.261411797917896"/>
    <n v="0.25070000000000003"/>
    <n v="-1.8452499999999983E-2"/>
    <m/>
    <n v="0"/>
    <n v="0"/>
    <n v="1.0449792185764015"/>
    <m/>
  </r>
  <r>
    <n v="2020020756"/>
    <x v="102"/>
    <s v="T.B"/>
    <s v="CBJ"/>
    <n v="1"/>
    <n v="1"/>
    <n v="1.33"/>
    <n v="0.69214792376970835"/>
    <n v="-7.2221146714807144E-2"/>
    <m/>
    <n v="0"/>
    <n v="0"/>
    <n v="1.2268278283741358"/>
    <n v="0.70199999999999996"/>
    <n v="-6.0309090909090958E-2"/>
    <m/>
    <n v="0"/>
    <n v="0"/>
    <n v="1.261411797917896"/>
    <n v="0.74929999999999997"/>
    <n v="-3.1190909090908739E-3"/>
    <m/>
    <n v="0"/>
    <n v="0"/>
    <n v="1.0449792185764015"/>
    <m/>
  </r>
  <r>
    <n v="2020020757"/>
    <x v="102"/>
    <s v="BOS"/>
    <s v="PIT"/>
    <n v="0"/>
    <n v="0"/>
    <n v="1.83"/>
    <n v="0.48794502926701844"/>
    <n v="-3.8696601123381767E-2"/>
    <m/>
    <n v="0"/>
    <n v="0"/>
    <n v="1.2268278283741358"/>
    <n v="0.54699999999999993"/>
    <n v="3.6506024096383927E-4"/>
    <n v="3.6506024096383927E-4"/>
    <n v="-4.6049129490253684E-4"/>
    <n v="-3.6506024096383927E-4"/>
    <n v="1.261411797917896"/>
    <n v="0.47960000000000003"/>
    <n v="-4.4216385542168633E-2"/>
    <m/>
    <n v="0"/>
    <n v="0"/>
    <n v="1.0449792185764015"/>
    <m/>
  </r>
  <r>
    <n v="2020020757"/>
    <x v="102"/>
    <s v="PIT"/>
    <s v="BOS"/>
    <n v="1"/>
    <n v="1"/>
    <n v="2.0499999999999998"/>
    <n v="0.51205497073298156"/>
    <n v="1.4203625715032041E-2"/>
    <n v="1.4203625715032041E-2"/>
    <n v="1.8296673455562379E-2"/>
    <n v="1.4913807000783642E-2"/>
    <n v="1.2268278283741358"/>
    <n v="0.45300000000000001"/>
    <n v="-2.0385714285714313E-2"/>
    <m/>
    <n v="0"/>
    <n v="0"/>
    <n v="1.261411797917896"/>
    <n v="0.52039999999999997"/>
    <n v="1.909142857142854E-2"/>
    <n v="1.909142857142854E-2"/>
    <n v="2.0947653415582506E-2"/>
    <n v="2.0045999999999963E-2"/>
    <n v="1.0449792185764015"/>
    <m/>
  </r>
  <r>
    <n v="2020020757.0999999"/>
    <x v="102"/>
    <s v="N.J"/>
    <s v="PHI"/>
    <n v="0"/>
    <n v="0"/>
    <n v="2.7"/>
    <n v="0.38396763587498689"/>
    <n v="6.4786970933761205E-3"/>
    <n v="6.4786970933761205E-3"/>
    <n v="-7.9482458857604524E-3"/>
    <n v="-6.4786970933761205E-3"/>
    <n v="1.2268278283741358"/>
    <n v="0.37"/>
    <n v="-1.7647058823529426E-4"/>
    <m/>
    <n v="0"/>
    <n v="0"/>
    <n v="1.261411797917896"/>
    <n v="0.38180000000000003"/>
    <n v="5.4458823529411945E-3"/>
    <n v="5.4458823529411945E-3"/>
    <n v="-5.6908338856355043E-3"/>
    <n v="-5.4458823529411945E-3"/>
    <n v="1.0449792185764015"/>
    <m/>
  </r>
  <r>
    <n v="2020020757.0999999"/>
    <x v="102"/>
    <s v="PHI"/>
    <s v="N.J"/>
    <n v="1"/>
    <n v="1"/>
    <n v="1.5"/>
    <n v="0.61603236412501317"/>
    <n v="-4.557087228748815E-2"/>
    <m/>
    <n v="0"/>
    <n v="0"/>
    <n v="1.2268278283741358"/>
    <n v="0.63"/>
    <n v="-3.3000000000000029E-2"/>
    <m/>
    <n v="0"/>
    <n v="0"/>
    <n v="1.261411797917896"/>
    <n v="0.61819999999999997"/>
    <n v="-4.3620000000000055E-2"/>
    <m/>
    <n v="0"/>
    <n v="0"/>
    <n v="1.0449792185764015"/>
    <m/>
  </r>
  <r>
    <n v="2020020758"/>
    <x v="103"/>
    <s v="FLA"/>
    <s v="NSH"/>
    <n v="0"/>
    <n v="0"/>
    <n v="1.8"/>
    <n v="0.46705320567526826"/>
    <n v="-5.973908616919392E-2"/>
    <m/>
    <n v="0"/>
    <n v="0"/>
    <n v="1.2051267637376368"/>
    <n v="0.48599999999999999"/>
    <n v="-4.6949999999999992E-2"/>
    <m/>
    <n v="0"/>
    <n v="0"/>
    <n v="1.2588699771564289"/>
    <n v="0.49250000000000005"/>
    <n v="-4.2562499999999934E-2"/>
    <m/>
    <n v="0"/>
    <n v="0"/>
    <n v="1.0602360381063485"/>
    <m/>
  </r>
  <r>
    <n v="2020020758"/>
    <x v="103"/>
    <s v="NSH"/>
    <s v="FLA"/>
    <n v="1"/>
    <n v="1"/>
    <n v="2.1"/>
    <n v="0.5329467943247318"/>
    <n v="3.2505891295073676E-2"/>
    <n v="3.2505891295073676E-2"/>
    <n v="4.3091091536723525E-2"/>
    <n v="3.5756480424581051E-2"/>
    <n v="1.2051267637376368"/>
    <n v="0.51400000000000001"/>
    <n v="2.1654545454545458E-2"/>
    <n v="2.1654545454545458E-2"/>
    <n v="2.9986282855866141E-2"/>
    <n v="2.3820000000000004E-2"/>
    <n v="1.2588699771564289"/>
    <n v="0.50749999999999995"/>
    <n v="1.7931818181818174E-2"/>
    <n v="1.7931818181818174E-2"/>
    <n v="2.0913155851647717E-2"/>
    <n v="1.9724999999999993E-2"/>
    <n v="1.0602360381063485"/>
    <m/>
  </r>
  <r>
    <n v="2020020759"/>
    <x v="103"/>
    <s v="OTT"/>
    <s v="VAN"/>
    <n v="1"/>
    <n v="1"/>
    <n v="2.0499999999999998"/>
    <n v="0.4803667953028779"/>
    <n v="-4.3565913226001028E-3"/>
    <m/>
    <n v="0"/>
    <n v="0"/>
    <n v="1.2051267637376368"/>
    <n v="0.495"/>
    <n v="4.2142857142856947E-3"/>
    <n v="4.2142857142856947E-3"/>
    <n v="5.5704996489171722E-3"/>
    <n v="4.4249999999999793E-3"/>
    <n v="1.2588699771564289"/>
    <n v="0.45340000000000003"/>
    <n v="-2.0151428571428567E-2"/>
    <m/>
    <n v="0"/>
    <n v="0"/>
    <n v="1.0602360381063485"/>
    <m/>
  </r>
  <r>
    <n v="2020020759"/>
    <x v="103"/>
    <s v="VAN"/>
    <s v="OTT"/>
    <n v="0"/>
    <n v="0"/>
    <n v="1.8"/>
    <n v="0.51963320469712215"/>
    <n v="-2.424758682944253E-2"/>
    <m/>
    <n v="0"/>
    <n v="0"/>
    <n v="1.2051267637376368"/>
    <n v="0.505"/>
    <n v="-3.4124999999999989E-2"/>
    <m/>
    <n v="0"/>
    <n v="0"/>
    <n v="1.2588699771564289"/>
    <n v="0.54659999999999997"/>
    <n v="-6.0450000000000087E-3"/>
    <m/>
    <n v="0"/>
    <n v="0"/>
    <n v="1.0602360381063485"/>
    <m/>
  </r>
  <r>
    <n v="2020020760"/>
    <x v="103"/>
    <s v="EDM"/>
    <s v="WPG"/>
    <n v="0"/>
    <n v="1"/>
    <n v="1.9"/>
    <n v="0.52561973216218527"/>
    <n v="-4.4083629728268003E-4"/>
    <m/>
    <n v="0"/>
    <n v="0"/>
    <n v="1.2051267637376368"/>
    <n v="0.47799999999999998"/>
    <n v="-3.0600000000000037E-2"/>
    <m/>
    <n v="0"/>
    <n v="0"/>
    <n v="1.2588699771564289"/>
    <n v="0.46050000000000002"/>
    <n v="-4.1683333333333336E-2"/>
    <m/>
    <n v="0"/>
    <n v="0"/>
    <n v="1.0602360381063485"/>
    <m/>
  </r>
  <r>
    <n v="2020020760"/>
    <x v="103"/>
    <s v="WPG"/>
    <s v="EDM"/>
    <n v="1"/>
    <n v="0"/>
    <n v="1.95"/>
    <n v="0.47438026783781467"/>
    <n v="-2.367109822618783E-2"/>
    <m/>
    <n v="0"/>
    <n v="0"/>
    <n v="1.2051267637376368"/>
    <n v="0.52200000000000002"/>
    <n v="5.652631578947377E-3"/>
    <n v="5.652631578947377E-3"/>
    <n v="-7.1159281866631932E-3"/>
    <n v="-5.652631578947377E-3"/>
    <n v="1.2588699771564289"/>
    <n v="0.53949999999999998"/>
    <n v="1.642894736842105E-2"/>
    <n v="1.642894736842105E-2"/>
    <n v="-1.7418562068152454E-2"/>
    <n v="-1.642894736842105E-2"/>
    <n v="1.0602360381063485"/>
    <m/>
  </r>
  <r>
    <n v="2020020763"/>
    <x v="103"/>
    <s v="CAR"/>
    <s v="DAL"/>
    <n v="0"/>
    <n v="0"/>
    <n v="1.83"/>
    <n v="0.53244099118822052"/>
    <n v="-9.2649347441770193E-3"/>
    <m/>
    <n v="0"/>
    <n v="0"/>
    <n v="1.2051267637376368"/>
    <n v="0.57200000000000006"/>
    <n v="1.6901204819277156E-2"/>
    <n v="1.6901204819277156E-2"/>
    <n v="-2.1276419324759561E-2"/>
    <n v="-1.6901204819277156E-2"/>
    <n v="1.2588699771564289"/>
    <n v="0.54859999999999998"/>
    <n v="1.4233734939759024E-3"/>
    <n v="1.4233734939759024E-3"/>
    <n v="-1.5091118739986012E-3"/>
    <n v="-1.4233734939759024E-3"/>
    <n v="1.0602360381063485"/>
    <m/>
  </r>
  <r>
    <n v="2020020763"/>
    <x v="103"/>
    <s v="DAL"/>
    <s v="CAR"/>
    <n v="1"/>
    <n v="1"/>
    <n v="2.0499999999999998"/>
    <n v="0.46755900881177959"/>
    <n v="-1.1858294838814844E-2"/>
    <m/>
    <n v="0"/>
    <n v="0"/>
    <n v="1.2051267637376368"/>
    <n v="0.42799999999999999"/>
    <n v="-3.5028571428571458E-2"/>
    <m/>
    <n v="0"/>
    <n v="0"/>
    <n v="1.2588699771564289"/>
    <n v="0.45140000000000002"/>
    <n v="-2.1322857142857136E-2"/>
    <m/>
    <n v="0"/>
    <n v="0"/>
    <n v="1.0602360381063485"/>
    <m/>
  </r>
  <r>
    <n v="2020020765"/>
    <x v="103"/>
    <s v="ANA"/>
    <s v="L.A"/>
    <n v="0"/>
    <n v="0"/>
    <n v="2.35"/>
    <n v="0.37520767585006087"/>
    <n v="-2.6280435944968202E-2"/>
    <m/>
    <n v="0"/>
    <n v="0"/>
    <n v="1.2051267637376368"/>
    <n v="0.43999999999999995"/>
    <n v="7.5555555555555367E-3"/>
    <n v="7.5555555555555367E-3"/>
    <n v="-9.5114620496263274E-3"/>
    <n v="-7.5555555555555367E-3"/>
    <n v="1.2588699771564289"/>
    <n v="0.38949999999999996"/>
    <n v="-1.8816666666666679E-2"/>
    <m/>
    <n v="0"/>
    <n v="0"/>
    <n v="1.0602360381063485"/>
    <m/>
  </r>
  <r>
    <n v="2020020765"/>
    <x v="103"/>
    <s v="L.A"/>
    <s v="ANA"/>
    <n v="1"/>
    <n v="1"/>
    <n v="1.64"/>
    <n v="0.62479232414993924"/>
    <n v="1.1559099190265791E-2"/>
    <n v="1.1559099190265791E-2"/>
    <n v="8.9153150712879044E-3"/>
    <n v="7.397823481770106E-3"/>
    <n v="1.2051267637376368"/>
    <n v="0.56000000000000005"/>
    <n v="-3.8249999999999958E-2"/>
    <m/>
    <n v="0"/>
    <n v="0"/>
    <n v="1.2588699771564289"/>
    <n v="0.61050000000000004"/>
    <n v="5.7187499999999947E-4"/>
    <n v="5.7187499999999947E-4"/>
    <n v="3.8804638994692308E-4"/>
    <n v="3.6599999999999957E-4"/>
    <n v="1.0602360381063485"/>
    <m/>
  </r>
  <r>
    <n v="2020020766"/>
    <x v="103"/>
    <s v="ARI"/>
    <s v="S.J"/>
    <n v="0"/>
    <n v="0"/>
    <n v="1.83"/>
    <n v="0.53712881453534034"/>
    <n v="-6.1641937591543983E-3"/>
    <m/>
    <n v="0"/>
    <n v="0"/>
    <n v="1.2051267637376368"/>
    <n v="0.45999999999999996"/>
    <n v="-5.7180722891566262E-2"/>
    <m/>
    <n v="0"/>
    <n v="0"/>
    <n v="1.2588699771564289"/>
    <n v="0.5444"/>
    <n v="-1.3546987951807133E-3"/>
    <m/>
    <n v="0"/>
    <n v="0"/>
    <n v="1.0602360381063485"/>
    <m/>
  </r>
  <r>
    <n v="2020020766"/>
    <x v="103"/>
    <s v="S.J"/>
    <s v="ARI"/>
    <n v="1"/>
    <n v="1"/>
    <n v="2.0499999999999998"/>
    <n v="0.46287118546465966"/>
    <n v="-1.4604019942127917E-2"/>
    <m/>
    <n v="0"/>
    <n v="0"/>
    <n v="1.2051267637376368"/>
    <n v="0.54"/>
    <n v="3.0571428571428569E-2"/>
    <n v="3.0571428571428569E-2"/>
    <n v="4.0409726266721353E-2"/>
    <n v="3.209999999999999E-2"/>
    <n v="1.2588699771564289"/>
    <n v="0.4556"/>
    <n v="-1.8862857142857167E-2"/>
    <m/>
    <n v="0"/>
    <n v="0"/>
    <n v="1.0602360381063485"/>
    <m/>
  </r>
  <r>
    <n v="2020020766.0999999"/>
    <x v="103"/>
    <s v="CGY"/>
    <s v="MTL"/>
    <n v="1"/>
    <n v="0"/>
    <n v="1.76"/>
    <n v="0.49111223390035336"/>
    <n v="-5.3543079606070271E-2"/>
    <m/>
    <n v="0"/>
    <n v="0"/>
    <n v="1.2051267637376368"/>
    <n v="0.48099999999999998"/>
    <n v="-6.0568421052631584E-2"/>
    <m/>
    <n v="0"/>
    <n v="0"/>
    <n v="1.2588699771564289"/>
    <n v="0.54859999999999998"/>
    <n v="-1.3604210526315809E-2"/>
    <m/>
    <n v="0"/>
    <n v="0"/>
    <n v="1.0602360381063485"/>
    <m/>
  </r>
  <r>
    <n v="2020020766.0999999"/>
    <x v="103"/>
    <s v="MTL"/>
    <s v="CGY"/>
    <n v="0"/>
    <n v="1"/>
    <n v="2.2000000000000002"/>
    <n v="0.50888776609964659"/>
    <n v="2.9888271354805644E-2"/>
    <n v="2.9888271354805644E-2"/>
    <n v="4.3222986877835087E-2"/>
    <n v="3.5865925625766772E-2"/>
    <n v="1.2051267637376368"/>
    <n v="0.51900000000000002"/>
    <n v="3.545000000000003E-2"/>
    <n v="3.545000000000003E-2"/>
    <n v="5.355232882823454E-2"/>
    <n v="4.2540000000000043E-2"/>
    <n v="1.2588699771564289"/>
    <n v="0.45140000000000002"/>
    <n v="-1.7299999999999536E-3"/>
    <m/>
    <n v="0"/>
    <n v="0"/>
    <n v="1.0602360381063485"/>
    <m/>
  </r>
  <r>
    <n v="2020020766.2"/>
    <x v="103"/>
    <s v="COL"/>
    <s v="STL"/>
    <n v="0"/>
    <n v="0"/>
    <n v="1.58"/>
    <n v="0.60246778101367693"/>
    <n v="-2.4879778964684657E-2"/>
    <m/>
    <n v="0"/>
    <n v="0"/>
    <n v="1.2051267637376368"/>
    <n v="0.48099999999999998"/>
    <n v="-0.12414827586206895"/>
    <m/>
    <n v="0"/>
    <n v="0"/>
    <n v="1.2588699771564289"/>
    <n v="0.64389999999999992"/>
    <n v="8.9803448275861415E-3"/>
    <n v="8.9803448275861415E-3"/>
    <n v="-9.5212852208287693E-3"/>
    <n v="-8.9803448275861415E-3"/>
    <n v="1.0602360381063485"/>
    <m/>
  </r>
  <r>
    <n v="2020020766.2"/>
    <x v="103"/>
    <s v="STL"/>
    <s v="COL"/>
    <n v="1"/>
    <n v="1"/>
    <n v="2.5"/>
    <n v="0.39753221898632302"/>
    <n v="-1.2338905068384977E-3"/>
    <m/>
    <n v="0"/>
    <n v="0"/>
    <n v="1.2051267637376368"/>
    <n v="0.51900000000000002"/>
    <n v="5.9499999999999997E-2"/>
    <n v="5.9499999999999997E-2"/>
    <n v="0.11235414546121128"/>
    <n v="8.9249999999999996E-2"/>
    <n v="1.2588699771564289"/>
    <n v="0.35610000000000003"/>
    <n v="-2.1949999999999994E-2"/>
    <m/>
    <n v="0"/>
    <n v="0"/>
    <n v="1.0602360381063485"/>
    <m/>
  </r>
  <r>
    <n v="2020020768"/>
    <x v="104"/>
    <s v="BUF"/>
    <s v="NYR"/>
    <n v="0"/>
    <n v="0"/>
    <n v="3.55"/>
    <n v="0.33770129741336052"/>
    <n v="2.3392894802050559E-2"/>
    <n v="2.3392894802050559E-2"/>
    <n v="-3.0419094791127664E-2"/>
    <n v="-2.3392894802050559E-2"/>
    <n v="1.3003561572234834"/>
    <n v="0.26"/>
    <n v="-9.0588235294117737E-3"/>
    <m/>
    <n v="0"/>
    <n v="0"/>
    <n v="1.4628391506563303"/>
    <n v="0.24409999999999998"/>
    <n v="-1.5699411764705899E-2"/>
    <m/>
    <n v="0"/>
    <n v="0"/>
    <n v="1.0530882811849633"/>
    <m/>
  </r>
  <r>
    <n v="2020020768"/>
    <x v="104"/>
    <s v="NYR"/>
    <s v="BUF"/>
    <n v="1"/>
    <n v="1"/>
    <n v="1.32"/>
    <n v="0.66229870258663948"/>
    <n v="-0.11790535554903359"/>
    <m/>
    <n v="0"/>
    <n v="0"/>
    <n v="1.3003561572234834"/>
    <n v="0.74"/>
    <n v="-2.1749999999999995E-2"/>
    <m/>
    <n v="0"/>
    <n v="0"/>
    <n v="1.4628391506563303"/>
    <n v="0.75590000000000002"/>
    <n v="-2.0737499999998877E-3"/>
    <m/>
    <n v="0"/>
    <n v="0"/>
    <n v="1.0530882811849633"/>
    <m/>
  </r>
  <r>
    <n v="2020020770"/>
    <x v="104"/>
    <s v="BOS"/>
    <s v="PIT"/>
    <n v="0"/>
    <n v="1"/>
    <n v="1.86"/>
    <n v="0.45986429804762247"/>
    <n v="-5.0460141499333311E-2"/>
    <m/>
    <n v="0"/>
    <n v="0"/>
    <n v="1.3003561572234834"/>
    <n v="0.53"/>
    <n v="-4.9534883720929804E-3"/>
    <m/>
    <n v="0"/>
    <n v="0"/>
    <n v="1.4628391506563303"/>
    <n v="0.45689999999999997"/>
    <n v="-5.2383488372093029E-2"/>
    <m/>
    <n v="0"/>
    <n v="0"/>
    <n v="1.0530882811849633"/>
    <m/>
  </r>
  <r>
    <n v="2020020770"/>
    <x v="104"/>
    <s v="PIT"/>
    <s v="BOS"/>
    <n v="1"/>
    <n v="0"/>
    <n v="2"/>
    <n v="0.54013570195237748"/>
    <n v="2.4081421171426486E-2"/>
    <n v="2.4081421171426486E-2"/>
    <n v="-3.1314424294956379E-2"/>
    <n v="-2.4081421171426486E-2"/>
    <n v="1.3003561572234834"/>
    <n v="0.47"/>
    <n v="-1.8000000000000016E-2"/>
    <m/>
    <n v="0"/>
    <n v="0"/>
    <n v="1.4628391506563303"/>
    <n v="0.54310000000000003"/>
    <n v="2.5860000000000015E-2"/>
    <n v="2.5860000000000015E-2"/>
    <n v="-2.7232862951443167E-2"/>
    <n v="-2.5860000000000015E-2"/>
    <n v="1.0530882811849633"/>
    <m/>
  </r>
  <r>
    <n v="2020020771"/>
    <x v="104"/>
    <s v="CBJ"/>
    <s v="DET"/>
    <n v="1"/>
    <n v="1"/>
    <n v="1.71"/>
    <n v="0.56903119923938161"/>
    <n v="-1.1390133507320046E-2"/>
    <m/>
    <n v="0"/>
    <n v="0"/>
    <n v="1.3003561572234834"/>
    <n v="0.58399999999999996"/>
    <n v="-5.7464788732400232E-4"/>
    <m/>
    <n v="0"/>
    <n v="0"/>
    <n v="1.4628391506563303"/>
    <n v="0.61160000000000003"/>
    <n v="1.9367323943662015E-2"/>
    <n v="1.9367323943662015E-2"/>
    <n v="1.4480806336918223E-2"/>
    <n v="1.3750800000000028E-2"/>
    <n v="1.0530882811849633"/>
    <m/>
  </r>
  <r>
    <n v="2020020771"/>
    <x v="104"/>
    <s v="DET"/>
    <s v="CBJ"/>
    <n v="0"/>
    <n v="0"/>
    <n v="2.2000000000000002"/>
    <n v="0.43096880076061839"/>
    <n v="-1.2967159581659862E-2"/>
    <m/>
    <n v="0"/>
    <n v="0"/>
    <n v="1.3003561572234834"/>
    <n v="0.41600000000000004"/>
    <n v="-2.1199999999999965E-2"/>
    <m/>
    <n v="0"/>
    <n v="0"/>
    <n v="1.4628391506563303"/>
    <n v="0.38839999999999997"/>
    <n v="-3.6379999999999989E-2"/>
    <m/>
    <n v="0"/>
    <n v="0"/>
    <n v="1.0530882811849633"/>
    <m/>
  </r>
  <r>
    <n v="2020020772"/>
    <x v="104"/>
    <s v="CHI"/>
    <s v="T.B"/>
    <n v="1"/>
    <n v="0"/>
    <n v="2.67"/>
    <n v="0.39163953396069318"/>
    <n v="8.205548923661805E-3"/>
    <n v="8.205548923661805E-3"/>
    <n v="-1.0670136066282155E-2"/>
    <n v="-8.205548923661805E-3"/>
    <n v="1.3003561572234834"/>
    <n v="0.36599999999999999"/>
    <n v="-4.0922155688622799E-3"/>
    <m/>
    <n v="0"/>
    <n v="0"/>
    <n v="1.4628391506563303"/>
    <n v="0.36799999999999999"/>
    <n v="-3.1329341317365288E-3"/>
    <m/>
    <n v="0"/>
    <n v="0"/>
    <n v="1.0530882811849633"/>
    <m/>
  </r>
  <r>
    <n v="2020020772"/>
    <x v="104"/>
    <s v="T.B"/>
    <s v="CHI"/>
    <n v="0"/>
    <n v="1"/>
    <n v="1.54"/>
    <n v="0.60836046603930682"/>
    <n v="-3.5069379055259683E-2"/>
    <m/>
    <n v="0"/>
    <n v="0"/>
    <n v="1.3003561572234834"/>
    <n v="0.63400000000000001"/>
    <n v="-1.3133333333333328E-2"/>
    <m/>
    <n v="0"/>
    <n v="0"/>
    <n v="1.4628391506563303"/>
    <n v="0.63200000000000001"/>
    <n v="-1.4844444444444424E-2"/>
    <m/>
    <n v="0"/>
    <n v="0"/>
    <n v="1.0530882811849633"/>
    <m/>
  </r>
  <r>
    <n v="2020020773"/>
    <x v="104"/>
    <s v="FLA"/>
    <s v="NSH"/>
    <n v="0"/>
    <n v="1"/>
    <n v="1.86"/>
    <n v="0.48423824618409156"/>
    <n v="-3.4645417010787084E-2"/>
    <m/>
    <n v="0"/>
    <n v="0"/>
    <n v="1.3003561572234834"/>
    <n v="0.499"/>
    <n v="-2.5067441860465087E-2"/>
    <m/>
    <n v="0"/>
    <n v="0"/>
    <n v="1.4628391506563303"/>
    <n v="0.46130000000000004"/>
    <n v="-4.9528604651162725E-2"/>
    <m/>
    <n v="0"/>
    <n v="0"/>
    <n v="1.0530882811849633"/>
    <m/>
  </r>
  <r>
    <n v="2020020773"/>
    <x v="104"/>
    <s v="NSH"/>
    <s v="FLA"/>
    <n v="1"/>
    <n v="0"/>
    <n v="2"/>
    <n v="0.51576175381590839"/>
    <n v="9.4570522895450308E-3"/>
    <n v="9.4570522895450308E-3"/>
    <n v="-1.2297536173894322E-2"/>
    <n v="-9.4570522895450308E-3"/>
    <n v="1.3003561572234834"/>
    <n v="0.501"/>
    <n v="6.0000000000000049E-4"/>
    <n v="6.0000000000000049E-4"/>
    <n v="-8.7770349039379889E-4"/>
    <n v="-6.0000000000000049E-4"/>
    <n v="1.4628391506563303"/>
    <n v="0.53869999999999996"/>
    <n v="2.3219999999999973E-2"/>
    <n v="2.3219999999999973E-2"/>
    <n v="-2.445270988911482E-2"/>
    <n v="-2.3219999999999973E-2"/>
    <n v="1.0530882811849633"/>
    <m/>
  </r>
  <r>
    <n v="2020020774"/>
    <x v="104"/>
    <s v="CAR"/>
    <s v="DAL"/>
    <n v="0"/>
    <n v="1"/>
    <n v="1.8"/>
    <n v="0.54476128706630167"/>
    <n v="-7.2861312302463649E-3"/>
    <m/>
    <n v="0"/>
    <n v="0"/>
    <n v="1.3003561572234834"/>
    <n v="0.59499999999999997"/>
    <n v="2.6624999999999982E-2"/>
    <n v="2.6624999999999982E-2"/>
    <n v="3.1158473908979814E-2"/>
    <n v="2.1299999999999986E-2"/>
    <n v="1.4628391506563303"/>
    <n v="0.53310000000000002"/>
    <n v="-1.5157500000000004E-2"/>
    <m/>
    <n v="0"/>
    <n v="0"/>
    <n v="1.0530882811849633"/>
    <m/>
  </r>
  <r>
    <n v="2020020774"/>
    <x v="104"/>
    <s v="DAL"/>
    <s v="CAR"/>
    <n v="1"/>
    <n v="0"/>
    <n v="2.15"/>
    <n v="0.4552387129336985"/>
    <n v="-5.5400262241430201E-3"/>
    <m/>
    <n v="0"/>
    <n v="0"/>
    <n v="1.3003561572234834"/>
    <n v="0.40500000000000003"/>
    <n v="-3.3717391304347817E-2"/>
    <m/>
    <n v="0"/>
    <n v="0"/>
    <n v="1.4628391506563303"/>
    <n v="0.46689999999999998"/>
    <n v="1.0004347826086753E-3"/>
    <n v="1.0004347826086753E-3"/>
    <n v="-1.0535461456550224E-3"/>
    <n v="-1.0004347826086753E-3"/>
    <n v="1.0530882811849633"/>
    <m/>
  </r>
  <r>
    <n v="2020020774.0999999"/>
    <x v="104"/>
    <s v="N.J"/>
    <s v="PHI"/>
    <n v="1"/>
    <n v="1"/>
    <n v="2.2000000000000002"/>
    <n v="0.43584775479541876"/>
    <n v="-1.0283734862519668E-2"/>
    <m/>
    <n v="0"/>
    <n v="0"/>
    <n v="1.3003561572234834"/>
    <n v="0.45600000000000002"/>
    <n v="8.0000000000003668E-4"/>
    <n v="8.0000000000003668E-4"/>
    <n v="1.4043255846301419E-3"/>
    <n v="9.6000000000004426E-4"/>
    <n v="1.4628391506563303"/>
    <n v="0.46460000000000001"/>
    <n v="5.530000000000034E-3"/>
    <n v="5.530000000000034E-3"/>
    <n v="6.9882938339434608E-3"/>
    <n v="6.636000000000042E-3"/>
    <n v="1.0530882811849633"/>
    <m/>
  </r>
  <r>
    <n v="2020020774.0999999"/>
    <x v="104"/>
    <s v="PHI"/>
    <s v="N.J"/>
    <n v="0"/>
    <n v="0"/>
    <n v="1.74"/>
    <n v="0.56415224520458129"/>
    <n v="-7.4493621664980551E-3"/>
    <m/>
    <n v="0"/>
    <n v="0"/>
    <n v="1.3003561572234834"/>
    <n v="0.54400000000000004"/>
    <n v="-2.1664864864864838E-2"/>
    <m/>
    <n v="0"/>
    <n v="0"/>
    <n v="1.4628391506563303"/>
    <n v="0.53539999999999999"/>
    <n v="-2.7731351351351359E-2"/>
    <m/>
    <n v="0"/>
    <n v="0"/>
    <n v="1.0530882811849633"/>
    <m/>
  </r>
  <r>
    <n v="2020020774.2"/>
    <x v="104"/>
    <s v="NYI"/>
    <s v="WSH"/>
    <n v="0"/>
    <n v="0"/>
    <n v="1.9"/>
    <n v="0.47266700328088102"/>
    <n v="-3.3977564588775377E-2"/>
    <m/>
    <n v="0"/>
    <n v="0"/>
    <n v="1.3003561572234834"/>
    <n v="0.52"/>
    <n v="-4.0000000000000036E-3"/>
    <m/>
    <n v="0"/>
    <n v="0"/>
    <n v="1.4628391506563303"/>
    <n v="0.44040000000000001"/>
    <n v="-5.4413333333333314E-2"/>
    <m/>
    <n v="0"/>
    <n v="0"/>
    <n v="1.0530882811849633"/>
    <m/>
  </r>
  <r>
    <n v="2020020774.2"/>
    <x v="104"/>
    <s v="WSH"/>
    <s v="NYI"/>
    <n v="1"/>
    <n v="1"/>
    <n v="1.95"/>
    <n v="0.52733299671911904"/>
    <n v="8.936634821773308E-3"/>
    <n v="8.936634821773308E-3"/>
    <n v="1.1039767709583174E-2"/>
    <n v="8.4898030806846436E-3"/>
    <n v="1.3003561572234834"/>
    <n v="0.48"/>
    <n v="-2.0210526315789495E-2"/>
    <m/>
    <n v="0"/>
    <n v="0"/>
    <n v="1.4628391506563303"/>
    <n v="0.55959999999999999"/>
    <n v="2.8806315789473676E-2"/>
    <n v="2.8806315789473676E-2"/>
    <n v="2.8818813902907699E-2"/>
    <n v="2.7365999999999991E-2"/>
    <n v="1.0530882811849633"/>
    <m/>
  </r>
  <r>
    <n v="2020020775"/>
    <x v="105"/>
    <s v="MTL"/>
    <s v="TOR"/>
    <n v="1"/>
    <n v="0"/>
    <n v="2.4500000000000002"/>
    <n v="0.40920728401477235"/>
    <n v="5.2920948335013942E-4"/>
    <n v="5.2920948335013942E-4"/>
    <n v="-6.4917848620039476E-4"/>
    <n v="-5.2920948335013942E-4"/>
    <n v="1.2266947336068061"/>
    <n v="0.45900000000000002"/>
    <n v="2.5768965517241397E-2"/>
    <n v="2.5768965517241397E-2"/>
    <n v="-3.8512343776851032E-2"/>
    <n v="-2.5768965517241397E-2"/>
    <n v="1.4945242466595465"/>
    <n v="0.43790000000000001"/>
    <n v="1.5073448275862078E-2"/>
    <n v="1.5073448275862078E-2"/>
    <n v="-1.5836723625896786E-2"/>
    <n v="-1.5073448275862078E-2"/>
    <n v="1.0506370762725197"/>
    <m/>
  </r>
  <r>
    <n v="2020020775"/>
    <x v="105"/>
    <s v="TOR"/>
    <s v="MTL"/>
    <n v="0"/>
    <n v="1"/>
    <n v="1.64"/>
    <n v="0.59079271598522753"/>
    <n v="-1.4578099586356372E-2"/>
    <m/>
    <n v="0"/>
    <n v="0"/>
    <n v="1.2266947336068061"/>
    <n v="0.54099999999999993"/>
    <n v="-5.2856250000000098E-2"/>
    <m/>
    <n v="0"/>
    <n v="0"/>
    <n v="1.4945242466595465"/>
    <n v="0.56210000000000004"/>
    <n v="-3.6635625000000005E-2"/>
    <m/>
    <n v="0"/>
    <n v="0"/>
    <n v="1.0506370762725197"/>
    <m/>
  </r>
  <r>
    <n v="2020020776"/>
    <x v="105"/>
    <s v="OTT"/>
    <s v="VAN"/>
    <n v="1"/>
    <n v="1"/>
    <n v="1.95"/>
    <n v="0.49195842273307766"/>
    <n v="-1.2846655474894298E-2"/>
    <m/>
    <n v="0"/>
    <n v="0"/>
    <n v="1.2266947336068061"/>
    <n v="0.505"/>
    <n v="-4.8157894736842411E-3"/>
    <m/>
    <n v="0"/>
    <n v="0"/>
    <n v="1.4945242466595465"/>
    <n v="0.46610000000000001"/>
    <n v="-2.8769999999999983E-2"/>
    <m/>
    <n v="0"/>
    <n v="0"/>
    <n v="1.0506370762725197"/>
    <m/>
  </r>
  <r>
    <n v="2020020776"/>
    <x v="105"/>
    <s v="VAN"/>
    <s v="OTT"/>
    <n v="0"/>
    <n v="0"/>
    <n v="1.9"/>
    <n v="0.50804157726692234"/>
    <n v="-1.1573667730949219E-2"/>
    <m/>
    <n v="0"/>
    <n v="0"/>
    <n v="1.2266947336068061"/>
    <n v="0.495"/>
    <n v="-1.9833333333333335E-2"/>
    <m/>
    <n v="0"/>
    <n v="0"/>
    <n v="1.4945242466595465"/>
    <n v="0.53390000000000004"/>
    <n v="4.8033333333333443E-3"/>
    <n v="4.8033333333333443E-3"/>
    <n v="-5.0465600896956809E-3"/>
    <n v="-4.8033333333333443E-3"/>
    <n v="1.0506370762725197"/>
    <m/>
  </r>
  <r>
    <n v="2020020777"/>
    <x v="105"/>
    <s v="EDM"/>
    <s v="WPG"/>
    <n v="0"/>
    <n v="1"/>
    <n v="1.86"/>
    <n v="0.52914146782321758"/>
    <n v="-5.5105359937727538E-3"/>
    <m/>
    <n v="0"/>
    <n v="0"/>
    <n v="1.2266947336068061"/>
    <n v="0.51"/>
    <n v="-1.7930232558139494E-2"/>
    <m/>
    <n v="0"/>
    <n v="0"/>
    <n v="1.4945242466595465"/>
    <n v="0.49460000000000004"/>
    <n v="-2.7922325581395308E-2"/>
    <m/>
    <n v="0"/>
    <n v="0"/>
    <n v="1.0506370762725197"/>
    <m/>
  </r>
  <r>
    <n v="2020020777"/>
    <x v="105"/>
    <s v="WPG"/>
    <s v="EDM"/>
    <n v="1"/>
    <n v="0"/>
    <n v="2"/>
    <n v="0.47085853217678258"/>
    <n v="-1.7484880693930432E-2"/>
    <m/>
    <n v="0"/>
    <n v="0"/>
    <n v="1.2266947336068061"/>
    <n v="0.49"/>
    <n v="-6.0000000000000053E-3"/>
    <m/>
    <n v="0"/>
    <n v="0"/>
    <n v="1.4945242466595465"/>
    <n v="0.50539999999999996"/>
    <n v="3.239999999999976E-3"/>
    <n v="3.239999999999976E-3"/>
    <n v="-3.4040641271229385E-3"/>
    <n v="-3.239999999999976E-3"/>
    <n v="1.0506370762725197"/>
    <m/>
  </r>
  <r>
    <n v="2020020778"/>
    <x v="105"/>
    <s v="MIN"/>
    <s v="STL"/>
    <n v="1"/>
    <n v="0"/>
    <n v="1.66"/>
    <n v="0.59527033758853964"/>
    <n v="-5.3869270922837532E-3"/>
    <m/>
    <n v="0"/>
    <n v="0"/>
    <n v="1.2266947336068061"/>
    <n v="0.57399999999999995"/>
    <n v="-2.1436363636363729E-2"/>
    <m/>
    <n v="0"/>
    <n v="0"/>
    <n v="1.4945242466595465"/>
    <n v="0.61040000000000005"/>
    <n v="6.0290909090909336E-3"/>
    <n v="6.0290909090909336E-3"/>
    <n v="-6.3343864453085262E-3"/>
    <n v="-6.0290909090909336E-3"/>
    <n v="1.0506370762725197"/>
    <m/>
  </r>
  <r>
    <n v="2020020778"/>
    <x v="105"/>
    <s v="STL"/>
    <s v="MIN"/>
    <n v="0"/>
    <n v="1"/>
    <n v="2.2999999999999998"/>
    <n v="0.40472966241146041"/>
    <n v="-1.5951179181609484E-2"/>
    <m/>
    <n v="0"/>
    <n v="0"/>
    <n v="1.2266947336068061"/>
    <n v="0.42600000000000005"/>
    <n v="-4.6615384615384609E-3"/>
    <m/>
    <n v="0"/>
    <n v="0"/>
    <n v="1.4945242466595465"/>
    <n v="0.38959999999999995"/>
    <n v="-2.3981538461538519E-2"/>
    <m/>
    <n v="0"/>
    <n v="0"/>
    <n v="1.0506370762725197"/>
    <m/>
  </r>
  <r>
    <n v="2020020779"/>
    <x v="105"/>
    <s v="COL"/>
    <s v="VGK"/>
    <n v="0"/>
    <n v="0"/>
    <n v="2.25"/>
    <n v="0.45858612647273922"/>
    <n v="7.636508295279185E-3"/>
    <n v="7.636508295279185E-3"/>
    <n v="-9.3676645089636659E-3"/>
    <n v="-7.636508295279185E-3"/>
    <n v="1.2266947336068061"/>
    <n v="0.39100000000000001"/>
    <n v="-2.8859999999999993E-2"/>
    <m/>
    <n v="0"/>
    <n v="0"/>
    <n v="1.4945242466595465"/>
    <n v="0.45440000000000003"/>
    <n v="5.3760000000000205E-3"/>
    <n v="5.3760000000000205E-3"/>
    <n v="-5.648224922041087E-3"/>
    <n v="-5.3760000000000205E-3"/>
    <n v="1.0506370762725197"/>
    <m/>
  </r>
  <r>
    <n v="2020020779"/>
    <x v="105"/>
    <s v="VGK"/>
    <s v="COL"/>
    <n v="1"/>
    <n v="1"/>
    <n v="1.71"/>
    <n v="0.54141387352726078"/>
    <n v="-3.1344623775373531E-2"/>
    <m/>
    <n v="0"/>
    <n v="0"/>
    <n v="1.2266947336068061"/>
    <n v="0.60899999999999999"/>
    <n v="1.7488732394366168E-2"/>
    <n v="1.7488732394366168E-2"/>
    <n v="1.8557507570771559E-2"/>
    <n v="1.241699999999998E-2"/>
    <n v="1.4945242466595465"/>
    <n v="0.54559999999999997"/>
    <n v="-2.8320000000000036E-2"/>
    <m/>
    <n v="0"/>
    <n v="0"/>
    <n v="1.0506370762725197"/>
    <m/>
  </r>
  <r>
    <n v="2020020780"/>
    <x v="105"/>
    <s v="ANA"/>
    <s v="L.A"/>
    <n v="0"/>
    <n v="1"/>
    <n v="2.5"/>
    <n v="0.34543963137922218"/>
    <n v="-2.7280184310388898E-2"/>
    <m/>
    <n v="0"/>
    <n v="0"/>
    <n v="1.2266947336068061"/>
    <n v="0.41400000000000003"/>
    <n v="7.0000000000000062E-3"/>
    <n v="7.0000000000000062E-3"/>
    <n v="1.5692504589925254E-2"/>
    <n v="1.0500000000000009E-2"/>
    <n v="1.4945242466595465"/>
    <n v="0.37329999999999997"/>
    <n v="-1.3350000000000018E-2"/>
    <m/>
    <n v="0"/>
    <n v="0"/>
    <n v="1.0506370762725197"/>
    <m/>
  </r>
  <r>
    <n v="2020020780"/>
    <x v="105"/>
    <s v="L.A"/>
    <s v="ANA"/>
    <n v="1"/>
    <n v="0"/>
    <n v="1.6"/>
    <n v="0.65456036862077782"/>
    <n v="2.3648294896622284E-2"/>
    <n v="2.3648294896622284E-2"/>
    <n v="-2.9009238808467265E-2"/>
    <n v="-2.3648294896622284E-2"/>
    <n v="1.2266947336068061"/>
    <n v="0.58599999999999997"/>
    <n v="-3.1200000000000002E-2"/>
    <m/>
    <n v="0"/>
    <n v="0"/>
    <n v="1.4945242466595465"/>
    <n v="0.62670000000000003"/>
    <n v="1.3600000000000276E-3"/>
    <n v="1.3600000000000276E-3"/>
    <n v="-1.4288664237306558E-3"/>
    <n v="-1.3600000000000276E-3"/>
    <n v="1.0506370762725197"/>
    <m/>
  </r>
  <r>
    <n v="2020020781"/>
    <x v="105"/>
    <s v="ARI"/>
    <s v="S.J"/>
    <n v="0"/>
    <n v="0"/>
    <n v="1.86"/>
    <n v="0.47176553700677187"/>
    <n v="-4.2738174825838679E-2"/>
    <m/>
    <n v="0"/>
    <n v="0"/>
    <n v="1.2266947336068061"/>
    <n v="0.48099999999999998"/>
    <n v="-3.6746511627906965E-2"/>
    <m/>
    <n v="0"/>
    <n v="0"/>
    <n v="1.4945242466595465"/>
    <n v="0.52659999999999996"/>
    <n v="-7.1595348837209241E-3"/>
    <m/>
    <n v="0"/>
    <n v="0"/>
    <n v="1.0506370762725197"/>
    <m/>
  </r>
  <r>
    <n v="2020020781"/>
    <x v="105"/>
    <s v="S.J"/>
    <s v="ARI"/>
    <n v="1"/>
    <n v="1"/>
    <n v="2"/>
    <n v="0.52823446299322818"/>
    <n v="1.6940677795936908E-2"/>
    <n v="1.6940677795936908E-2"/>
    <n v="2.0781040236005559E-2"/>
    <n v="1.6940677795936908E-2"/>
    <n v="1.2266947336068061"/>
    <n v="0.51900000000000002"/>
    <n v="1.1400000000000009E-2"/>
    <n v="1.1400000000000009E-2"/>
    <n v="1.7037576411918845E-2"/>
    <n v="1.1400000000000009E-2"/>
    <n v="1.4945242466595465"/>
    <n v="0.47339999999999999"/>
    <n v="-1.5959999999999992E-2"/>
    <m/>
    <n v="0"/>
    <n v="0"/>
    <n v="1.0506370762725197"/>
    <m/>
  </r>
  <r>
    <n v="2020020782"/>
    <x v="106"/>
    <s v="BOS"/>
    <s v="BUF"/>
    <n v="1"/>
    <n v="1"/>
    <n v="1.25"/>
    <n v="0.71577379581933098"/>
    <n v="-0.12633930627100357"/>
    <m/>
    <n v="0"/>
    <n v="0"/>
    <n v="1.2084496920391803"/>
    <n v="0.77600000000000002"/>
    <n v="-3.6000000000000032E-2"/>
    <m/>
    <n v="0"/>
    <n v="0"/>
    <n v="1.5072994914553111"/>
    <n v="0.76359999999999995"/>
    <n v="-5.4600000000000114E-2"/>
    <m/>
    <n v="0"/>
    <n v="0"/>
    <n v="1.0129382506387241"/>
    <m/>
  </r>
  <r>
    <n v="2020020782"/>
    <x v="106"/>
    <s v="BUF"/>
    <s v="BOS"/>
    <n v="0"/>
    <n v="0"/>
    <n v="4.2"/>
    <n v="0.28422620418066907"/>
    <n v="1.8164067896138454E-2"/>
    <n v="1.8164067896138454E-2"/>
    <n v="-2.1950362255267277E-2"/>
    <n v="-1.8164067896138454E-2"/>
    <n v="1.2084496920391803"/>
    <n v="0.22399999999999998"/>
    <n v="-5.5500000000000028E-3"/>
    <m/>
    <n v="0"/>
    <n v="0"/>
    <n v="1.5072994914553111"/>
    <n v="0.23640000000000005"/>
    <n v="-6.674999999999702E-4"/>
    <m/>
    <n v="0"/>
    <n v="0"/>
    <n v="1.0129382506387241"/>
    <m/>
  </r>
  <r>
    <n v="2020020783"/>
    <x v="106"/>
    <s v="N.J"/>
    <s v="PHI"/>
    <n v="1"/>
    <n v="1"/>
    <n v="2.0499999999999998"/>
    <n v="0.46185762941730973"/>
    <n v="-1.5197674198432909E-2"/>
    <m/>
    <n v="0"/>
    <n v="0"/>
    <n v="1.2084496920391803"/>
    <n v="0.46700000000000003"/>
    <n v="-1.2185714285714293E-2"/>
    <m/>
    <n v="0"/>
    <n v="0"/>
    <n v="1.5072994914553111"/>
    <n v="0.4738"/>
    <n v="-8.2028571428571489E-3"/>
    <m/>
    <n v="0"/>
    <n v="0"/>
    <n v="1.0129382506387241"/>
    <m/>
  </r>
  <r>
    <n v="2020020783"/>
    <x v="106"/>
    <s v="PHI"/>
    <s v="N.J"/>
    <n v="0"/>
    <n v="0"/>
    <n v="1.83"/>
    <n v="0.53814237058269032"/>
    <n v="-5.4937813856662798E-3"/>
    <m/>
    <n v="0"/>
    <n v="0"/>
    <n v="1.2084496920391803"/>
    <n v="0.53299999999999992"/>
    <n v="-8.8951807228916119E-3"/>
    <m/>
    <n v="0"/>
    <n v="0"/>
    <n v="1.5072994914553111"/>
    <n v="0.5262"/>
    <n v="-1.3393012048192741E-2"/>
    <m/>
    <n v="0"/>
    <n v="0"/>
    <n v="1.0129382506387241"/>
    <m/>
  </r>
  <r>
    <n v="2020020784"/>
    <x v="106"/>
    <s v="NYI"/>
    <s v="NYR"/>
    <n v="0"/>
    <n v="1"/>
    <n v="2.15"/>
    <n v="0.48256759449992864"/>
    <n v="9.7879116977860631E-3"/>
    <n v="9.7879116977860631E-3"/>
    <n v="1.3602428708430696E-2"/>
    <n v="1.1256098452453971E-2"/>
    <n v="1.2084496920391803"/>
    <n v="0.45099999999999996"/>
    <n v="-7.9173913043478518E-3"/>
    <m/>
    <n v="0"/>
    <n v="0"/>
    <n v="1.5072994914553111"/>
    <n v="0.45850000000000002"/>
    <n v="-3.7108695652174027E-3"/>
    <m/>
    <n v="0"/>
    <n v="0"/>
    <n v="1.0129382506387241"/>
    <m/>
  </r>
  <r>
    <n v="2020020784"/>
    <x v="106"/>
    <s v="NYR"/>
    <s v="NYI"/>
    <n v="1"/>
    <n v="0"/>
    <n v="1.74"/>
    <n v="0.5174324055000713"/>
    <n v="-4.0405789633733487E-2"/>
    <m/>
    <n v="0"/>
    <n v="0"/>
    <n v="1.2084496920391803"/>
    <n v="0.54900000000000004"/>
    <n v="-1.8137837837837793E-2"/>
    <m/>
    <n v="0"/>
    <n v="0"/>
    <n v="1.5072994914553111"/>
    <n v="0.54149999999999998"/>
    <n v="-2.3428378378378426E-2"/>
    <m/>
    <n v="0"/>
    <n v="0"/>
    <n v="1.0129382506387241"/>
    <m/>
  </r>
  <r>
    <n v="2020020785"/>
    <x v="106"/>
    <s v="PIT"/>
    <s v="WSH"/>
    <n v="0"/>
    <n v="1"/>
    <n v="1.9"/>
    <n v="0.52807424312044926"/>
    <n v="1.1136873096178428E-3"/>
    <n v="1.1136873096178428E-3"/>
    <n v="1.2112515777020628E-3"/>
    <n v="1.0023185786560585E-3"/>
    <n v="1.2084496920391803"/>
    <n v="0.47799999999999998"/>
    <n v="-3.0600000000000037E-2"/>
    <m/>
    <n v="0"/>
    <n v="0"/>
    <n v="1.5072994914553111"/>
    <n v="0.4476"/>
    <n v="-4.985333333333334E-2"/>
    <m/>
    <n v="0"/>
    <n v="0"/>
    <n v="1.0129382506387241"/>
    <m/>
  </r>
  <r>
    <n v="2020020785"/>
    <x v="106"/>
    <s v="WSH"/>
    <s v="PIT"/>
    <n v="1"/>
    <n v="0"/>
    <n v="2"/>
    <n v="0.47192575687955074"/>
    <n v="-1.6844545872269554E-2"/>
    <m/>
    <n v="0"/>
    <n v="0"/>
    <n v="1.2084496920391803"/>
    <n v="0.52200000000000002"/>
    <n v="1.3200000000000012E-2"/>
    <n v="1.3200000000000012E-2"/>
    <n v="-1.9896353287210126E-2"/>
    <n v="-1.3200000000000012E-2"/>
    <n v="1.5072994914553111"/>
    <n v="0.5524"/>
    <n v="3.1440000000000003E-2"/>
    <n v="3.1440000000000003E-2"/>
    <n v="-3.1846778600081491E-2"/>
    <n v="-3.1440000000000003E-2"/>
    <n v="1.0129382506387241"/>
    <m/>
  </r>
  <r>
    <n v="2020020786"/>
    <x v="106"/>
    <s v="CAR"/>
    <s v="DET"/>
    <n v="1"/>
    <n v="1"/>
    <n v="1.27"/>
    <n v="0.70744294158938559"/>
    <n v="-0.11283051575720032"/>
    <m/>
    <n v="0"/>
    <n v="0"/>
    <n v="1.2084496920391803"/>
    <n v="0.76900000000000002"/>
    <n v="-2.5966666666666666E-2"/>
    <m/>
    <n v="0"/>
    <n v="0"/>
    <n v="1.5072994914553111"/>
    <n v="0.80169999999999997"/>
    <n v="2.0176666666666582E-2"/>
    <n v="2.0176666666666582E-2"/>
    <n v="5.5181837080045563E-3"/>
    <n v="5.4476999999999789E-3"/>
    <n v="1.0129382506387241"/>
    <m/>
  </r>
  <r>
    <n v="2020020786"/>
    <x v="106"/>
    <s v="DET"/>
    <s v="CAR"/>
    <n v="0"/>
    <n v="0"/>
    <n v="3.9"/>
    <n v="0.29255705841061425"/>
    <n v="1.4583364944971949E-2"/>
    <n v="1.4583364944971949E-2"/>
    <n v="-1.7623262876646329E-2"/>
    <n v="-1.4583364944971949E-2"/>
    <n v="1.2084496920391803"/>
    <n v="0.23099999999999998"/>
    <n v="-1.0251724137931044E-2"/>
    <m/>
    <n v="0"/>
    <n v="0"/>
    <n v="1.5072994914553111"/>
    <n v="0.19830000000000003"/>
    <n v="-2.3444482758620679E-2"/>
    <m/>
    <n v="0"/>
    <n v="0"/>
    <n v="1.0129382506387241"/>
    <m/>
  </r>
  <r>
    <n v="2020020787"/>
    <x v="106"/>
    <s v="CHI"/>
    <s v="FLA"/>
    <n v="1"/>
    <n v="0"/>
    <n v="2.4500000000000002"/>
    <n v="0.48911110389073353"/>
    <n v="4.1032180248061483E-2"/>
    <n v="4.1032180248061483E-2"/>
    <n v="-4.9585325584466038E-2"/>
    <n v="-4.1032180248061483E-2"/>
    <n v="1.2084496920391803"/>
    <n v="0.48899999999999999"/>
    <n v="4.0975862068965523E-2"/>
    <n v="4.0975862068965523E-2"/>
    <n v="-6.17628960584947E-2"/>
    <n v="-4.0975862068965523E-2"/>
    <n v="1.5072994914553111"/>
    <n v="0.4264"/>
    <n v="9.2441379310344921E-3"/>
    <n v="9.2441379310344921E-3"/>
    <n v="-9.3637409045251533E-3"/>
    <n v="-9.2441379310344921E-3"/>
    <n v="1.0129382506387241"/>
    <m/>
  </r>
  <r>
    <n v="2020020787"/>
    <x v="106"/>
    <s v="FLA"/>
    <s v="CHI"/>
    <n v="0"/>
    <n v="1"/>
    <n v="1.64"/>
    <n v="0.51088889610926635"/>
    <n v="-7.6004161116001515E-2"/>
    <m/>
    <n v="0"/>
    <n v="0"/>
    <n v="1.2084496920391803"/>
    <n v="0.51100000000000001"/>
    <n v="-7.5918750000000007E-2"/>
    <m/>
    <n v="0"/>
    <n v="0"/>
    <n v="1.5072994914553111"/>
    <n v="0.5736"/>
    <n v="-2.7795000000000066E-2"/>
    <m/>
    <n v="0"/>
    <n v="0"/>
    <n v="1.0129382506387241"/>
    <m/>
  </r>
  <r>
    <n v="2020020789"/>
    <x v="106"/>
    <s v="CGY"/>
    <s v="EDM"/>
    <n v="0"/>
    <n v="1"/>
    <n v="2.1"/>
    <n v="0.41046472538366857"/>
    <n v="-3.7642930007535269E-2"/>
    <m/>
    <n v="0"/>
    <n v="0"/>
    <n v="1.2084496920391803"/>
    <n v="0.44399999999999995"/>
    <n v="-1.8436363636363664E-2"/>
    <m/>
    <n v="0"/>
    <n v="0"/>
    <n v="1.5072994914553111"/>
    <n v="0.35609999999999997"/>
    <n v="-6.8779090909090901E-2"/>
    <m/>
    <n v="0"/>
    <n v="0"/>
    <n v="1.0129382506387241"/>
    <m/>
  </r>
  <r>
    <n v="2020020789"/>
    <x v="106"/>
    <s v="EDM"/>
    <s v="CGY"/>
    <n v="1"/>
    <n v="0"/>
    <n v="1.83"/>
    <n v="0.58953527461633148"/>
    <n v="2.849983827032046E-2"/>
    <n v="2.849983827032046E-2"/>
    <n v="-3.4440620780935204E-2"/>
    <n v="-2.849983827032046E-2"/>
    <n v="1.2084496920391803"/>
    <n v="0.55600000000000005"/>
    <n v="6.3180722891566839E-3"/>
    <n v="6.3180722891566839E-3"/>
    <n v="-9.5232271484237633E-3"/>
    <n v="-6.3180722891566839E-3"/>
    <n v="1.5072994914553111"/>
    <n v="0.64390000000000003"/>
    <n v="6.4459156626506045E-2"/>
    <n v="6.4459156626506045E-2"/>
    <n v="-6.5293145350900555E-2"/>
    <n v="-6.4459156626506045E-2"/>
    <n v="1.0129382506387241"/>
    <m/>
  </r>
  <r>
    <n v="2020020790"/>
    <x v="106"/>
    <s v="MIN"/>
    <s v="STL"/>
    <n v="1"/>
    <n v="0"/>
    <n v="1.68"/>
    <n v="0.61775820996662267"/>
    <n v="1.6691379151732088E-2"/>
    <n v="1.6691379151732088E-2"/>
    <n v="-2.0170691995619838E-2"/>
    <n v="-1.6691379151732088E-2"/>
    <n v="1.2084496920391803"/>
    <n v="0.59399999999999997"/>
    <n v="-9.1764705882356554E-4"/>
    <m/>
    <n v="0"/>
    <n v="0"/>
    <n v="1.5072994914553111"/>
    <n v="0.59830000000000005"/>
    <n v="2.2694117647058991E-3"/>
    <n v="2.2694117647058991E-3"/>
    <n v="-2.2987739829201334E-3"/>
    <n v="-2.2694117647058991E-3"/>
    <n v="1.0129382506387241"/>
    <m/>
  </r>
  <r>
    <n v="2020020790"/>
    <x v="106"/>
    <s v="STL"/>
    <s v="MIN"/>
    <n v="0"/>
    <n v="1"/>
    <n v="2.2999999999999998"/>
    <n v="0.38224179003337733"/>
    <n v="-2.7887049905361287E-2"/>
    <m/>
    <n v="0"/>
    <n v="0"/>
    <n v="1.2084496920391803"/>
    <n v="0.40600000000000003"/>
    <n v="-1.5276923076923087E-2"/>
    <m/>
    <n v="0"/>
    <n v="0"/>
    <n v="1.5072994914553111"/>
    <n v="0.40169999999999995"/>
    <n v="-1.755923076923082E-2"/>
    <m/>
    <n v="0"/>
    <n v="0"/>
    <n v="1.0129382506387241"/>
    <m/>
  </r>
  <r>
    <n v="2020020792"/>
    <x v="106"/>
    <s v="TOR"/>
    <s v="VAN"/>
    <n v="1"/>
    <n v="1"/>
    <n v="1.32"/>
    <n v="0.63942885873029964"/>
    <n v="-0.14620678732125417"/>
    <m/>
    <n v="0"/>
    <n v="0"/>
    <n v="1.2084496920391803"/>
    <n v="0.69"/>
    <n v="-8.3625000000000033E-2"/>
    <m/>
    <n v="0"/>
    <n v="0"/>
    <n v="1.5072994914553111"/>
    <n v="0.67410000000000003"/>
    <n v="-0.10330124999999994"/>
    <m/>
    <n v="0"/>
    <n v="0"/>
    <n v="1.0129382506387241"/>
    <m/>
  </r>
  <r>
    <n v="2020020792"/>
    <x v="106"/>
    <s v="VAN"/>
    <s v="TOR"/>
    <n v="0"/>
    <n v="0"/>
    <n v="3.5"/>
    <n v="0.36057114126970041"/>
    <n v="3.1439879333274169E-2"/>
    <n v="3.1439879333274169E-2"/>
    <n v="-3.7993512498044162E-2"/>
    <n v="-3.1439879333274169E-2"/>
    <n v="1.2084496920391803"/>
    <n v="0.31000000000000005"/>
    <n v="1.0200000000000022E-2"/>
    <n v="1.0200000000000022E-2"/>
    <n v="-1.5374454812844206E-2"/>
    <n v="-1.0200000000000022E-2"/>
    <n v="1.5072994914553111"/>
    <n v="0.32589999999999997"/>
    <n v="1.687799999999998E-2"/>
    <n v="1.687799999999998E-2"/>
    <n v="-1.7096371794280366E-2"/>
    <n v="-1.687799999999998E-2"/>
    <n v="1.0129382506387241"/>
    <m/>
  </r>
  <r>
    <n v="2020020792.0999999"/>
    <x v="106"/>
    <s v="DAL"/>
    <s v="T.B"/>
    <n v="0"/>
    <n v="0"/>
    <n v="2.5"/>
    <n v="0.36046083980416582"/>
    <n v="-1.9769580097917083E-2"/>
    <m/>
    <n v="0"/>
    <n v="0"/>
    <n v="1.2084496920391803"/>
    <n v="0.376"/>
    <n v="-1.1999999999999988E-2"/>
    <m/>
    <n v="0"/>
    <n v="0"/>
    <n v="1.5072994914553111"/>
    <n v="0.36199999999999999"/>
    <n v="-1.9000000000000017E-2"/>
    <m/>
    <n v="0"/>
    <n v="0"/>
    <n v="1.0129382506387241"/>
    <m/>
  </r>
  <r>
    <n v="2020020792.0999999"/>
    <x v="106"/>
    <s v="T.B"/>
    <s v="DAL"/>
    <n v="1"/>
    <n v="1"/>
    <n v="1.6"/>
    <n v="0.63953916019583412"/>
    <n v="1.1631328156667285E-2"/>
    <n v="1.1631328156667285E-2"/>
    <n v="8.433524957358737E-3"/>
    <n v="6.9787968940003709E-3"/>
    <n v="1.2084496920391803"/>
    <n v="0.624"/>
    <n v="-7.999999999999673E-4"/>
    <m/>
    <n v="0"/>
    <n v="0"/>
    <n v="1.5072994914553111"/>
    <n v="0.63800000000000001"/>
    <n v="1.0400000000000019E-2"/>
    <n v="1.0400000000000019E-2"/>
    <n v="6.32073468398565E-3"/>
    <n v="6.2400000000000112E-3"/>
    <n v="1.0129382506387241"/>
    <m/>
  </r>
  <r>
    <n v="2020020792.9000001"/>
    <x v="107"/>
    <s v="MTL"/>
    <s v="WPG"/>
    <n v="1"/>
    <n v="1"/>
    <n v="1.9"/>
    <n v="0.47905731012500913"/>
    <n v="-2.9930370254160881E-2"/>
    <m/>
    <n v="0"/>
    <n v="0"/>
    <n v="1.0499331212916929"/>
    <n v="0.54700000000000004"/>
    <n v="1.3100000000000002E-2"/>
    <n v="1.3100000000000002E-2"/>
    <n v="1.6514754784148909E-2"/>
    <n v="1.179E-2"/>
    <n v="1.4007425601483383"/>
    <n v="0.47610000000000002"/>
    <n v="-3.1803333333333315E-2"/>
    <m/>
    <n v="0"/>
    <n v="0"/>
    <n v="0.89887835839800667"/>
    <m/>
  </r>
  <r>
    <n v="2020020792.9000001"/>
    <x v="107"/>
    <s v="WPG"/>
    <s v="MTL"/>
    <n v="0"/>
    <n v="0"/>
    <n v="1.95"/>
    <n v="0.52094268987499082"/>
    <n v="5.001551133546985E-3"/>
    <n v="5.001551133546985E-3"/>
    <n v="-5.2512941929449908E-3"/>
    <n v="-5.001551133546985E-3"/>
    <n v="1.0499331212916929"/>
    <n v="0.45299999999999996"/>
    <n v="-3.6836842105263168E-2"/>
    <m/>
    <n v="0"/>
    <n v="0"/>
    <n v="1.4007425601483383"/>
    <n v="0.52390000000000003"/>
    <n v="6.8226315789473987E-3"/>
    <n v="6.8226315789473987E-3"/>
    <n v="-6.1327158736386384E-3"/>
    <n v="-6.8226315789473987E-3"/>
    <n v="0.89887835839800667"/>
    <m/>
  </r>
  <r>
    <n v="2020020793"/>
    <x v="107"/>
    <s v="COL"/>
    <s v="S.J"/>
    <n v="1"/>
    <n v="1"/>
    <n v="1.3"/>
    <n v="0.69656973112577869"/>
    <n v="-9.4459349536487699E-2"/>
    <m/>
    <n v="0"/>
    <n v="0"/>
    <n v="1.0499331212916929"/>
    <n v="0.70499999999999996"/>
    <n v="-8.3500000000000005E-2"/>
    <m/>
    <n v="0"/>
    <n v="0"/>
    <n v="1.4007425601483383"/>
    <n v="0.77669999999999995"/>
    <n v="9.7099999999999947E-3"/>
    <n v="9.7099999999999947E-3"/>
    <n v="2.6184326580133924E-3"/>
    <n v="2.9129999999999989E-3"/>
    <n v="0.89887835839800667"/>
    <m/>
  </r>
  <r>
    <n v="2020020793"/>
    <x v="107"/>
    <s v="S.J"/>
    <s v="COL"/>
    <n v="0"/>
    <n v="0"/>
    <n v="3.7"/>
    <n v="0.30343026887422136"/>
    <n v="1.3632443870513229E-2"/>
    <n v="1.3632443870513229E-2"/>
    <n v="-1.4313154343801761E-2"/>
    <n v="-1.3632443870513229E-2"/>
    <n v="1.0499331212916929"/>
    <n v="0.29500000000000004"/>
    <n v="1.0166666666666692E-2"/>
    <n v="1.0166666666666692E-2"/>
    <n v="-1.4240882694841474E-2"/>
    <n v="-1.0166666666666692E-2"/>
    <n v="1.4007425601483383"/>
    <n v="0.22330000000000005"/>
    <n v="-1.9309999999999976E-2"/>
    <m/>
    <n v="0"/>
    <n v="0"/>
    <n v="0.89887835839800667"/>
    <m/>
  </r>
  <r>
    <n v="2020020794"/>
    <x v="107"/>
    <s v="ARI"/>
    <s v="VGK"/>
    <n v="1"/>
    <n v="1"/>
    <n v="2.8"/>
    <n v="0.29932872222595791"/>
    <n v="-2.6979929627886323E-2"/>
    <m/>
    <n v="0"/>
    <n v="0"/>
    <n v="1.0499331212916929"/>
    <n v="0.33400000000000002"/>
    <n v="-1.0800000000000006E-2"/>
    <m/>
    <n v="0"/>
    <n v="0"/>
    <n v="1.4007425601483383"/>
    <n v="0.31219999999999998"/>
    <n v="-2.0973333333333354E-2"/>
    <m/>
    <n v="0"/>
    <n v="0"/>
    <n v="0.89887835839800667"/>
    <m/>
  </r>
  <r>
    <n v="2020020794"/>
    <x v="107"/>
    <s v="VGK"/>
    <s v="ARI"/>
    <n v="0"/>
    <n v="0"/>
    <n v="1.45"/>
    <n v="0.70067127777404214"/>
    <n v="1.0648901848240669E-2"/>
    <n v="1.0648901848240669E-2"/>
    <n v="-1.1180634755852204E-2"/>
    <n v="-1.0648901848240669E-2"/>
    <n v="1.0499331212916929"/>
    <n v="0.66599999999999993"/>
    <n v="-2.2866666666666816E-2"/>
    <m/>
    <n v="0"/>
    <n v="0"/>
    <n v="1.4007425601483383"/>
    <n v="0.68779999999999997"/>
    <n v="-1.7933333333333874E-3"/>
    <m/>
    <n v="0"/>
    <n v="0"/>
    <n v="0.89887835839800667"/>
    <m/>
  </r>
  <r>
    <n v="2020020795"/>
    <x v="107"/>
    <s v="ANA"/>
    <s v="L.A"/>
    <n v="1"/>
    <n v="0"/>
    <n v="2.15"/>
    <n v="0.41207287147493443"/>
    <n v="-2.9750432955362876E-2"/>
    <m/>
    <n v="0"/>
    <n v="0"/>
    <n v="1.0499331212916929"/>
    <n v="0.48799999999999999"/>
    <n v="1.283478260869563E-2"/>
    <n v="1.283478260869563E-2"/>
    <n v="-1.7978226250251684E-2"/>
    <n v="-1.283478260869563E-2"/>
    <n v="1.4007425601483383"/>
    <n v="0.45750000000000002"/>
    <n v="-4.2717391304347898E-3"/>
    <m/>
    <n v="0"/>
    <n v="0"/>
    <n v="0.89887835839800667"/>
    <m/>
  </r>
  <r>
    <n v="2020020795"/>
    <x v="107"/>
    <s v="L.A"/>
    <s v="ANA"/>
    <n v="0"/>
    <n v="1"/>
    <n v="1.76"/>
    <n v="0.58792712852506557"/>
    <n v="1.3717794554256063E-2"/>
    <n v="1.3717794554256063E-2"/>
    <n v="1.0946102808727074E-2"/>
    <n v="1.0425523861234607E-2"/>
    <n v="1.0499331212916929"/>
    <n v="0.51200000000000001"/>
    <n v="-3.903157894736841E-2"/>
    <m/>
    <n v="0"/>
    <n v="0"/>
    <n v="1.4007425601483383"/>
    <n v="0.54249999999999998"/>
    <n v="-1.7842105263157902E-2"/>
    <m/>
    <n v="0"/>
    <n v="0"/>
    <n v="0.89887835839800667"/>
    <m/>
  </r>
  <r>
    <n v="2020020796"/>
    <x v="108"/>
    <s v="BOS"/>
    <s v="BUF"/>
    <n v="1"/>
    <n v="1"/>
    <n v="1.28"/>
    <n v="0.71315184409902188"/>
    <n v="-9.3391756664198522E-2"/>
    <m/>
    <n v="0"/>
    <n v="0"/>
    <n v="1.0301341408078211"/>
    <n v="0.745"/>
    <n v="-4.9714285714285704E-2"/>
    <m/>
    <n v="0"/>
    <n v="0"/>
    <n v="1.385038205987394"/>
    <n v="0.77110000000000001"/>
    <n v="-1.3920000000000004E-2"/>
    <m/>
    <n v="0"/>
    <n v="0"/>
    <n v="0.89536407518238148"/>
    <m/>
  </r>
  <r>
    <n v="2020020796"/>
    <x v="108"/>
    <s v="BUF"/>
    <s v="BOS"/>
    <n v="0"/>
    <n v="0"/>
    <n v="3.8"/>
    <n v="0.28684815590097817"/>
    <n v="9.6453206168268177E-3"/>
    <n v="9.6453206168268177E-3"/>
    <n v="-9.9359740664308558E-3"/>
    <n v="-9.6453206168268177E-3"/>
    <n v="1.0301341408078211"/>
    <n v="0.255"/>
    <n v="-3.3214285714285746E-3"/>
    <m/>
    <n v="0"/>
    <n v="0"/>
    <n v="1.385038205987394"/>
    <n v="0.22889999999999999"/>
    <n v="-1.3947857142857151E-2"/>
    <m/>
    <n v="0"/>
    <n v="0"/>
    <n v="0.89536407518238148"/>
    <m/>
  </r>
  <r>
    <n v="2020020797"/>
    <x v="108"/>
    <s v="NYI"/>
    <s v="NYR"/>
    <n v="1"/>
    <n v="1"/>
    <n v="1.76"/>
    <n v="0.52841907873592986"/>
    <n v="-2.7624640036090817E-2"/>
    <m/>
    <n v="0"/>
    <n v="0"/>
    <n v="1.0301341408078211"/>
    <n v="0.59199999999999997"/>
    <n v="1.6547368421052616E-2"/>
    <n v="1.6547368421052616E-2"/>
    <n v="1.7418240478497455E-2"/>
    <n v="1.257599999999999E-2"/>
    <n v="1.385038205987394"/>
    <n v="0.56289999999999996"/>
    <n v="-3.6694736842105584E-3"/>
    <m/>
    <n v="0"/>
    <n v="0"/>
    <n v="0.89536407518238148"/>
    <m/>
  </r>
  <r>
    <n v="2020020797"/>
    <x v="108"/>
    <s v="NYR"/>
    <s v="NYI"/>
    <n v="0"/>
    <n v="0"/>
    <n v="2.15"/>
    <n v="0.47158092126407014"/>
    <n v="3.6258210568045446E-3"/>
    <n v="3.6258210568045446E-3"/>
    <n v="-3.7350820590742553E-3"/>
    <n v="-3.6258210568045446E-3"/>
    <n v="1.0301341408078211"/>
    <n v="0.40800000000000003"/>
    <n v="-3.2034782608695633E-2"/>
    <m/>
    <n v="0"/>
    <n v="0"/>
    <n v="1.385038205987394"/>
    <n v="0.43710000000000004"/>
    <n v="-1.5713478260869548E-2"/>
    <m/>
    <n v="0"/>
    <n v="0"/>
    <n v="0.89536407518238148"/>
    <m/>
  </r>
  <r>
    <n v="2020020798"/>
    <x v="108"/>
    <s v="N.J"/>
    <s v="PHI"/>
    <n v="0"/>
    <n v="1"/>
    <n v="2.25"/>
    <n v="0.4252257736273094"/>
    <n v="-1.0378082241252917E-2"/>
    <m/>
    <n v="0"/>
    <n v="0"/>
    <n v="1.0301341408078211"/>
    <n v="0.41800000000000004"/>
    <n v="-1.4279999999999972E-2"/>
    <m/>
    <n v="0"/>
    <n v="0"/>
    <n v="1.385038205987394"/>
    <n v="0.4113"/>
    <n v="-1.7898000000000015E-2"/>
    <m/>
    <n v="0"/>
    <n v="0"/>
    <n v="0.89536407518238148"/>
    <m/>
  </r>
  <r>
    <n v="2020020798"/>
    <x v="108"/>
    <s v="PHI"/>
    <s v="N.J"/>
    <n v="1"/>
    <n v="0"/>
    <n v="1.68"/>
    <n v="0.5747742263726906"/>
    <n v="-1.5167338100241071E-2"/>
    <m/>
    <n v="0"/>
    <n v="0"/>
    <n v="1.0301341408078211"/>
    <n v="0.58199999999999996"/>
    <n v="-9.8117647058824191E-3"/>
    <m/>
    <n v="0"/>
    <n v="0"/>
    <n v="1.385038205987394"/>
    <n v="0.5887"/>
    <n v="-4.8458823529412233E-3"/>
    <m/>
    <n v="0"/>
    <n v="0"/>
    <n v="0.89536407518238148"/>
    <m/>
  </r>
  <r>
    <n v="2020020799"/>
    <x v="108"/>
    <s v="PIT"/>
    <s v="WSH"/>
    <n v="0"/>
    <n v="1"/>
    <n v="2"/>
    <n v="0.52142142127386737"/>
    <n v="1.2852852764320421E-2"/>
    <n v="1.2852852764320421E-2"/>
    <n v="1.3240162439302644E-2"/>
    <n v="1.2852852764320421E-2"/>
    <n v="1.0301341408078211"/>
    <n v="0.51500000000000001"/>
    <n v="9.000000000000008E-3"/>
    <n v="9.000000000000008E-3"/>
    <n v="1.2465343853886557E-2"/>
    <n v="9.000000000000008E-3"/>
    <n v="1.385038205987394"/>
    <n v="0.45569999999999999"/>
    <n v="-2.6580000000000003E-2"/>
    <m/>
    <n v="0"/>
    <n v="0"/>
    <n v="0.89536407518238148"/>
    <m/>
  </r>
  <r>
    <n v="2020020799"/>
    <x v="108"/>
    <s v="WSH"/>
    <s v="PIT"/>
    <n v="1"/>
    <n v="0"/>
    <n v="1.86"/>
    <n v="0.47857857872613252"/>
    <n v="-3.8317619849788417E-2"/>
    <m/>
    <n v="0"/>
    <n v="0"/>
    <n v="1.0301341408078211"/>
    <n v="0.48499999999999999"/>
    <n v="-3.4151162790697666E-2"/>
    <m/>
    <n v="0"/>
    <n v="0"/>
    <n v="1.385038205987394"/>
    <n v="0.54430000000000001"/>
    <n v="4.324883720930278E-3"/>
    <n v="4.324883720930278E-3"/>
    <n v="-3.8723455130620752E-3"/>
    <n v="-4.324883720930278E-3"/>
    <n v="0.89536407518238148"/>
    <m/>
  </r>
  <r>
    <n v="2020020800"/>
    <x v="108"/>
    <s v="CAR"/>
    <s v="CBJ"/>
    <n v="1"/>
    <n v="1"/>
    <n v="1.34"/>
    <n v="0.67177839979552512"/>
    <n v="-8.8073774359408427E-2"/>
    <m/>
    <n v="0"/>
    <n v="0"/>
    <n v="1.0301341408078211"/>
    <n v="0.751"/>
    <n v="5.5941176470589308E-3"/>
    <n v="5.5941176470589308E-3"/>
    <n v="2.634342667788074E-3"/>
    <n v="1.9020000000000365E-3"/>
    <n v="1.385038205987394"/>
    <n v="0.74870000000000003"/>
    <n v="2.8747058823530235E-3"/>
    <n v="2.8747058823530235E-3"/>
    <n v="8.7512884708328511E-4"/>
    <n v="9.7740000000002842E-4"/>
    <n v="0.89536407518238148"/>
    <m/>
  </r>
  <r>
    <n v="2020020800"/>
    <x v="108"/>
    <s v="CBJ"/>
    <s v="CAR"/>
    <n v="0"/>
    <n v="0"/>
    <n v="3.5"/>
    <n v="0.32822160020447483"/>
    <n v="1.785307208587943E-2"/>
    <n v="1.785307208587943E-2"/>
    <n v="-1.83910590739675E-2"/>
    <n v="-1.785307208587943E-2"/>
    <n v="1.0301341408078211"/>
    <n v="0.249"/>
    <n v="-1.5419999999999993E-2"/>
    <m/>
    <n v="0"/>
    <n v="0"/>
    <n v="1.385038205987394"/>
    <n v="0.25129999999999997"/>
    <n v="-1.4454000000000005E-2"/>
    <m/>
    <n v="0"/>
    <n v="0"/>
    <n v="0.89536407518238148"/>
    <m/>
  </r>
  <r>
    <n v="2020020801"/>
    <x v="108"/>
    <s v="DET"/>
    <s v="T.B"/>
    <n v="1"/>
    <n v="1"/>
    <n v="3.7"/>
    <n v="0.29486142965468704"/>
    <n v="1.0109698858038011E-2"/>
    <n v="1.0109698858038011E-2"/>
    <n v="2.8118734056767149E-2"/>
    <n v="2.7296186916702631E-2"/>
    <n v="1.0301341408078211"/>
    <n v="0.33400000000000002"/>
    <n v="2.6200000000000015E-2"/>
    <n v="2.6200000000000015E-2"/>
    <n v="9.7977602691548302E-2"/>
    <n v="7.0740000000000039E-2"/>
    <n v="1.385038205987394"/>
    <n v="0.2447"/>
    <n v="-1.0512222222222221E-2"/>
    <m/>
    <n v="0"/>
    <n v="0"/>
    <n v="0.89536407518238148"/>
    <m/>
  </r>
  <r>
    <n v="2020020801"/>
    <x v="108"/>
    <s v="T.B"/>
    <s v="DET"/>
    <n v="0"/>
    <n v="0"/>
    <n v="1.29"/>
    <n v="0.70513857034531302"/>
    <n v="-9.3487494056427006E-2"/>
    <m/>
    <n v="0"/>
    <n v="0"/>
    <n v="1.0301341408078211"/>
    <n v="0.66599999999999993"/>
    <n v="-0.14571724137931041"/>
    <m/>
    <n v="0"/>
    <n v="0"/>
    <n v="1.385038205987394"/>
    <n v="0.75529999999999997"/>
    <n v="-2.6547931034482747E-2"/>
    <m/>
    <n v="0"/>
    <n v="0"/>
    <n v="0.89536407518238148"/>
    <m/>
  </r>
  <r>
    <n v="2020020802"/>
    <x v="108"/>
    <s v="CHI"/>
    <s v="FLA"/>
    <n v="1"/>
    <n v="0"/>
    <n v="2.2999999999999998"/>
    <n v="0.48933454077893151"/>
    <n v="2.8954487028817481E-2"/>
    <n v="2.8954487028817481E-2"/>
    <n v="-2.9827005617962095E-2"/>
    <n v="-2.8954487028817481E-2"/>
    <n v="1.0301341408078211"/>
    <n v="0.48499999999999999"/>
    <n v="2.6653846153846143E-2"/>
    <n v="2.6653846153846143E-2"/>
    <n v="-3.6916595259587064E-2"/>
    <n v="-2.6653846153846143E-2"/>
    <n v="1.385038205987394"/>
    <n v="0.42420000000000002"/>
    <n v="-5.6169230769230836E-3"/>
    <m/>
    <n v="0"/>
    <n v="0"/>
    <n v="0.89536407518238148"/>
    <m/>
  </r>
  <r>
    <n v="2020020802"/>
    <x v="108"/>
    <s v="FLA"/>
    <s v="CHI"/>
    <n v="0"/>
    <n v="1"/>
    <n v="1.66"/>
    <n v="0.51066545922106843"/>
    <n v="-6.9225153496830227E-2"/>
    <m/>
    <n v="0"/>
    <n v="0"/>
    <n v="1.0301341408078211"/>
    <n v="0.51500000000000001"/>
    <n v="-6.595454545454546E-2"/>
    <m/>
    <n v="0"/>
    <n v="0"/>
    <n v="1.385038205987394"/>
    <n v="0.57579999999999998"/>
    <n v="-2.0078181818181867E-2"/>
    <m/>
    <n v="0"/>
    <n v="0"/>
    <n v="0.89536407518238148"/>
    <m/>
  </r>
  <r>
    <n v="2020020803"/>
    <x v="108"/>
    <s v="MIN"/>
    <s v="STL"/>
    <n v="1"/>
    <n v="1"/>
    <n v="1.68"/>
    <n v="0.60208595840299506"/>
    <n v="5.0754750516316498E-3"/>
    <n v="5.0754750516316498E-3"/>
    <n v="3.5553256894227886E-3"/>
    <n v="3.4513230351095221E-3"/>
    <n v="1.0301341408078211"/>
    <n v="0.56599999999999995"/>
    <n v="-2.1670588235294188E-2"/>
    <m/>
    <n v="0"/>
    <n v="0"/>
    <n v="1.385038205987394"/>
    <n v="0.58950000000000002"/>
    <n v="-4.2529411764705809E-3"/>
    <m/>
    <n v="0"/>
    <n v="0"/>
    <n v="0.89536407518238148"/>
    <m/>
  </r>
  <r>
    <n v="2020020803"/>
    <x v="108"/>
    <s v="STL"/>
    <s v="MIN"/>
    <n v="0"/>
    <n v="0"/>
    <n v="2.25"/>
    <n v="0.39791404159700494"/>
    <n v="-2.5126417537617327E-2"/>
    <m/>
    <n v="0"/>
    <n v="0"/>
    <n v="1.0301341408078211"/>
    <n v="0.43400000000000005"/>
    <n v="-5.6399999999999645E-3"/>
    <m/>
    <n v="0"/>
    <n v="0"/>
    <n v="1.385038205987394"/>
    <n v="0.41049999999999998"/>
    <n v="-1.833000000000002E-2"/>
    <m/>
    <n v="0"/>
    <n v="0"/>
    <n v="0.89536407518238148"/>
    <m/>
  </r>
  <r>
    <n v="2020020804"/>
    <x v="108"/>
    <s v="DAL"/>
    <s v="NSH"/>
    <n v="0"/>
    <n v="0"/>
    <n v="1.95"/>
    <n v="0.4678245744249403"/>
    <n v="-2.7708025222536757E-2"/>
    <m/>
    <n v="0"/>
    <n v="0"/>
    <n v="1.0301341408078211"/>
    <n v="0.48199999999999998"/>
    <n v="-1.8978947368421067E-2"/>
    <m/>
    <n v="0"/>
    <n v="0"/>
    <n v="1.385038205987394"/>
    <n v="0.46530000000000005"/>
    <n v="-2.926263157894737E-2"/>
    <m/>
    <n v="0"/>
    <n v="0"/>
    <n v="0.89536407518238148"/>
    <m/>
  </r>
  <r>
    <n v="2020020804"/>
    <x v="108"/>
    <s v="NSH"/>
    <s v="DAL"/>
    <n v="1"/>
    <n v="1"/>
    <n v="1.9"/>
    <n v="0.5321754255750597"/>
    <n v="3.7111028642044705E-3"/>
    <n v="3.7111028642044705E-3"/>
    <n v="3.4406403844200444E-3"/>
    <n v="3.3399925777840233E-3"/>
    <n v="1.0301341408078211"/>
    <n v="0.51800000000000002"/>
    <n v="-5.266666666666679E-3"/>
    <m/>
    <n v="0"/>
    <n v="0"/>
    <n v="1.385038205987394"/>
    <n v="0.53469999999999995"/>
    <n v="5.3099999999999632E-3"/>
    <n v="5.3099999999999632E-3"/>
    <n v="4.278944915296571E-3"/>
    <n v="4.7789999999999664E-3"/>
    <n v="0.89536407518238148"/>
    <m/>
  </r>
  <r>
    <n v="2020020805"/>
    <x v="108"/>
    <s v="MTL"/>
    <s v="OTT"/>
    <n v="1"/>
    <n v="1"/>
    <n v="1.54"/>
    <n v="0.51051430509475315"/>
    <n v="-0.11878220564115562"/>
    <m/>
    <n v="0"/>
    <n v="0"/>
    <n v="1.0301341408078211"/>
    <n v="0.59199999999999997"/>
    <n v="-4.9066666666666703E-2"/>
    <m/>
    <n v="0"/>
    <n v="0"/>
    <n v="1.385038205987394"/>
    <n v="0.60919999999999996"/>
    <n v="-3.4351111111111166E-2"/>
    <m/>
    <n v="0"/>
    <n v="0"/>
    <n v="0.89536407518238148"/>
    <m/>
  </r>
  <r>
    <n v="2020020805"/>
    <x v="108"/>
    <s v="OTT"/>
    <s v="MTL"/>
    <n v="0"/>
    <n v="0"/>
    <n v="2.8"/>
    <n v="0.4894856949052469"/>
    <n v="6.1759990955781885E-2"/>
    <n v="6.1759990955781885E-2"/>
    <n v="-6.3621075219533169E-2"/>
    <n v="-6.1759990955781885E-2"/>
    <n v="1.0301341408078211"/>
    <n v="0.40800000000000003"/>
    <n v="2.3733333333333332E-2"/>
    <n v="2.3733333333333332E-2"/>
    <n v="-3.2871573422100814E-2"/>
    <n v="-2.3733333333333332E-2"/>
    <n v="1.385038205987394"/>
    <n v="0.39080000000000004"/>
    <n v="1.5706666666666667E-2"/>
    <n v="1.5706666666666667E-2"/>
    <n v="-1.4063185074197938E-2"/>
    <n v="-1.5706666666666667E-2"/>
    <n v="0.89536407518238148"/>
    <m/>
  </r>
  <r>
    <n v="2020020806"/>
    <x v="108"/>
    <s v="TOR"/>
    <s v="VAN"/>
    <n v="1"/>
    <n v="1"/>
    <n v="1.34"/>
    <n v="0.64529506063408981"/>
    <n v="-0.11938642830910552"/>
    <m/>
    <n v="0"/>
    <n v="0"/>
    <n v="1.0301341408078211"/>
    <n v="0.69499999999999995"/>
    <n v="-6.0617647058823498E-2"/>
    <m/>
    <n v="0"/>
    <n v="0"/>
    <n v="1.385038205987394"/>
    <n v="0.6855"/>
    <n v="-7.1849999999999886E-2"/>
    <m/>
    <n v="0"/>
    <n v="0"/>
    <n v="0.89536407518238148"/>
    <m/>
  </r>
  <r>
    <n v="2020020806"/>
    <x v="108"/>
    <s v="VAN"/>
    <s v="TOR"/>
    <n v="0"/>
    <n v="0"/>
    <n v="3.4"/>
    <n v="0.35470493936591019"/>
    <n v="2.5749599230511833E-2"/>
    <n v="2.5749599230511833E-2"/>
    <n v="-2.6525541279469038E-2"/>
    <n v="-2.5749599230511833E-2"/>
    <n v="1.0301341408078211"/>
    <n v="0.30500000000000005"/>
    <n v="4.625000000000018E-3"/>
    <n v="4.625000000000018E-3"/>
    <n v="-6.4058017026917225E-3"/>
    <n v="-4.625000000000018E-3"/>
    <n v="1.385038205987394"/>
    <n v="0.3145"/>
    <n v="8.6625000000000035E-3"/>
    <n v="8.6625000000000035E-3"/>
    <n v="-7.7560913012673831E-3"/>
    <n v="-8.6625000000000035E-3"/>
    <n v="0.89536407518238148"/>
    <m/>
  </r>
  <r>
    <n v="2020020807"/>
    <x v="108"/>
    <s v="CGY"/>
    <s v="EDM"/>
    <n v="0"/>
    <n v="0"/>
    <n v="2.0499999999999998"/>
    <n v="0.39910131583094421"/>
    <n v="-5.1954943584732696E-2"/>
    <m/>
    <n v="0"/>
    <n v="0"/>
    <n v="1.0301341408078211"/>
    <n v="0.42400000000000004"/>
    <n v="-3.7371428571428555E-2"/>
    <m/>
    <n v="0"/>
    <n v="0"/>
    <n v="1.385038205987394"/>
    <n v="0.37880000000000003"/>
    <n v="-6.3845714285714297E-2"/>
    <m/>
    <n v="0"/>
    <n v="0"/>
    <n v="0.89536407518238148"/>
    <m/>
  </r>
  <r>
    <n v="2020020807"/>
    <x v="108"/>
    <s v="EDM"/>
    <s v="CGY"/>
    <n v="1"/>
    <n v="1"/>
    <n v="1.8"/>
    <n v="0.60089868416905579"/>
    <n v="3.0606611814112672E-2"/>
    <n v="3.0606611814112672E-2"/>
    <n v="2.5223132611335571E-2"/>
    <n v="2.4485289451290138E-2"/>
    <n v="1.0301341408078211"/>
    <n v="0.57599999999999996"/>
    <n v="1.3799999999999979E-2"/>
    <n v="1.3799999999999979E-2"/>
    <n v="1.5290821794100807E-2"/>
    <n v="1.1039999999999984E-2"/>
    <n v="1.385038205987394"/>
    <n v="0.62119999999999997"/>
    <n v="4.4310000000000016E-2"/>
    <n v="4.4310000000000016E-2"/>
    <n v="3.1738865737065081E-2"/>
    <n v="3.5448000000000021E-2"/>
    <n v="0.89536407518238148"/>
    <m/>
  </r>
  <r>
    <n v="2020020808"/>
    <x v="108"/>
    <s v="COL"/>
    <s v="S.J"/>
    <n v="1"/>
    <n v="1"/>
    <n v="1.36"/>
    <n v="0.70658827016220094"/>
    <n v="-3.2533293816172176E-2"/>
    <m/>
    <n v="0"/>
    <n v="0"/>
    <n v="1.0301341408078211"/>
    <n v="0.68300000000000005"/>
    <n v="-5.9266666666666523E-2"/>
    <m/>
    <n v="0"/>
    <n v="0"/>
    <n v="1.385038205987394"/>
    <n v="0.78439999999999999"/>
    <n v="5.5653333333333367E-2"/>
    <n v="5.5653333333333367E-2"/>
    <n v="1.7938798319094069E-2"/>
    <n v="2.0035200000000024E-2"/>
    <n v="0.89536407518238148"/>
    <m/>
  </r>
  <r>
    <n v="2020020808"/>
    <x v="108"/>
    <s v="S.J"/>
    <s v="COL"/>
    <n v="0"/>
    <n v="0"/>
    <n v="3.4"/>
    <n v="0.29341172983779923"/>
    <n v="-3.0001481893533055E-4"/>
    <m/>
    <n v="0"/>
    <n v="0"/>
    <n v="1.0301341408078211"/>
    <n v="0.31699999999999995"/>
    <n v="9.7249999999999698E-3"/>
    <n v="9.7249999999999698E-3"/>
    <n v="-1.3469496553227364E-2"/>
    <n v="-9.7249999999999698E-3"/>
    <n v="1.385038205987394"/>
    <n v="0.21560000000000001"/>
    <n v="-3.3369999999999997E-2"/>
    <m/>
    <n v="0"/>
    <n v="0"/>
    <n v="0.89536407518238148"/>
    <m/>
  </r>
  <r>
    <n v="2020020809"/>
    <x v="108"/>
    <s v="ARI"/>
    <s v="VGK"/>
    <n v="1"/>
    <n v="0"/>
    <n v="2.65"/>
    <n v="0.32890192317304945"/>
    <n v="-2.3347255198439824E-2"/>
    <m/>
    <n v="0"/>
    <n v="0"/>
    <n v="1.0301341408078211"/>
    <n v="0.34100000000000003"/>
    <n v="-1.7518181818181818E-2"/>
    <m/>
    <n v="0"/>
    <n v="0"/>
    <n v="1.385038205987394"/>
    <n v="0.34210000000000002"/>
    <n v="-1.6988181818181819E-2"/>
    <m/>
    <n v="0"/>
    <n v="0"/>
    <n v="0.89536407518238148"/>
    <m/>
  </r>
  <r>
    <n v="2020020809"/>
    <x v="108"/>
    <s v="VGK"/>
    <s v="ARI"/>
    <n v="0"/>
    <n v="1"/>
    <n v="1.55"/>
    <n v="0.67109807682695066"/>
    <n v="2.1928374044603759E-2"/>
    <n v="2.1928374044603759E-2"/>
    <n v="1.2424041715662731E-2"/>
    <n v="1.2060605724532068E-2"/>
    <n v="1.0301341408078211"/>
    <n v="0.65900000000000003"/>
    <n v="1.1700000000000044E-2"/>
    <n v="1.1700000000000044E-2"/>
    <n v="8.912720855528914E-3"/>
    <n v="6.435000000000024E-3"/>
    <n v="1.385038205987394"/>
    <n v="0.65789999999999993"/>
    <n v="1.0769999999999946E-2"/>
    <n v="1.0769999999999946E-2"/>
    <n v="5.3036890993428103E-3"/>
    <n v="5.9234999999999705E-3"/>
    <n v="0.89536407518238148"/>
    <m/>
  </r>
  <r>
    <n v="2020020810"/>
    <x v="108"/>
    <s v="ANA"/>
    <s v="L.A"/>
    <n v="1"/>
    <n v="1"/>
    <n v="2.0499999999999998"/>
    <n v="0.33349976525721498"/>
    <n v="-9.0378708920774126E-2"/>
    <m/>
    <n v="0"/>
    <n v="0"/>
    <n v="1.0301341408078211"/>
    <n v="0.436"/>
    <n v="-3.0342857142857151E-2"/>
    <m/>
    <n v="0"/>
    <n v="0"/>
    <n v="1.385038205987394"/>
    <n v="0.45179999999999998"/>
    <n v="-2.1088571428571477E-2"/>
    <m/>
    <n v="0"/>
    <n v="0"/>
    <n v="0.89536407518238148"/>
    <m/>
  </r>
  <r>
    <n v="2020020810"/>
    <x v="108"/>
    <s v="L.A"/>
    <s v="ANA"/>
    <n v="0"/>
    <n v="0"/>
    <n v="1.8"/>
    <n v="0.66650023474278497"/>
    <n v="7.4887658451379846E-2"/>
    <n v="7.4887658451379846E-2"/>
    <n v="-7.7144333695921732E-2"/>
    <n v="-7.4887658451379846E-2"/>
    <n v="1.0301341408078211"/>
    <n v="0.56400000000000006"/>
    <n v="5.7000000000000384E-3"/>
    <n v="5.7000000000000384E-3"/>
    <n v="-7.8947177741281998E-3"/>
    <n v="-5.7000000000000384E-3"/>
    <n v="1.385038205987394"/>
    <n v="0.54820000000000002"/>
    <n v="-4.9649999999999694E-3"/>
    <m/>
    <n v="0"/>
    <n v="0"/>
    <n v="0.89536407518238148"/>
    <m/>
  </r>
  <r>
    <n v="2020020811"/>
    <x v="109"/>
    <s v="DET"/>
    <s v="T.B"/>
    <n v="1"/>
    <n v="0"/>
    <n v="3.8"/>
    <n v="0.3091649868587909"/>
    <n v="1.8731458935364868E-2"/>
    <n v="1.8731458935364868E-2"/>
    <n v="-1.6613981889979292E-2"/>
    <n v="-1.8731458935364868E-2"/>
    <n v="0.88695610669237335"/>
    <n v="0.27800000000000002"/>
    <n v="6.0428571428571441E-3"/>
    <n v="6.0428571428571441E-3"/>
    <n v="-8.7148822371427848E-3"/>
    <n v="-6.0428571428571441E-3"/>
    <n v="1.4421790936170089"/>
    <n v="0.26119999999999999"/>
    <n v="-7.971428571428693E-4"/>
    <m/>
    <n v="0"/>
    <n v="0"/>
    <n v="0.92980788021173588"/>
    <m/>
  </r>
  <r>
    <n v="2020020811"/>
    <x v="109"/>
    <s v="T.B"/>
    <s v="DET"/>
    <n v="0"/>
    <n v="1"/>
    <n v="1.3"/>
    <n v="0.69083501314120921"/>
    <n v="-0.101914482916428"/>
    <m/>
    <n v="0"/>
    <n v="0"/>
    <n v="0.88695610669237335"/>
    <n v="0.72199999999999998"/>
    <n v="-6.1399999999999996E-2"/>
    <m/>
    <n v="0"/>
    <n v="0"/>
    <n v="1.4421790936170089"/>
    <n v="0.73880000000000001"/>
    <n v="-3.9559999999999922E-2"/>
    <m/>
    <n v="0"/>
    <n v="0"/>
    <n v="0.92980788021173588"/>
    <m/>
  </r>
  <r>
    <n v="2020020812"/>
    <x v="110"/>
    <s v="BUF"/>
    <s v="NYI"/>
    <n v="1"/>
    <n v="1"/>
    <n v="3.2"/>
    <n v="0.3538804806924436"/>
    <n v="1.805693702942994E-2"/>
    <n v="1.805693702942994E-2"/>
    <n v="3.4574568471557585E-2"/>
    <n v="3.9725261464745872E-2"/>
    <n v="0.87034212480239403"/>
    <n v="0.312"/>
    <n v="-2.1818181818181683E-4"/>
    <m/>
    <n v="0"/>
    <n v="0"/>
    <n v="1.4334642113798661"/>
    <n v="0.2984"/>
    <n v="-6.1527272727272637E-3"/>
    <m/>
    <n v="0"/>
    <n v="0"/>
    <n v="0.92980788021173588"/>
    <m/>
  </r>
  <r>
    <n v="2020020812"/>
    <x v="110"/>
    <s v="NYI"/>
    <s v="BUF"/>
    <n v="0"/>
    <n v="0"/>
    <n v="1.37"/>
    <n v="0.6461195193075564"/>
    <n v="-9.3094263688092635E-2"/>
    <m/>
    <n v="0"/>
    <n v="0"/>
    <n v="0.87034212480239403"/>
    <n v="0.68799999999999994"/>
    <n v="-4.6572972972972901E-2"/>
    <m/>
    <n v="0"/>
    <n v="0"/>
    <n v="1.4334642113798661"/>
    <n v="0.7016"/>
    <n v="-3.1465945945945893E-2"/>
    <m/>
    <n v="0"/>
    <n v="0"/>
    <n v="0.92980788021173588"/>
    <m/>
  </r>
  <r>
    <n v="2020020813"/>
    <x v="110"/>
    <s v="BOS"/>
    <s v="N.J"/>
    <n v="0"/>
    <n v="1"/>
    <n v="1.39"/>
    <n v="0.65299052046590389"/>
    <n v="-7.1033212732610526E-2"/>
    <m/>
    <n v="0"/>
    <n v="0"/>
    <n v="0.87034212480239403"/>
    <n v="0.65100000000000002"/>
    <n v="-7.31615384615385E-2"/>
    <m/>
    <n v="0"/>
    <n v="0"/>
    <n v="1.4334642113798661"/>
    <n v="0.67859999999999998"/>
    <n v="-4.3650769230769292E-2"/>
    <m/>
    <n v="0"/>
    <n v="0"/>
    <n v="0.92980788021173588"/>
    <m/>
  </r>
  <r>
    <n v="2020020813"/>
    <x v="110"/>
    <s v="N.J"/>
    <s v="BOS"/>
    <n v="1"/>
    <n v="0"/>
    <n v="3.15"/>
    <n v="0.34700947953409605"/>
    <n v="1.2987887516149189E-2"/>
    <n v="1.2987887516149189E-2"/>
    <n v="-1.1303905617499773E-2"/>
    <n v="-1.2987887516149189E-2"/>
    <n v="0.87034212480239403"/>
    <n v="0.34899999999999998"/>
    <n v="1.3862790697674409E-2"/>
    <n v="1.3862790697674409E-2"/>
    <n v="-1.9871814334965991E-2"/>
    <n v="-1.3862790697674409E-2"/>
    <n v="1.4334642113798661"/>
    <n v="0.32140000000000002"/>
    <n v="1.7316279069767488E-3"/>
    <n v="1.7316279069767488E-3"/>
    <n v="-1.6100812735015358E-3"/>
    <n v="-1.7316279069767488E-3"/>
    <n v="0.92980788021173588"/>
    <m/>
  </r>
  <r>
    <n v="2020020814"/>
    <x v="110"/>
    <s v="NYR"/>
    <s v="WSH"/>
    <n v="1"/>
    <n v="0"/>
    <n v="1.95"/>
    <n v="0.49220245842412869"/>
    <n v="-1.2696380865141818E-2"/>
    <m/>
    <n v="0"/>
    <n v="0"/>
    <n v="0.87034212480239403"/>
    <n v="0.51300000000000001"/>
    <n v="1.1052631578946152E-4"/>
    <n v="1.1052631578946152E-4"/>
    <n v="-1.584355180998625E-4"/>
    <n v="-1.1052631578946152E-4"/>
    <n v="1.4334642113798661"/>
    <n v="0.50929999999999997"/>
    <n v="-2.1678947368421087E-3"/>
    <m/>
    <n v="0"/>
    <n v="0"/>
    <n v="0.92980788021173588"/>
    <m/>
  </r>
  <r>
    <n v="2020020814"/>
    <x v="110"/>
    <s v="WSH"/>
    <s v="NYR"/>
    <n v="0"/>
    <n v="1"/>
    <n v="1.9"/>
    <n v="0.50779754157587143"/>
    <n v="-1.1728223668614776E-2"/>
    <m/>
    <n v="0"/>
    <n v="0"/>
    <n v="0.87034212480239403"/>
    <n v="0.48699999999999999"/>
    <n v="-2.4900000000000033E-2"/>
    <m/>
    <n v="0"/>
    <n v="0"/>
    <n v="1.4334642113798661"/>
    <n v="0.49070000000000003"/>
    <n v="-2.2556666666666669E-2"/>
    <m/>
    <n v="0"/>
    <n v="0"/>
    <n v="0.92980788021173588"/>
    <m/>
  </r>
  <r>
    <n v="2020020815"/>
    <x v="110"/>
    <s v="PHI"/>
    <s v="PIT"/>
    <n v="1"/>
    <n v="1"/>
    <n v="2.5499999999999998"/>
    <n v="0.4488862585178312"/>
    <n v="2.7998701784607009E-2"/>
    <n v="2.7998701784607009E-2"/>
    <n v="3.7771096884531334E-2"/>
    <n v="4.3397987766140858E-2"/>
    <n v="0.87034212480239403"/>
    <n v="0.44900000000000001"/>
    <n v="2.8054838709677416E-2"/>
    <n v="2.8054838709677416E-2"/>
    <n v="6.2334191231853471E-2"/>
    <n v="4.3484999999999996E-2"/>
    <n v="1.4334642113798661"/>
    <n v="0.35289999999999999"/>
    <n v="-1.9375161290322605E-2"/>
    <m/>
    <n v="0"/>
    <n v="0"/>
    <n v="0.92980788021173588"/>
    <m/>
  </r>
  <r>
    <n v="2020020815"/>
    <x v="110"/>
    <s v="PIT"/>
    <s v="PHI"/>
    <n v="0"/>
    <n v="0"/>
    <n v="1.57"/>
    <n v="0.55111374148216885"/>
    <n v="-7.0921803091049895E-2"/>
    <m/>
    <n v="0"/>
    <n v="0"/>
    <n v="0.87034212480239403"/>
    <n v="0.55099999999999993"/>
    <n v="-7.1015789473684199E-2"/>
    <m/>
    <n v="0"/>
    <n v="0"/>
    <n v="1.4334642113798661"/>
    <n v="0.64710000000000001"/>
    <n v="8.3931578947368645E-3"/>
    <n v="8.3931578947368645E-3"/>
    <n v="-7.8040243503876795E-3"/>
    <n v="-8.3931578947368645E-3"/>
    <n v="0.92980788021173588"/>
    <m/>
  </r>
  <r>
    <n v="2020020816"/>
    <x v="110"/>
    <s v="CAR"/>
    <s v="CHI"/>
    <n v="1"/>
    <n v="1"/>
    <n v="1.37"/>
    <n v="0.65772043635021415"/>
    <n v="-8.0207839621789082E-2"/>
    <m/>
    <n v="0"/>
    <n v="0"/>
    <n v="0.87034212480239403"/>
    <n v="0.68200000000000005"/>
    <n v="-5.3237837837837768E-2"/>
    <m/>
    <n v="0"/>
    <n v="0"/>
    <n v="1.4334642113798661"/>
    <n v="0.72230000000000005"/>
    <n v="-8.4721621621620131E-3"/>
    <m/>
    <n v="0"/>
    <n v="0"/>
    <n v="0.92980788021173588"/>
    <m/>
  </r>
  <r>
    <n v="2020020816"/>
    <x v="110"/>
    <s v="CHI"/>
    <s v="CAR"/>
    <n v="0"/>
    <n v="0"/>
    <n v="3.2"/>
    <n v="0.34227956364978585"/>
    <n v="1.2994718683542919E-2"/>
    <n v="1.2994718683542919E-2"/>
    <n v="-1.1309851070244114E-2"/>
    <n v="-1.2994718683542919E-2"/>
    <n v="0.87034212480239403"/>
    <n v="0.31799999999999995"/>
    <n v="2.3999999999999929E-3"/>
    <n v="2.3999999999999929E-3"/>
    <n v="-3.4403141073116685E-3"/>
    <n v="-2.3999999999999929E-3"/>
    <n v="1.4334642113798661"/>
    <n v="0.27769999999999995"/>
    <n v="-1.5185454545454561E-2"/>
    <m/>
    <n v="0"/>
    <n v="0"/>
    <n v="0.92980788021173588"/>
    <m/>
  </r>
  <r>
    <n v="2020020817"/>
    <x v="110"/>
    <s v="CBJ"/>
    <s v="NSH"/>
    <n v="1"/>
    <n v="0"/>
    <n v="2.5499999999999998"/>
    <n v="0.44087505137461908"/>
    <n v="2.4044783420376501E-2"/>
    <n v="2.4044783420376501E-2"/>
    <n v="-2.0927187892503859E-2"/>
    <n v="-2.4044783420376501E-2"/>
    <n v="0.87034212480239403"/>
    <n v="0.41099999999999998"/>
    <n v="9.299999999999975E-3"/>
    <n v="9.299999999999975E-3"/>
    <n v="-1.3331217165832718E-2"/>
    <n v="-9.299999999999975E-3"/>
    <n v="1.4334642113798661"/>
    <n v="0.4199"/>
    <n v="1.3692580645161271E-2"/>
    <n v="1.3692580645161271E-2"/>
    <n v="-1.2731469384305645E-2"/>
    <n v="-1.3692580645161271E-2"/>
    <n v="0.92980788021173588"/>
    <m/>
  </r>
  <r>
    <n v="2020020817"/>
    <x v="110"/>
    <s v="NSH"/>
    <s v="CBJ"/>
    <n v="0"/>
    <n v="1"/>
    <n v="1.57"/>
    <n v="0.55912494862538098"/>
    <n v="-6.4302016135869361E-2"/>
    <m/>
    <n v="0"/>
    <n v="0"/>
    <n v="0.87034212480239403"/>
    <n v="0.58899999999999997"/>
    <n v="-3.9615789473684174E-2"/>
    <m/>
    <n v="0"/>
    <n v="0"/>
    <n v="1.4334642113798661"/>
    <n v="0.58010000000000006"/>
    <n v="-4.6969999999999915E-2"/>
    <m/>
    <n v="0"/>
    <n v="0"/>
    <n v="0.92980788021173588"/>
    <m/>
  </r>
  <r>
    <n v="2020020818"/>
    <x v="110"/>
    <s v="ANA"/>
    <s v="STL"/>
    <n v="0"/>
    <n v="0"/>
    <n v="3.1"/>
    <n v="0.3426687001792374"/>
    <n v="8.8961386508051299E-3"/>
    <n v="8.8961386508051299E-3"/>
    <n v="-7.7426842158784398E-3"/>
    <n v="-8.8961386508051299E-3"/>
    <n v="0.87034212480239403"/>
    <n v="0.33199999999999996"/>
    <n v="4.171428571428556E-3"/>
    <n v="4.171428571428556E-3"/>
    <n v="-5.9795935674702766E-3"/>
    <n v="-4.171428571428556E-3"/>
    <n v="1.4334642113798661"/>
    <n v="0.31189999999999996"/>
    <n v="-4.730000000000012E-3"/>
    <m/>
    <n v="0"/>
    <n v="0"/>
    <n v="0.92980788021173588"/>
    <m/>
  </r>
  <r>
    <n v="2020020818"/>
    <x v="110"/>
    <s v="STL"/>
    <s v="ANA"/>
    <n v="1"/>
    <n v="1"/>
    <n v="1.4"/>
    <n v="0.65733129982076255"/>
    <n v="-5.9802135188199337E-2"/>
    <m/>
    <n v="0"/>
    <n v="0"/>
    <n v="0.87034212480239403"/>
    <n v="0.66800000000000004"/>
    <n v="-4.8600000000000067E-2"/>
    <m/>
    <n v="0"/>
    <n v="0"/>
    <n v="1.4334642113798661"/>
    <n v="0.68810000000000004"/>
    <n v="-2.7495000000000023E-2"/>
    <m/>
    <n v="0"/>
    <n v="0"/>
    <n v="0.92980788021173588"/>
    <m/>
  </r>
  <r>
    <n v="2020020819"/>
    <x v="110"/>
    <s v="MTL"/>
    <s v="TOR"/>
    <n v="1"/>
    <n v="1"/>
    <n v="2.5"/>
    <n v="0.40861044210691289"/>
    <n v="4.3052210534564542E-3"/>
    <n v="4.3052210534564542E-3"/>
    <n v="5.6205228591139364E-3"/>
    <n v="6.4578315801846805E-3"/>
    <n v="0.87034212480239403"/>
    <n v="0.4"/>
    <n v="2.2204460492503129E-17"/>
    <n v="2.2204460492503129E-17"/>
    <n v="4.7743949173502083E-17"/>
    <n v="3.3306690738754689E-17"/>
    <n v="1.4334642113798661"/>
    <n v="0.41"/>
    <n v="4.9999999999999932E-3"/>
    <n v="4.9999999999999932E-3"/>
    <n v="6.9735591015880104E-3"/>
    <n v="7.4999999999999902E-3"/>
    <n v="0.92980788021173588"/>
    <m/>
  </r>
  <r>
    <n v="2020020819"/>
    <x v="110"/>
    <s v="TOR"/>
    <s v="MTL"/>
    <n v="0"/>
    <n v="0"/>
    <n v="1.58"/>
    <n v="0.59138955789308711"/>
    <n v="-3.3933361308063223E-2"/>
    <m/>
    <n v="0"/>
    <n v="0"/>
    <n v="0.87034212480239403"/>
    <n v="0.6"/>
    <n v="-2.6896551724137893E-2"/>
    <m/>
    <n v="0"/>
    <n v="0"/>
    <n v="1.4334642113798661"/>
    <n v="0.59000000000000008"/>
    <n v="-3.5068965517241306E-2"/>
    <m/>
    <n v="0"/>
    <n v="0"/>
    <n v="0.92980788021173588"/>
    <m/>
  </r>
  <r>
    <n v="2020020820"/>
    <x v="110"/>
    <s v="OTT"/>
    <s v="WPG"/>
    <n v="1"/>
    <n v="1"/>
    <n v="2.2999999999999998"/>
    <n v="0.49554242735199749"/>
    <n v="3.2249442209906332E-2"/>
    <n v="3.2249442209906332E-2"/>
    <n v="3.648846247366045E-2"/>
    <n v="4.1924274872878226E-2"/>
    <n v="0.87034212480239403"/>
    <n v="0.45600000000000002"/>
    <n v="1.1261538461538463E-2"/>
    <n v="1.1261538461538463E-2"/>
    <n v="2.0985916054601244E-2"/>
    <n v="1.4640000000000002E-2"/>
    <n v="1.4334642113798661"/>
    <n v="0.41980000000000001"/>
    <n v="-7.9523076923077168E-3"/>
    <m/>
    <n v="0"/>
    <n v="0"/>
    <n v="0.92980788021173588"/>
    <m/>
  </r>
  <r>
    <n v="2020020820"/>
    <x v="110"/>
    <s v="WPG"/>
    <s v="OTT"/>
    <n v="0"/>
    <n v="0"/>
    <n v="1.66"/>
    <n v="0.50445757264800251"/>
    <n v="-7.3909286092870896E-2"/>
    <m/>
    <n v="0"/>
    <n v="0"/>
    <n v="0.87034212480239403"/>
    <n v="0.54400000000000004"/>
    <n v="-4.4072727272727243E-2"/>
    <m/>
    <n v="0"/>
    <n v="0"/>
    <n v="1.4334642113798661"/>
    <n v="0.58020000000000005"/>
    <n v="-1.6758181818181773E-2"/>
    <m/>
    <n v="0"/>
    <n v="0"/>
    <n v="0.92980788021173588"/>
    <m/>
  </r>
  <r>
    <n v="2020020821"/>
    <x v="110"/>
    <s v="MIN"/>
    <s v="VGK"/>
    <n v="1"/>
    <n v="1"/>
    <n v="2.0499999999999998"/>
    <n v="0.49148708785620671"/>
    <n v="2.1567228872067606E-3"/>
    <n v="2.1567228872067606E-3"/>
    <n v="1.9709411192745602E-3"/>
    <n v="2.2645590315670985E-3"/>
    <n v="0.87034212480239403"/>
    <n v="0.504"/>
    <n v="9.4857142857142571E-3"/>
    <n v="9.4857142857142571E-3"/>
    <n v="1.4277303545343421E-2"/>
    <n v="9.9599999999999689E-3"/>
    <n v="1.4334642113798661"/>
    <n v="0.44280000000000003"/>
    <n v="-2.6360000000000022E-2"/>
    <m/>
    <n v="0"/>
    <n v="0"/>
    <n v="0.92980788021173588"/>
    <m/>
  </r>
  <r>
    <n v="2020020821"/>
    <x v="110"/>
    <s v="VGK"/>
    <s v="MIN"/>
    <n v="0"/>
    <n v="0"/>
    <n v="1.8"/>
    <n v="0.50851291214379324"/>
    <n v="-3.1753784302939556E-2"/>
    <m/>
    <n v="0"/>
    <n v="0"/>
    <n v="0.87034212480239403"/>
    <n v="0.496"/>
    <n v="-4.0199999999999986E-2"/>
    <m/>
    <n v="0"/>
    <n v="0"/>
    <n v="1.4334642113798661"/>
    <n v="0.55719999999999992"/>
    <n v="1.1099999999999444E-3"/>
    <n v="1.1099999999999444E-3"/>
    <n v="-1.0320867470349751E-3"/>
    <n v="-1.1099999999999444E-3"/>
    <n v="0.92980788021173588"/>
    <m/>
  </r>
  <r>
    <n v="2020020822"/>
    <x v="110"/>
    <s v="ARI"/>
    <s v="L.A"/>
    <n v="1"/>
    <n v="0"/>
    <n v="1.62"/>
    <n v="0.51067551609476636"/>
    <n v="-8.3567256738618603E-2"/>
    <m/>
    <n v="0"/>
    <n v="0"/>
    <n v="0.87034212480239403"/>
    <n v="0.56000000000000005"/>
    <n v="-4.4903225806451487E-2"/>
    <m/>
    <n v="0"/>
    <n v="0"/>
    <n v="1.4334642113798661"/>
    <n v="0.58020000000000005"/>
    <n v="-2.9069032258064412E-2"/>
    <m/>
    <n v="0"/>
    <n v="0"/>
    <n v="0.92980788021173588"/>
    <m/>
  </r>
  <r>
    <n v="2020020822"/>
    <x v="110"/>
    <s v="L.A"/>
    <s v="ARI"/>
    <n v="0"/>
    <n v="1"/>
    <n v="2.4"/>
    <n v="0.4893244839052337"/>
    <n v="3.7366877436977329E-2"/>
    <n v="3.7366877436977329E-2"/>
    <n v="4.5530754508021271E-2"/>
    <n v="5.2313628411768252E-2"/>
    <n v="0.87034212480239403"/>
    <n v="0.43999999999999995"/>
    <n v="1.1999999999999964E-2"/>
    <n v="1.1999999999999964E-2"/>
    <n v="2.4082198751181675E-2"/>
    <n v="1.6799999999999947E-2"/>
    <n v="1.4334642113798661"/>
    <n v="0.41979999999999995"/>
    <n v="1.6114285714285415E-3"/>
    <n v="1.6114285714285415E-3"/>
    <n v="2.0976465777576368E-3"/>
    <n v="2.2559999999999577E-3"/>
    <n v="0.92980788021173588"/>
    <m/>
  </r>
  <r>
    <n v="2020020823"/>
    <x v="110"/>
    <s v="COL"/>
    <s v="S.J"/>
    <n v="0"/>
    <n v="1"/>
    <n v="1.37"/>
    <n v="0.66445263558132261"/>
    <n v="-7.2729639935341567E-2"/>
    <m/>
    <n v="0"/>
    <n v="0"/>
    <n v="0.87034212480239403"/>
    <n v="0.66900000000000004"/>
    <n v="-6.7678378378378298E-2"/>
    <m/>
    <n v="0"/>
    <n v="0"/>
    <n v="1.4334642113798661"/>
    <n v="0.71970000000000001"/>
    <n v="-1.1360270270270263E-2"/>
    <m/>
    <n v="0"/>
    <n v="0"/>
    <n v="0.92980788021173588"/>
    <m/>
  </r>
  <r>
    <n v="2020020823"/>
    <x v="110"/>
    <s v="S.J"/>
    <s v="COL"/>
    <n v="1"/>
    <n v="0"/>
    <n v="3.3"/>
    <n v="0.33554736441867739"/>
    <n v="1.3996474249778521E-2"/>
    <n v="1.3996474249778521E-2"/>
    <n v="-1.2181721138294231E-2"/>
    <n v="-1.3996474249778521E-2"/>
    <n v="0.87034212480239403"/>
    <n v="0.33100000000000002"/>
    <n v="1.2039130434782608E-2"/>
    <n v="1.2039130434782608E-2"/>
    <n v="-1.7257662614394997E-2"/>
    <n v="-1.2039130434782608E-2"/>
    <n v="1.4334642113798661"/>
    <n v="0.28029999999999999"/>
    <n v="-9.7839130434782644E-3"/>
    <m/>
    <n v="0"/>
    <n v="0"/>
    <n v="0.92980788021173588"/>
    <m/>
  </r>
  <r>
    <n v="2020020823.0999999"/>
    <x v="110"/>
    <s v="DAL"/>
    <s v="FLA"/>
    <n v="0"/>
    <n v="0"/>
    <n v="2.1"/>
    <n v="0.47187385883637373"/>
    <n v="-2.4722444846223086E-3"/>
    <m/>
    <n v="0"/>
    <n v="0"/>
    <n v="0.87034212480239403"/>
    <n v="0.44099999999999995"/>
    <n v="-2.0154545454545474E-2"/>
    <m/>
    <n v="0"/>
    <n v="0"/>
    <n v="1.4334642113798661"/>
    <n v="0.4325"/>
    <n v="-2.5022727272727269E-2"/>
    <m/>
    <n v="0"/>
    <n v="0"/>
    <n v="0.92980788021173588"/>
    <m/>
  </r>
  <r>
    <n v="2020020823.0999999"/>
    <x v="110"/>
    <s v="FLA"/>
    <s v="DAL"/>
    <n v="1"/>
    <n v="1"/>
    <n v="1.8"/>
    <n v="0.52812614116362622"/>
    <n v="-1.8514854714552303E-2"/>
    <m/>
    <n v="0"/>
    <n v="0"/>
    <n v="0.87034212480239403"/>
    <n v="0.55900000000000005"/>
    <n v="2.3250000000000354E-3"/>
    <n v="2.3250000000000354E-3"/>
    <n v="2.6662434331665916E-3"/>
    <n v="1.8600000000000283E-3"/>
    <n v="1.4334642113798661"/>
    <n v="0.5675"/>
    <n v="8.0624999999999863E-3"/>
    <n v="8.0624999999999863E-3"/>
    <n v="5.9972608273656863E-3"/>
    <n v="6.4499999999999887E-3"/>
    <n v="0.92980788021173588"/>
    <m/>
  </r>
  <r>
    <n v="2020020823.2"/>
    <x v="110"/>
    <s v="EDM"/>
    <s v="VAN"/>
    <n v="0"/>
    <n v="1"/>
    <n v="1.47"/>
    <n v="0.58169034291078792"/>
    <n v="-9.2499061226260712E-2"/>
    <m/>
    <n v="0"/>
    <n v="0"/>
    <n v="0.87034212480239403"/>
    <n v="0.58400000000000007"/>
    <n v="-9.0331914893616944E-2"/>
    <m/>
    <n v="0"/>
    <n v="0"/>
    <n v="1.4334642113798661"/>
    <n v="0.60470000000000002"/>
    <n v="-7.0909148936170244E-2"/>
    <m/>
    <n v="0"/>
    <n v="0"/>
    <n v="0.92980788021173588"/>
    <m/>
  </r>
  <r>
    <n v="2020020823.2"/>
    <x v="110"/>
    <s v="VAN"/>
    <s v="EDM"/>
    <n v="1"/>
    <n v="0"/>
    <n v="2.8"/>
    <n v="0.41830965708921197"/>
    <n v="2.8544506641632234E-2"/>
    <n v="2.8544506641632234E-2"/>
    <n v="-2.4843486561914246E-2"/>
    <n v="-2.8544506641632234E-2"/>
    <n v="0.87034212480239403"/>
    <n v="0.41599999999999998"/>
    <n v="2.746666666666665E-2"/>
    <n v="2.746666666666665E-2"/>
    <n v="-3.9372483672566967E-2"/>
    <n v="-2.746666666666665E-2"/>
    <n v="1.4334642113798661"/>
    <n v="0.39529999999999998"/>
    <n v="1.7806666666666655E-2"/>
    <n v="1.7806666666666655E-2"/>
    <n v="-1.6556778986970298E-2"/>
    <n v="-1.7806666666666655E-2"/>
    <n v="0.92980788021173588"/>
    <m/>
  </r>
  <r>
    <n v="2020020824"/>
    <x v="111"/>
    <s v="BUF"/>
    <s v="NYI"/>
    <n v="1"/>
    <n v="1"/>
    <n v="3.05"/>
    <n v="0.36706936541650192"/>
    <n v="1.7496814320048418E-2"/>
    <n v="1.7496814320048418E-2"/>
    <n v="3.3859463281922374E-2"/>
    <n v="3.5868469356099254E-2"/>
    <n v="0.94398963462221852"/>
    <n v="0.32800000000000001"/>
    <n v="5.8536585365855333E-5"/>
    <n v="5.8536585365855333E-5"/>
    <n v="1.7500782520984943E-4"/>
    <n v="1.2000000000000343E-4"/>
    <n v="1.4583985434153701"/>
    <n v="0.33260000000000001"/>
    <n v="2.1117073170731624E-3"/>
    <n v="2.1117073170731624E-3"/>
    <n v="3.9183593109711574E-3"/>
    <n v="4.3289999999999822E-3"/>
    <n v="0.90514190597624711"/>
    <m/>
  </r>
  <r>
    <n v="2020020824"/>
    <x v="111"/>
    <s v="NYI"/>
    <s v="BUF"/>
    <n v="0"/>
    <n v="0"/>
    <n v="1.4"/>
    <n v="0.63293063458349808"/>
    <n v="-8.5422833687327102E-2"/>
    <m/>
    <n v="0"/>
    <n v="0"/>
    <n v="0.94398963462221852"/>
    <n v="0.67199999999999993"/>
    <n v="-4.4400000000000113E-2"/>
    <m/>
    <n v="0"/>
    <n v="0"/>
    <n v="1.4583985434153701"/>
    <n v="0.66739999999999999"/>
    <n v="-4.9230000000000114E-2"/>
    <m/>
    <n v="0"/>
    <n v="0"/>
    <n v="0.90514190597624711"/>
    <m/>
  </r>
  <r>
    <n v="2020020825"/>
    <x v="111"/>
    <s v="BOS"/>
    <s v="N.J"/>
    <n v="0"/>
    <n v="0"/>
    <n v="1.41"/>
    <n v="0.63656603731456074"/>
    <n v="-7.4957478575465433E-2"/>
    <m/>
    <n v="0"/>
    <n v="0"/>
    <n v="0.94398963462221852"/>
    <n v="0.64700000000000002"/>
    <n v="-6.4192682926829336E-2"/>
    <m/>
    <n v="0"/>
    <n v="0"/>
    <n v="1.4583985434153701"/>
    <n v="0.67520000000000002"/>
    <n v="-3.5098536585365867E-2"/>
    <m/>
    <n v="0"/>
    <n v="0"/>
    <n v="0.90514190597624711"/>
    <m/>
  </r>
  <r>
    <n v="2020020825"/>
    <x v="111"/>
    <s v="N.J"/>
    <s v="BOS"/>
    <n v="1"/>
    <n v="1"/>
    <n v="3"/>
    <n v="0.3634339626854392"/>
    <n v="1.3545283208447641E-2"/>
    <n v="1.3545283208447641E-2"/>
    <n v="2.5573213893593925E-2"/>
    <n v="2.7090566416895286E-2"/>
    <n v="0.94398963462221852"/>
    <n v="0.35299999999999998"/>
    <n v="8.8499999999999916E-3"/>
    <n v="8.8499999999999916E-3"/>
    <n v="2.5813654218452033E-2"/>
    <n v="1.7699999999999987E-2"/>
    <n v="1.4583985434153701"/>
    <n v="0.32479999999999998"/>
    <n v="-3.8400000000000101E-3"/>
    <m/>
    <n v="0"/>
    <n v="0"/>
    <n v="0.90514190597624711"/>
    <m/>
  </r>
  <r>
    <n v="2020020826"/>
    <x v="111"/>
    <s v="PHI"/>
    <s v="PIT"/>
    <n v="1"/>
    <n v="0"/>
    <n v="2.35"/>
    <n v="0.45731021025447416"/>
    <n v="1.6595332021780946E-2"/>
    <n v="1.6595332021780946E-2"/>
    <n v="-1.5665821411675399E-2"/>
    <n v="-1.6595332021780946E-2"/>
    <n v="0.94398963462221852"/>
    <n v="0.42099999999999999"/>
    <n v="-2.3666666666666649E-3"/>
    <m/>
    <n v="0"/>
    <n v="0"/>
    <n v="1.4583985434153701"/>
    <n v="0.40839999999999999"/>
    <n v="-8.9466666666666566E-3"/>
    <m/>
    <n v="0"/>
    <n v="0"/>
    <n v="0.90514190597624711"/>
    <m/>
  </r>
  <r>
    <n v="2020020826"/>
    <x v="111"/>
    <s v="PIT"/>
    <s v="PHI"/>
    <n v="0"/>
    <n v="1"/>
    <n v="1.64"/>
    <n v="0.54268978974552595"/>
    <n v="-5.1557224133126939E-2"/>
    <m/>
    <n v="0"/>
    <n v="0"/>
    <n v="0.94398963462221852"/>
    <n v="0.57899999999999996"/>
    <n v="-2.3643750000000022E-2"/>
    <m/>
    <n v="0"/>
    <n v="0"/>
    <n v="1.4583985434153701"/>
    <n v="0.59160000000000001"/>
    <n v="-1.3957500000000013E-2"/>
    <m/>
    <n v="0"/>
    <n v="0"/>
    <n v="0.90514190597624711"/>
    <m/>
  </r>
  <r>
    <n v="2020020827"/>
    <x v="111"/>
    <s v="CAR"/>
    <s v="CHI"/>
    <n v="1"/>
    <n v="1"/>
    <n v="1.32"/>
    <n v="0.67131613215523644"/>
    <n v="-0.10674628645789482"/>
    <m/>
    <n v="0"/>
    <n v="0"/>
    <n v="0.94398963462221852"/>
    <n v="0.69199999999999995"/>
    <n v="-8.1149999999999958E-2"/>
    <m/>
    <n v="0"/>
    <n v="0"/>
    <n v="1.4583985434153701"/>
    <n v="0.75490000000000002"/>
    <n v="-3.3112499999999804E-3"/>
    <m/>
    <n v="0"/>
    <n v="0"/>
    <n v="0.90514190597624711"/>
    <m/>
  </r>
  <r>
    <n v="2020020827"/>
    <x v="111"/>
    <s v="CHI"/>
    <s v="CAR"/>
    <n v="0"/>
    <n v="0"/>
    <n v="3.5"/>
    <n v="0.32868386784476367"/>
    <n v="1.8047224494800739E-2"/>
    <n v="1.8047224494800739E-2"/>
    <n v="-1.7036392856792103E-2"/>
    <n v="-1.8047224494800739E-2"/>
    <n v="0.94398963462221852"/>
    <n v="0.30800000000000005"/>
    <n v="9.3600000000000211E-3"/>
    <n v="9.3600000000000211E-3"/>
    <n v="-1.3650610366367895E-2"/>
    <n v="-9.3600000000000211E-3"/>
    <n v="1.4583985434153701"/>
    <n v="0.24509999999999998"/>
    <n v="-1.7058000000000011E-2"/>
    <m/>
    <n v="0"/>
    <n v="0"/>
    <n v="0.90514190597624711"/>
    <m/>
  </r>
  <r>
    <n v="2020020827.0999999"/>
    <x v="111"/>
    <s v="EDM"/>
    <s v="VAN"/>
    <n v="0"/>
    <n v="1"/>
    <n v="1.47"/>
    <n v="0.59023948935062509"/>
    <n v="-8.4477415311434795E-2"/>
    <m/>
    <n v="0"/>
    <n v="0"/>
    <n v="0.94398963462221852"/>
    <n v="0.59599999999999997"/>
    <n v="-7.9072340425531976E-2"/>
    <m/>
    <n v="0"/>
    <n v="0"/>
    <n v="1.4583985434153701"/>
    <n v="0.59830000000000005"/>
    <n v="-7.6914255319148889E-2"/>
    <m/>
    <n v="0"/>
    <n v="0"/>
    <n v="0.90514190597624711"/>
    <m/>
  </r>
  <r>
    <n v="2020020827.0999999"/>
    <x v="111"/>
    <s v="VAN"/>
    <s v="EDM"/>
    <n v="1"/>
    <n v="0"/>
    <n v="2.75"/>
    <n v="0.40976051064937496"/>
    <n v="2.1744240734705333E-2"/>
    <n v="2.1744240734705333E-2"/>
    <n v="-2.0526337866292047E-2"/>
    <n v="-2.1744240734705333E-2"/>
    <n v="0.94398963462221852"/>
    <n v="0.40400000000000003"/>
    <n v="1.9028571428571447E-2"/>
    <n v="1.9028571428571447E-2"/>
    <n v="-2.7751240854703926E-2"/>
    <n v="-1.9028571428571447E-2"/>
    <n v="1.4583985434153701"/>
    <n v="0.4017"/>
    <n v="1.7944285714285715E-2"/>
    <n v="1.7944285714285715E-2"/>
    <n v="-1.6242124972810915E-2"/>
    <n v="-1.7944285714285715E-2"/>
    <n v="0.90514190597624711"/>
    <m/>
  </r>
  <r>
    <n v="2020020830"/>
    <x v="111"/>
    <s v="NYR"/>
    <s v="WSH"/>
    <n v="1"/>
    <n v="0"/>
    <n v="2.2000000000000002"/>
    <n v="0.43371307369181561"/>
    <n v="-1.1457809469501408E-2"/>
    <m/>
    <n v="0"/>
    <n v="0"/>
    <n v="0.94398963462221852"/>
    <n v="0.46200000000000002"/>
    <n v="4.1000000000000333E-3"/>
    <n v="4.1000000000000333E-3"/>
    <n v="-5.9794340280030656E-3"/>
    <n v="-4.1000000000000333E-3"/>
    <n v="1.4583985434153701"/>
    <n v="0.51580000000000004"/>
    <n v="3.3690000000000046E-2"/>
    <n v="3.3690000000000046E-2"/>
    <n v="-3.0494230812339807E-2"/>
    <n v="-3.3690000000000046E-2"/>
    <n v="0.90514190597624711"/>
    <m/>
  </r>
  <r>
    <n v="2020020830"/>
    <x v="111"/>
    <s v="WSH"/>
    <s v="NYR"/>
    <n v="0"/>
    <n v="1"/>
    <n v="1.74"/>
    <n v="0.56628692630818445"/>
    <n v="-5.9435465771996224E-3"/>
    <m/>
    <n v="0"/>
    <n v="0"/>
    <n v="0.94398963462221852"/>
    <n v="0.53800000000000003"/>
    <n v="-2.5897297297297273E-2"/>
    <m/>
    <n v="0"/>
    <n v="0"/>
    <n v="1.4583985434153701"/>
    <n v="0.48419999999999996"/>
    <n v="-6.3848108108108134E-2"/>
    <m/>
    <n v="0"/>
    <n v="0"/>
    <n v="0.90514190597624711"/>
    <m/>
  </r>
  <r>
    <n v="2020020831"/>
    <x v="111"/>
    <s v="CBJ"/>
    <s v="NSH"/>
    <n v="1"/>
    <n v="1"/>
    <n v="2.6"/>
    <n v="0.44003989697529305"/>
    <n v="2.7019449775455361E-2"/>
    <n v="2.7019449775455361E-2"/>
    <n v="4.0809728833960779E-2"/>
    <n v="4.3231119640728573E-2"/>
    <n v="0.94398963462221852"/>
    <n v="0.42899999999999999"/>
    <n v="2.1637499999999997E-2"/>
    <n v="2.1637499999999997E-2"/>
    <n v="5.0489757573040112E-2"/>
    <n v="3.4619999999999998E-2"/>
    <n v="1.4583985434153701"/>
    <n v="0.44080000000000003"/>
    <n v="2.7390000000000025E-2"/>
    <n v="2.7390000000000025E-2"/>
    <n v="3.9666938887503091E-2"/>
    <n v="4.3824000000000043E-2"/>
    <n v="0.90514190597624711"/>
    <m/>
  </r>
  <r>
    <n v="2020020831"/>
    <x v="111"/>
    <s v="NSH"/>
    <s v="CBJ"/>
    <n v="0"/>
    <n v="0"/>
    <n v="1.57"/>
    <n v="0.55996010302470689"/>
    <n v="-6.3611914869057956E-2"/>
    <m/>
    <n v="0"/>
    <n v="0"/>
    <n v="0.94398963462221852"/>
    <n v="0.57099999999999995"/>
    <n v="-5.4489473684210581E-2"/>
    <m/>
    <n v="0"/>
    <n v="0"/>
    <n v="1.4583985434153701"/>
    <n v="0.55919999999999992"/>
    <n v="-6.4240000000000075E-2"/>
    <m/>
    <n v="0"/>
    <n v="0"/>
    <n v="0.90514190597624711"/>
    <m/>
  </r>
  <r>
    <n v="2020020832"/>
    <x v="111"/>
    <s v="ANA"/>
    <s v="STL"/>
    <n v="0"/>
    <n v="1"/>
    <n v="3.1"/>
    <n v="0.28776321473820565"/>
    <n v="-1.5419147758794634E-2"/>
    <m/>
    <n v="0"/>
    <n v="0"/>
    <n v="0.94398963462221852"/>
    <n v="0.30900000000000005"/>
    <n v="-6.0142857142856856E-3"/>
    <m/>
    <n v="0"/>
    <n v="0"/>
    <n v="1.4583985434153701"/>
    <n v="0.27680000000000005"/>
    <n v="-2.0274285714285689E-2"/>
    <m/>
    <n v="0"/>
    <n v="0"/>
    <n v="0.90514190597624711"/>
    <m/>
  </r>
  <r>
    <n v="2020020832"/>
    <x v="111"/>
    <s v="STL"/>
    <s v="ANA"/>
    <n v="1"/>
    <n v="0"/>
    <n v="1.42"/>
    <n v="0.71223678526179424"/>
    <n v="8.1258821941055624E-3"/>
    <n v="8.1258821941055624E-3"/>
    <n v="-7.670748563396901E-3"/>
    <n v="-8.1258821941055624E-3"/>
    <n v="0.94398963462221852"/>
    <n v="0.69099999999999995"/>
    <n v="-1.3414285714285809E-2"/>
    <m/>
    <n v="0"/>
    <n v="0"/>
    <n v="1.4583985434153701"/>
    <n v="0.72319999999999995"/>
    <n v="1.9245714285714189E-2"/>
    <n v="1.9245714285714189E-2"/>
    <n v="-1.7420102510445627E-2"/>
    <n v="-1.9245714285714189E-2"/>
    <n v="0.90514190597624711"/>
    <m/>
  </r>
  <r>
    <n v="2020020834"/>
    <x v="111"/>
    <s v="CGY"/>
    <s v="WPG"/>
    <n v="1"/>
    <n v="0"/>
    <n v="1.83"/>
    <n v="0.49750718153292417"/>
    <n v="-3.2371755829427272E-2"/>
    <m/>
    <n v="0"/>
    <n v="0"/>
    <n v="0.94398963462221852"/>
    <n v="0.51600000000000001"/>
    <n v="-2.0139759036144574E-2"/>
    <m/>
    <n v="0"/>
    <n v="0"/>
    <n v="1.4583985434153701"/>
    <n v="0.52549999999999997"/>
    <n v="-1.3856024096385543E-2"/>
    <m/>
    <n v="0"/>
    <n v="0"/>
    <n v="0.90514190597624711"/>
    <m/>
  </r>
  <r>
    <n v="2020020834"/>
    <x v="111"/>
    <s v="WPG"/>
    <s v="CGY"/>
    <n v="0"/>
    <n v="1"/>
    <n v="2.0699999999999998"/>
    <n v="0.50249281846707583"/>
    <n v="1.1259850717807524E-2"/>
    <n v="1.1259850717807524E-2"/>
    <n v="1.1373225130554115E-2"/>
    <n v="1.2048040268054047E-2"/>
    <n v="0.94398963462221852"/>
    <n v="0.48399999999999999"/>
    <n v="5.2710280373828469E-4"/>
    <n v="5.2710280373828469E-4"/>
    <n v="8.2253677848621691E-4"/>
    <n v="5.6399999999996449E-4"/>
    <n v="1.4583985434153701"/>
    <n v="0.47450000000000003"/>
    <n v="-4.9864485981308566E-3"/>
    <m/>
    <n v="0"/>
    <n v="0"/>
    <n v="0.90514190597624711"/>
    <m/>
  </r>
  <r>
    <n v="2020020835"/>
    <x v="111"/>
    <s v="MIN"/>
    <s v="VGK"/>
    <n v="1"/>
    <n v="0"/>
    <n v="2"/>
    <n v="0.50534768076373793"/>
    <n v="3.2086084582427566E-3"/>
    <n v="3.2086084582427566E-3"/>
    <n v="-3.0288931261423396E-3"/>
    <n v="-3.2086084582427566E-3"/>
    <n v="0.94398963462221852"/>
    <n v="0.54400000000000004"/>
    <n v="2.6400000000000024E-2"/>
    <n v="2.6400000000000024E-2"/>
    <n v="-3.850172154616581E-2"/>
    <n v="-2.6400000000000024E-2"/>
    <n v="1.4583985434153701"/>
    <n v="0.48220000000000002"/>
    <n v="-1.0680000000000005E-2"/>
    <m/>
    <n v="0"/>
    <n v="0"/>
    <n v="0.90514190597624711"/>
    <m/>
  </r>
  <r>
    <n v="2020020835"/>
    <x v="111"/>
    <s v="VGK"/>
    <s v="MIN"/>
    <n v="0"/>
    <n v="1"/>
    <n v="1.86"/>
    <n v="0.49465231923626213"/>
    <n v="-2.7888378914146181E-2"/>
    <m/>
    <n v="0"/>
    <n v="0"/>
    <n v="0.94398963462221852"/>
    <n v="0.45599999999999996"/>
    <n v="-5.2967441860465099E-2"/>
    <m/>
    <n v="0"/>
    <n v="0"/>
    <n v="1.4583985434153701"/>
    <n v="0.51780000000000004"/>
    <n v="-1.2869302325581367E-2"/>
    <m/>
    <n v="0"/>
    <n v="0"/>
    <n v="0.90514190597624711"/>
    <m/>
  </r>
  <r>
    <n v="2020020836"/>
    <x v="111"/>
    <s v="ARI"/>
    <s v="L.A"/>
    <n v="1"/>
    <n v="0"/>
    <n v="1.77"/>
    <n v="0.47658299780980806"/>
    <n v="-6.0953802809080401E-2"/>
    <m/>
    <n v="0"/>
    <n v="0"/>
    <n v="0.94398963462221852"/>
    <n v="0.54"/>
    <n v="-1.7220779220779185E-2"/>
    <m/>
    <n v="0"/>
    <n v="0"/>
    <n v="1.4583985434153701"/>
    <n v="0.59560000000000002"/>
    <n v="2.1121558441558459E-2"/>
    <n v="2.1121558441558459E-2"/>
    <n v="-1.9118007664980913E-2"/>
    <n v="-2.1121558441558459E-2"/>
    <n v="0.90514190597624711"/>
    <m/>
  </r>
  <r>
    <n v="2020020836"/>
    <x v="111"/>
    <s v="L.A"/>
    <s v="ARI"/>
    <n v="0"/>
    <n v="1"/>
    <n v="2.17"/>
    <n v="0.52341700219019194"/>
    <n v="3.4824331987876017E-2"/>
    <n v="3.4824331987876017E-2"/>
    <n v="3.8462355862161554E-2"/>
    <n v="4.0744468425814931E-2"/>
    <n v="0.94398963462221852"/>
    <n v="0.45999999999999996"/>
    <n v="-4.6153846153849611E-4"/>
    <m/>
    <n v="0"/>
    <n v="0"/>
    <n v="1.4583985434153701"/>
    <n v="0.40439999999999998"/>
    <n v="-3.1397948717948751E-2"/>
    <m/>
    <n v="0"/>
    <n v="0"/>
    <n v="0.90514190597624711"/>
    <m/>
  </r>
  <r>
    <n v="2020020837"/>
    <x v="111"/>
    <s v="COL"/>
    <s v="S.J"/>
    <n v="0"/>
    <n v="0"/>
    <n v="1.37"/>
    <n v="0.66767277485891241"/>
    <n v="-6.9152674413478263E-2"/>
    <m/>
    <n v="0"/>
    <n v="0"/>
    <n v="0.94398963462221852"/>
    <n v="0.66999999999999993"/>
    <n v="-6.6567567567567598E-2"/>
    <m/>
    <n v="0"/>
    <n v="0"/>
    <n v="1.4583985434153701"/>
    <n v="0.69809999999999994"/>
    <n v="-3.5353783783783815E-2"/>
    <m/>
    <n v="0"/>
    <n v="0"/>
    <n v="0.90514190597624711"/>
    <m/>
  </r>
  <r>
    <n v="2020020837"/>
    <x v="111"/>
    <s v="S.J"/>
    <s v="COL"/>
    <n v="1"/>
    <n v="1"/>
    <n v="3.35"/>
    <n v="0.33232722514108753"/>
    <n v="1.4463345219911904E-2"/>
    <n v="1.4463345219911904E-2"/>
    <n v="3.2085132728465172E-2"/>
    <n v="3.3988861266792972E-2"/>
    <n v="0.94398963462221852"/>
    <n v="0.33"/>
    <n v="1.346808510638299E-2"/>
    <n v="1.346808510638299E-2"/>
    <n v="4.6158313899096498E-2"/>
    <n v="3.1650000000000025E-2"/>
    <n v="1.4583985434153701"/>
    <n v="0.3019"/>
    <n v="1.4508510638297891E-3"/>
    <n v="1.4508510638297891E-3"/>
    <n v="3.0860813284260187E-3"/>
    <n v="3.4095000000000045E-3"/>
    <n v="0.90514190597624711"/>
    <m/>
  </r>
  <r>
    <n v="2020020837.0999999"/>
    <x v="111"/>
    <s v="MTL"/>
    <s v="OTT"/>
    <n v="0"/>
    <n v="0"/>
    <n v="1.71"/>
    <n v="0.52738971195091211"/>
    <n v="-4.1477574322791706E-2"/>
    <m/>
    <n v="0"/>
    <n v="0"/>
    <n v="0.94398963462221852"/>
    <n v="0.58000000000000007"/>
    <n v="-3.4647887323943131E-3"/>
    <m/>
    <n v="0"/>
    <n v="0"/>
    <n v="1.4583985434153701"/>
    <n v="0.50509999999999999"/>
    <n v="-5.7582676056338045E-2"/>
    <m/>
    <n v="0"/>
    <n v="0"/>
    <n v="0.90514190597624711"/>
    <m/>
  </r>
  <r>
    <n v="2020020837.0999999"/>
    <x v="111"/>
    <s v="OTT"/>
    <s v="MTL"/>
    <n v="1"/>
    <n v="1"/>
    <n v="2.2999999999999998"/>
    <n v="0.47261028804908783"/>
    <n v="2.0077768272208151E-2"/>
    <n v="2.0077768272208151E-2"/>
    <n v="2.4639166675904742E-2"/>
    <n v="2.6101098753870591E-2"/>
    <n v="0.94398963462221852"/>
    <n v="0.42"/>
    <n v="-7.8461538461538655E-3"/>
    <m/>
    <n v="0"/>
    <n v="0"/>
    <n v="1.4583985434153701"/>
    <n v="0.49490000000000001"/>
    <n v="3.1908461538461518E-2"/>
    <n v="3.1908461538461518E-2"/>
    <n v="3.7546191401800676E-2"/>
    <n v="4.1480999999999969E-2"/>
    <n v="0.90514190597624711"/>
    <m/>
  </r>
  <r>
    <n v="2020020837.2"/>
    <x v="111"/>
    <s v="DAL"/>
    <s v="T.B"/>
    <n v="0"/>
    <n v="0"/>
    <n v="2.4"/>
    <n v="0.35867511924268375"/>
    <n v="-2.982422438947694E-2"/>
    <m/>
    <n v="0"/>
    <n v="0"/>
    <n v="0.94398963462221852"/>
    <n v="0.37"/>
    <n v="-2.4E-2"/>
    <m/>
    <n v="0"/>
    <n v="0"/>
    <n v="1.4583985434153701"/>
    <n v="0.33150000000000002"/>
    <n v="-4.3800000000000006E-2"/>
    <m/>
    <n v="0"/>
    <n v="0"/>
    <n v="0.90514190597624711"/>
    <m/>
  </r>
  <r>
    <n v="2020020837.2"/>
    <x v="111"/>
    <s v="T.B"/>
    <s v="DAL"/>
    <n v="1"/>
    <n v="1"/>
    <n v="1.62"/>
    <n v="0.64132488075731631"/>
    <n v="1.8844987174283418E-2"/>
    <n v="1.8844987174283418E-2"/>
    <n v="1.1029472985409563E-2"/>
    <n v="1.168389204805572E-2"/>
    <n v="0.94398963462221852"/>
    <n v="0.63"/>
    <n v="9.9677419354838991E-3"/>
    <n v="9.9677419354838991E-3"/>
    <n v="9.0129029983070114E-3"/>
    <n v="6.1800000000000171E-3"/>
    <n v="1.4583985434153701"/>
    <n v="0.66849999999999998"/>
    <n v="4.0146774193548423E-2"/>
    <n v="4.0146774193548423E-2"/>
    <n v="2.252988718165479E-2"/>
    <n v="2.4891000000000024E-2"/>
    <n v="0.90514190597624711"/>
    <m/>
  </r>
  <r>
    <n v="2020020838"/>
    <x v="112"/>
    <s v="BOS"/>
    <s v="NYR"/>
    <n v="1"/>
    <n v="1"/>
    <n v="1.4"/>
    <n v="0.692793065774988"/>
    <n v="-2.2567280936262649E-2"/>
    <m/>
    <n v="0"/>
    <n v="0"/>
    <n v="1.097893200189892"/>
    <n v="0.65700000000000003"/>
    <n v="-6.0150000000000051E-2"/>
    <m/>
    <n v="0"/>
    <n v="0"/>
    <n v="1.5049877099127211"/>
    <n v="0.64610000000000001"/>
    <n v="-7.1595000000000006E-2"/>
    <m/>
    <n v="0"/>
    <n v="0"/>
    <n v="0.9286148981260256"/>
    <m/>
  </r>
  <r>
    <n v="2020020838"/>
    <x v="112"/>
    <s v="NYR"/>
    <s v="BOS"/>
    <n v="0"/>
    <n v="0"/>
    <n v="3.3"/>
    <n v="0.307206934225012"/>
    <n v="1.7977673403312376E-3"/>
    <n v="1.7977673403312376E-3"/>
    <n v="-1.973756538473133E-3"/>
    <n v="-1.7977673403312376E-3"/>
    <n v="1.097893200189892"/>
    <n v="0.34299999999999997"/>
    <n v="1.720434782608693E-2"/>
    <n v="1.720434782608693E-2"/>
    <n v="-2.589233203532447E-2"/>
    <n v="-1.720434782608693E-2"/>
    <n v="1.5049877099127211"/>
    <n v="0.35389999999999999"/>
    <n v="2.1896086956521735E-2"/>
    <n v="2.1896086956521735E-2"/>
    <n v="-2.033303255848903E-2"/>
    <n v="-2.1896086956521735E-2"/>
    <n v="0.9286148981260256"/>
    <m/>
  </r>
  <r>
    <n v="2020020839"/>
    <x v="112"/>
    <s v="N.J"/>
    <s v="NYI"/>
    <n v="0"/>
    <n v="1"/>
    <n v="3.05"/>
    <n v="0.37405327752887424"/>
    <n v="2.0614023872643852E-2"/>
    <n v="2.0614023872643852E-2"/>
    <n v="4.6395593108571956E-2"/>
    <n v="4.2258748938919885E-2"/>
    <n v="1.097893200189892"/>
    <n v="0.33599999999999997"/>
    <n v="3.6292682926829006E-3"/>
    <n v="3.6292682926829006E-3"/>
    <n v="1.1197108561750565E-2"/>
    <n v="7.4399999999999467E-3"/>
    <n v="1.5049877099127211"/>
    <n v="0.27480000000000004"/>
    <n v="-2.3686829268292669E-2"/>
    <m/>
    <n v="0"/>
    <n v="0"/>
    <n v="0.9286148981260256"/>
    <m/>
  </r>
  <r>
    <n v="2020020839"/>
    <x v="112"/>
    <s v="NYI"/>
    <s v="N.J"/>
    <n v="1"/>
    <n v="0"/>
    <n v="1.41"/>
    <n v="0.6259467224711257"/>
    <n v="-8.5913503401741129E-2"/>
    <m/>
    <n v="0"/>
    <n v="0"/>
    <n v="1.097893200189892"/>
    <n v="0.66400000000000003"/>
    <n v="-4.6653658536585325E-2"/>
    <m/>
    <n v="0"/>
    <n v="0"/>
    <n v="1.5049877099127211"/>
    <n v="0.72519999999999996"/>
    <n v="1.6486829268292601E-2"/>
    <n v="1.6486829268292601E-2"/>
    <n v="-1.5309915281396712E-2"/>
    <n v="-1.6486829268292601E-2"/>
    <n v="0.9286148981260256"/>
    <m/>
  </r>
  <r>
    <n v="2020020839.0999999"/>
    <x v="112"/>
    <s v="BUF"/>
    <s v="PIT"/>
    <n v="0"/>
    <n v="0"/>
    <n v="4"/>
    <n v="0.303538418149426"/>
    <n v="2.1415367259770397E-2"/>
    <n v="2.1415367259770397E-2"/>
    <n v="-2.351178609407116E-2"/>
    <n v="-2.1415367259770397E-2"/>
    <n v="1.097893200189892"/>
    <n v="0.26200000000000001"/>
    <n v="4.8000000000000039E-3"/>
    <n v="4.8000000000000039E-3"/>
    <n v="-7.2239410075810671E-3"/>
    <n v="-4.8000000000000039E-3"/>
    <n v="1.5049877099127211"/>
    <n v="0.21899999999999997"/>
    <n v="-1.240000000000001E-2"/>
    <m/>
    <n v="0"/>
    <n v="0"/>
    <n v="0.9286148981260256"/>
    <m/>
  </r>
  <r>
    <n v="2020020839.0999999"/>
    <x v="112"/>
    <s v="PIT"/>
    <s v="BUF"/>
    <n v="1"/>
    <n v="1"/>
    <n v="1.29"/>
    <n v="0.69646158185057394"/>
    <n v="-0.10506678559940653"/>
    <m/>
    <n v="0"/>
    <n v="0"/>
    <n v="1.097893200189892"/>
    <n v="0.73799999999999999"/>
    <n v="-4.9634482758620709E-2"/>
    <m/>
    <n v="0"/>
    <n v="0"/>
    <n v="1.5049877099127211"/>
    <n v="0.78100000000000003"/>
    <n v="7.7482758620690756E-3"/>
    <n v="7.7482758620690756E-3"/>
    <n v="2.0865976760892102E-3"/>
    <n v="2.2470000000000328E-3"/>
    <n v="0.9286148981260256"/>
    <m/>
  </r>
  <r>
    <n v="2020020839.2"/>
    <x v="112"/>
    <s v="CAR"/>
    <s v="CHI"/>
    <n v="1"/>
    <n v="0"/>
    <n v="1.34"/>
    <n v="0.68312253433591685"/>
    <n v="-7.4661003520474695E-2"/>
    <m/>
    <n v="0"/>
    <n v="0"/>
    <n v="1.097893200189892"/>
    <n v="0.70299999999999996"/>
    <n v="-5.1158823529411777E-2"/>
    <m/>
    <n v="0"/>
    <n v="0"/>
    <n v="1.5049877099127211"/>
    <n v="0.76870000000000005"/>
    <n v="2.652176470588247E-2"/>
    <n v="2.652176470588247E-2"/>
    <n v="-2.4628505830475472E-2"/>
    <n v="-2.652176470588247E-2"/>
    <n v="0.9286148981260256"/>
    <m/>
  </r>
  <r>
    <n v="2020020839.2"/>
    <x v="112"/>
    <s v="CHI"/>
    <s v="CAR"/>
    <n v="0"/>
    <n v="1"/>
    <n v="3.7"/>
    <n v="0.31687746566408309"/>
    <n v="1.9160735884123054E-2"/>
    <n v="1.9160735884123054E-2"/>
    <n v="5.6798392422095535E-2"/>
    <n v="5.1733986887132252E-2"/>
    <n v="1.097893200189892"/>
    <n v="0.29700000000000004"/>
    <n v="1.0988888888888911E-2"/>
    <n v="1.0988888888888911E-2"/>
    <n v="4.4652985353110533E-2"/>
    <n v="2.9670000000000064E-2"/>
    <n v="1.5049877099127211"/>
    <n v="0.23129999999999995"/>
    <n v="-1.6021111111111128E-2"/>
    <m/>
    <n v="0"/>
    <n v="0"/>
    <n v="0.9286148981260256"/>
    <m/>
  </r>
  <r>
    <n v="2020020839.3"/>
    <x v="112"/>
    <s v="MTL"/>
    <s v="TOR"/>
    <n v="0"/>
    <n v="0"/>
    <n v="3"/>
    <n v="0.3434412460722111"/>
    <n v="4.5485607324949962E-3"/>
    <n v="4.5485607324949962E-3"/>
    <n v="-4.993833898857011E-3"/>
    <n v="-4.5485607324949962E-3"/>
    <n v="1.097893200189892"/>
    <n v="0.33699999999999997"/>
    <n v="1.6499999999999848E-3"/>
    <n v="1.6499999999999848E-3"/>
    <n v="-2.4832297213559671E-3"/>
    <n v="-1.6499999999999848E-3"/>
    <n v="1.5049877099127211"/>
    <n v="0.31310000000000004"/>
    <n v="-9.1049999999999794E-3"/>
    <m/>
    <n v="0"/>
    <n v="0"/>
    <n v="0.9286148981260256"/>
    <m/>
  </r>
  <r>
    <n v="2020020839.3"/>
    <x v="112"/>
    <s v="TOR"/>
    <s v="MTL"/>
    <n v="1"/>
    <n v="1"/>
    <n v="1.45"/>
    <n v="0.65655875392778895"/>
    <n v="-3.1993204536470733E-2"/>
    <m/>
    <n v="0"/>
    <n v="0"/>
    <n v="1.097893200189892"/>
    <n v="0.66300000000000003"/>
    <n v="-2.5766666666666643E-2"/>
    <m/>
    <n v="0"/>
    <n v="0"/>
    <n v="1.5049877099127211"/>
    <n v="0.68689999999999996"/>
    <n v="-2.6633333333333877E-3"/>
    <m/>
    <n v="0"/>
    <n v="0"/>
    <n v="0.9286148981260256"/>
    <m/>
  </r>
  <r>
    <n v="2020020839.4000001"/>
    <x v="112"/>
    <s v="EDM"/>
    <s v="VAN"/>
    <n v="1"/>
    <n v="0"/>
    <n v="1.4"/>
    <n v="0.64831951783583575"/>
    <n v="-6.9264506272372531E-2"/>
    <m/>
    <n v="0"/>
    <n v="0"/>
    <n v="1.097893200189892"/>
    <n v="0.65300000000000002"/>
    <n v="-6.4350000000000088E-2"/>
    <m/>
    <n v="0"/>
    <n v="0"/>
    <n v="1.5049877099127211"/>
    <n v="0.72589999999999999"/>
    <n v="1.2194999999999958E-2"/>
    <n v="1.2194999999999958E-2"/>
    <n v="-1.1324458682646843E-2"/>
    <n v="-1.2194999999999958E-2"/>
    <n v="0.9286148981260256"/>
    <m/>
  </r>
  <r>
    <n v="2020020839.4000001"/>
    <x v="112"/>
    <s v="VAN"/>
    <s v="EDM"/>
    <n v="0"/>
    <n v="1"/>
    <n v="3.35"/>
    <n v="0.35168048216416425"/>
    <n v="2.2739950882972378E-2"/>
    <n v="2.2739950882972378E-2"/>
    <n v="5.8670188000608636E-2"/>
    <n v="5.3438884574985086E-2"/>
    <n v="1.097893200189892"/>
    <n v="0.34699999999999998"/>
    <n v="2.0738297872340421E-2"/>
    <n v="2.0738297872340421E-2"/>
    <n v="7.334557604259645E-2"/>
    <n v="4.8734999999999987E-2"/>
    <n v="1.5049877099127211"/>
    <n v="0.27410000000000001"/>
    <n v="-1.0438085106382975E-2"/>
    <m/>
    <n v="0"/>
    <n v="0"/>
    <n v="0.9286148981260256"/>
    <m/>
  </r>
  <r>
    <n v="2020020840"/>
    <x v="112"/>
    <s v="PHI"/>
    <s v="WSH"/>
    <n v="0"/>
    <n v="1"/>
    <n v="2.67"/>
    <n v="0.42062231136117356"/>
    <n v="2.2106869101976057E-2"/>
    <n v="2.2106869101976057E-2"/>
    <n v="4.053253871179438E-2"/>
    <n v="3.691847140030001E-2"/>
    <n v="1.097893200189892"/>
    <n v="0.42400000000000004"/>
    <n v="2.372694610778445E-2"/>
    <n v="2.372694610778445E-2"/>
    <n v="5.9633633017581712E-2"/>
    <n v="3.9624000000000034E-2"/>
    <n v="1.5049877099127211"/>
    <n v="0.26629999999999998"/>
    <n v="-5.191239520958086E-2"/>
    <m/>
    <n v="0"/>
    <n v="0"/>
    <n v="0.9286148981260256"/>
    <m/>
  </r>
  <r>
    <n v="2020020840"/>
    <x v="112"/>
    <s v="WSH"/>
    <s v="PHI"/>
    <n v="1"/>
    <n v="0"/>
    <n v="1.56"/>
    <n v="0.57937768863882655"/>
    <n v="-5.1520074494694965E-2"/>
    <m/>
    <n v="0"/>
    <n v="0"/>
    <n v="1.097893200189892"/>
    <n v="0.57599999999999996"/>
    <n v="-5.4342857142857179E-2"/>
    <m/>
    <n v="0"/>
    <n v="0"/>
    <n v="1.5049877099127211"/>
    <n v="0.73370000000000002"/>
    <n v="7.744928571428579E-2"/>
    <n v="7.744928571428579E-2"/>
    <n v="-7.1920560563504946E-2"/>
    <n v="-7.744928571428579E-2"/>
    <n v="0.9286148981260256"/>
    <m/>
  </r>
  <r>
    <n v="2020020845"/>
    <x v="112"/>
    <s v="CBJ"/>
    <s v="DET"/>
    <n v="1"/>
    <n v="0"/>
    <n v="1.74"/>
    <n v="0.56264321117979443"/>
    <n v="-8.5138429245233856E-3"/>
    <m/>
    <n v="0"/>
    <n v="0"/>
    <n v="1.097893200189892"/>
    <n v="0.55300000000000005"/>
    <n v="-1.5316216216216184E-2"/>
    <m/>
    <n v="0"/>
    <n v="0"/>
    <n v="1.5049877099127211"/>
    <n v="0.62429999999999997"/>
    <n v="3.497918918918913E-2"/>
    <n v="3.497918918918913E-2"/>
    <n v="-3.2482196205449843E-2"/>
    <n v="-3.497918918918913E-2"/>
    <n v="0.9286148981260256"/>
    <m/>
  </r>
  <r>
    <n v="2020020845"/>
    <x v="112"/>
    <s v="DET"/>
    <s v="CBJ"/>
    <n v="0"/>
    <n v="1"/>
    <n v="2.2000000000000002"/>
    <n v="0.43735678882020557"/>
    <n v="-9.4537661488869034E-3"/>
    <m/>
    <n v="0"/>
    <n v="0"/>
    <n v="1.097893200189892"/>
    <n v="0.44699999999999995"/>
    <n v="-4.1500000000000139E-3"/>
    <m/>
    <n v="0"/>
    <n v="0"/>
    <n v="1.5049877099127211"/>
    <n v="0.37570000000000003"/>
    <n v="-4.3364999999999952E-2"/>
    <m/>
    <n v="0"/>
    <n v="0"/>
    <n v="0.9286148981260256"/>
    <m/>
  </r>
  <r>
    <n v="2020020850"/>
    <x v="112"/>
    <s v="ANA"/>
    <s v="MIN"/>
    <n v="0"/>
    <n v="0"/>
    <n v="3.45"/>
    <n v="0.27966163767188496"/>
    <n v="-4.3062061263669594E-3"/>
    <m/>
    <n v="0"/>
    <n v="0"/>
    <n v="1.097893200189892"/>
    <n v="0.249"/>
    <n v="-1.7259183673469375E-2"/>
    <m/>
    <n v="0"/>
    <n v="0"/>
    <n v="1.5049877099127211"/>
    <n v="0.24019999999999997"/>
    <n v="-2.097673469387756E-2"/>
    <m/>
    <n v="0"/>
    <n v="0"/>
    <n v="0.9286148981260256"/>
    <m/>
  </r>
  <r>
    <n v="2020020850"/>
    <x v="112"/>
    <s v="MIN"/>
    <s v="ANA"/>
    <n v="1"/>
    <n v="1"/>
    <n v="1.33"/>
    <n v="0.72033836232811499"/>
    <n v="-3.8136343730551817E-2"/>
    <m/>
    <n v="0"/>
    <n v="0"/>
    <n v="1.097893200189892"/>
    <n v="0.751"/>
    <n v="-1.0636363636363673E-3"/>
    <m/>
    <n v="0"/>
    <n v="0"/>
    <n v="1.5049877099127211"/>
    <n v="0.75980000000000003"/>
    <n v="9.5763636363636728E-3"/>
    <n v="9.5763636363636728E-3"/>
    <n v="2.9346088010578776E-3"/>
    <n v="3.1602000000000123E-3"/>
    <n v="0.9286148981260256"/>
    <m/>
  </r>
  <r>
    <n v="2020020851"/>
    <x v="112"/>
    <s v="STL"/>
    <s v="VGK"/>
    <n v="0"/>
    <n v="0"/>
    <n v="2.6"/>
    <n v="0.374335004022332"/>
    <n v="-5.0116855391131518E-3"/>
    <m/>
    <n v="0"/>
    <n v="0"/>
    <n v="1.097893200189892"/>
    <n v="0.36699999999999999"/>
    <n v="-8.587499999999991E-3"/>
    <m/>
    <n v="0"/>
    <n v="0"/>
    <n v="1.5049877099127211"/>
    <n v="0.30400000000000005"/>
    <n v="-3.929999999999996E-2"/>
    <m/>
    <n v="0"/>
    <n v="0"/>
    <n v="0.9286148981260256"/>
    <m/>
  </r>
  <r>
    <n v="2020020851"/>
    <x v="112"/>
    <s v="VGK"/>
    <s v="STL"/>
    <n v="1"/>
    <n v="1"/>
    <n v="1.56"/>
    <n v="0.62566499597766811"/>
    <n v="-1.2837110504377341E-2"/>
    <m/>
    <n v="0"/>
    <n v="0"/>
    <n v="1.097893200189892"/>
    <n v="0.63300000000000001"/>
    <n v="-6.707142857142843E-3"/>
    <m/>
    <n v="0"/>
    <n v="0"/>
    <n v="1.5049877099127211"/>
    <n v="0.69599999999999995"/>
    <n v="4.5942857142857105E-2"/>
    <n v="4.5942857142857105E-2"/>
    <n v="2.3891404098986376E-2"/>
    <n v="2.5727999999999987E-2"/>
    <n v="0.9286148981260256"/>
    <m/>
  </r>
  <r>
    <n v="2020020852"/>
    <x v="112"/>
    <s v="COL"/>
    <s v="L.A"/>
    <n v="0"/>
    <n v="1"/>
    <n v="1.35"/>
    <n v="0.61820164330392813"/>
    <n v="-0.1417952413197402"/>
    <m/>
    <n v="0"/>
    <n v="0"/>
    <n v="1.097893200189892"/>
    <n v="0.69599999999999995"/>
    <n v="-5.1771428571428559E-2"/>
    <m/>
    <n v="0"/>
    <n v="0"/>
    <n v="1.5049877099127211"/>
    <n v="0.65610000000000002"/>
    <n v="-9.7941428571428499E-2"/>
    <m/>
    <n v="0"/>
    <n v="0"/>
    <n v="0.9286148981260256"/>
    <m/>
  </r>
  <r>
    <n v="2020020852"/>
    <x v="112"/>
    <s v="L.A"/>
    <s v="COL"/>
    <n v="1"/>
    <n v="0"/>
    <n v="3.35"/>
    <n v="0.38179835669607182"/>
    <n v="3.5620148289171143E-2"/>
    <n v="3.5620148289171143E-2"/>
    <n v="-3.9107118596436612E-2"/>
    <n v="-3.5620148289171143E-2"/>
    <n v="1.097893200189892"/>
    <n v="0.30399999999999999"/>
    <n v="2.348936170212769E-3"/>
    <n v="2.348936170212769E-3"/>
    <n v="-3.5351200675396732E-3"/>
    <n v="-2.348936170212769E-3"/>
    <n v="1.5049877099127211"/>
    <n v="0.34389999999999998"/>
    <n v="1.9412553191489362E-2"/>
    <n v="1.9412553191489362E-2"/>
    <n v="-1.8026786104280948E-2"/>
    <n v="-1.9412553191489362E-2"/>
    <n v="0.9286148981260256"/>
    <m/>
  </r>
  <r>
    <n v="2020020853"/>
    <x v="112"/>
    <s v="ARI"/>
    <s v="S.J"/>
    <n v="0"/>
    <n v="1"/>
    <n v="1.95"/>
    <n v="0.47753475294130027"/>
    <n v="-2.1728599504567743E-2"/>
    <m/>
    <n v="0"/>
    <n v="0"/>
    <n v="1.097893200189892"/>
    <n v="0.43899999999999995"/>
    <n v="-4.5457894736842148E-2"/>
    <m/>
    <n v="0"/>
    <n v="0"/>
    <n v="1.5049877099127211"/>
    <n v="0.48029999999999995"/>
    <n v="-2.0025789473684247E-2"/>
    <m/>
    <n v="0"/>
    <n v="0"/>
    <n v="0.9286148981260256"/>
    <m/>
  </r>
  <r>
    <n v="2020020853"/>
    <x v="112"/>
    <s v="S.J"/>
    <s v="ARI"/>
    <n v="1"/>
    <n v="0"/>
    <n v="1.91"/>
    <n v="0.52246524705869979"/>
    <n v="-6.8946531358793492E-4"/>
    <m/>
    <n v="0"/>
    <n v="0"/>
    <n v="1.097893200189892"/>
    <n v="0.56100000000000005"/>
    <n v="2.3574725274725299E-2"/>
    <n v="2.3574725274725299E-2"/>
    <n v="-3.5479671803030376E-2"/>
    <n v="-2.3574725274725299E-2"/>
    <n v="1.5049877099127211"/>
    <n v="0.51970000000000005"/>
    <n v="-2.4306593406593284E-3"/>
    <m/>
    <n v="0"/>
    <n v="0"/>
    <n v="0.9286148981260256"/>
    <m/>
  </r>
  <r>
    <n v="2020020853.0999999"/>
    <x v="112"/>
    <s v="DAL"/>
    <s v="T.B"/>
    <n v="0"/>
    <n v="1"/>
    <n v="2.25"/>
    <n v="0.36568491604370146"/>
    <n v="-4.2530145336401225E-2"/>
    <m/>
    <n v="0"/>
    <n v="0"/>
    <n v="1.097893200189892"/>
    <n v="0.41400000000000003"/>
    <n v="-1.6439999999999975E-2"/>
    <m/>
    <n v="0"/>
    <n v="0"/>
    <n v="1.5049877099127211"/>
    <n v="0.31630000000000003"/>
    <n v="-6.9197999999999982E-2"/>
    <m/>
    <n v="0"/>
    <n v="0"/>
    <n v="0.9286148981260256"/>
    <m/>
  </r>
  <r>
    <n v="2020020853.0999999"/>
    <x v="112"/>
    <s v="T.B"/>
    <s v="DAL"/>
    <n v="1"/>
    <n v="0"/>
    <n v="1.69"/>
    <n v="0.63431508395629843"/>
    <n v="3.1301083428758397E-2"/>
    <n v="3.1301083428758397E-2"/>
    <n v="-3.4365246655010354E-2"/>
    <n v="-3.1301083428758397E-2"/>
    <n v="1.097893200189892"/>
    <n v="0.58599999999999997"/>
    <n v="-4.2000000000000492E-3"/>
    <m/>
    <n v="0"/>
    <n v="0"/>
    <n v="1.5049877099127211"/>
    <n v="0.68369999999999997"/>
    <n v="6.7588260869565153E-2"/>
    <n v="6.7588260869565153E-2"/>
    <n v="-6.2763465981906491E-2"/>
    <n v="-6.7588260869565153E-2"/>
    <n v="0.9286148981260256"/>
    <m/>
  </r>
  <r>
    <n v="2020020854"/>
    <x v="113"/>
    <s v="BOS"/>
    <s v="NYR"/>
    <n v="1"/>
    <n v="0"/>
    <n v="1.33"/>
    <n v="0.69677669939556697"/>
    <n v="-6.6624536185359906E-2"/>
    <m/>
    <n v="0"/>
    <n v="0"/>
    <n v="1.1963381706501142"/>
    <n v="0.72"/>
    <n v="-3.8545454545454529E-2"/>
    <m/>
    <n v="0"/>
    <n v="0"/>
    <n v="1.6192027182529287"/>
    <n v="0.64749999999999996"/>
    <n v="-0.1262045454545454"/>
    <m/>
    <n v="0"/>
    <n v="0"/>
    <n v="0.70073858749400875"/>
    <m/>
  </r>
  <r>
    <n v="2020020854"/>
    <x v="113"/>
    <s v="NYR"/>
    <s v="BOS"/>
    <n v="0"/>
    <n v="1"/>
    <n v="3.6"/>
    <n v="0.30322330060443298"/>
    <n v="1.0569678712610628E-2"/>
    <n v="1.0569678712610628E-2"/>
    <n v="3.2876766248050533E-2"/>
    <n v="2.7481164652787632E-2"/>
    <n v="1.1963381706501142"/>
    <n v="0.28000000000000003"/>
    <n v="9.2307692307693672E-4"/>
    <n v="9.2307692307693672E-4"/>
    <n v="3.8860865238070871E-3"/>
    <n v="2.4000000000000358E-3"/>
    <n v="1.6192027182529287"/>
    <n v="0.35250000000000004"/>
    <n v="3.1038461538461549E-2"/>
    <n v="3.1038461538461549E-2"/>
    <n v="5.6549604010766523E-2"/>
    <n v="8.0700000000000022E-2"/>
    <n v="0.70073858749400875"/>
    <m/>
  </r>
  <r>
    <n v="2020020855"/>
    <x v="113"/>
    <s v="N.J"/>
    <s v="NYI"/>
    <n v="0"/>
    <n v="0"/>
    <n v="2.95"/>
    <n v="0.37286046037785431"/>
    <n v="1.5375132017641579E-2"/>
    <n v="1.5375132017641579E-2"/>
    <n v="-1.8393857311489327E-2"/>
    <n v="-1.5375132017641579E-2"/>
    <n v="1.1963381706501142"/>
    <n v="0.32799999999999996"/>
    <n v="-4.984615384615399E-3"/>
    <m/>
    <n v="0"/>
    <n v="0"/>
    <n v="1.6192027182529287"/>
    <n v="0.30720000000000003"/>
    <n v="-1.4424615384615359E-2"/>
    <m/>
    <n v="0"/>
    <n v="0"/>
    <n v="0.70073858749400875"/>
    <m/>
  </r>
  <r>
    <n v="2020020855"/>
    <x v="113"/>
    <s v="NYI"/>
    <s v="N.J"/>
    <n v="1"/>
    <n v="1"/>
    <n v="1.43"/>
    <n v="0.62713953962214564"/>
    <n v="-7.1993343028138479E-2"/>
    <m/>
    <n v="0"/>
    <n v="0"/>
    <n v="1.1963381706501142"/>
    <n v="0.67200000000000004"/>
    <n v="-2.7237209302325562E-2"/>
    <m/>
    <n v="0"/>
    <n v="0"/>
    <n v="1.6192027182529287"/>
    <n v="0.69279999999999997"/>
    <n v="-6.4855813953488949E-3"/>
    <m/>
    <n v="0"/>
    <n v="0"/>
    <n v="0.70073858749400875"/>
    <m/>
  </r>
  <r>
    <n v="2020020856"/>
    <x v="113"/>
    <s v="PHI"/>
    <s v="WSH"/>
    <n v="0"/>
    <n v="0"/>
    <n v="2.4500000000000002"/>
    <n v="0.43788652288282259"/>
    <n v="1.5066616771637686E-2"/>
    <n v="1.5066616771637686E-2"/>
    <n v="-1.8024768746467357E-2"/>
    <n v="-1.5066616771637686E-2"/>
    <n v="1.1963381706501142"/>
    <n v="0.42600000000000005"/>
    <n v="9.0413793103448648E-3"/>
    <n v="9.0413793103448648E-3"/>
    <n v="-1.4639825956066195E-2"/>
    <n v="-9.0413793103448648E-3"/>
    <n v="1.6192027182529287"/>
    <n v="0.30579999999999996"/>
    <n v="-5.1887586206896562E-2"/>
    <m/>
    <n v="0"/>
    <n v="0"/>
    <n v="0.70073858749400875"/>
    <m/>
  </r>
  <r>
    <n v="2020020856"/>
    <x v="113"/>
    <s v="WSH"/>
    <s v="PHI"/>
    <n v="1"/>
    <n v="1"/>
    <n v="1.6"/>
    <n v="0.56211347711717741"/>
    <n v="-5.0309218306258049E-2"/>
    <m/>
    <n v="0"/>
    <n v="0"/>
    <n v="1.1963381706501142"/>
    <n v="0.57399999999999995"/>
    <n v="-4.0799999999999996E-2"/>
    <m/>
    <n v="0"/>
    <n v="0"/>
    <n v="1.6192027182529287"/>
    <n v="0.69420000000000004"/>
    <n v="5.5360000000000062E-2"/>
    <n v="5.5360000000000062E-2"/>
    <n v="2.3275732922201021E-2"/>
    <n v="3.3216000000000037E-2"/>
    <n v="0.70073858749400875"/>
    <m/>
  </r>
  <r>
    <n v="2020020857"/>
    <x v="113"/>
    <s v="FLA"/>
    <s v="T.B"/>
    <n v="1"/>
    <n v="1"/>
    <n v="2"/>
    <n v="0.44813064858167967"/>
    <n v="-3.1121610850992215E-2"/>
    <m/>
    <n v="0"/>
    <n v="0"/>
    <n v="1.1963381706501142"/>
    <n v="0.46400000000000002"/>
    <n v="-2.1600000000000001E-2"/>
    <m/>
    <n v="0"/>
    <n v="0"/>
    <n v="1.6192027182529287"/>
    <n v="0.46550000000000002"/>
    <n v="-2.0699999999999986E-2"/>
    <m/>
    <n v="0"/>
    <n v="0"/>
    <n v="0.70073858749400875"/>
    <m/>
  </r>
  <r>
    <n v="2020020857"/>
    <x v="113"/>
    <s v="T.B"/>
    <s v="FLA"/>
    <n v="0"/>
    <n v="0"/>
    <n v="1.87"/>
    <n v="0.55186935141832028"/>
    <n v="1.1032995569744474E-2"/>
    <n v="1.1032995569744474E-2"/>
    <n v="-1.3199193736698919E-2"/>
    <n v="-1.1032995569744474E-2"/>
    <n v="1.1963381706501142"/>
    <n v="0.53600000000000003"/>
    <n v="8.000000000000343E-4"/>
    <n v="8.000000000000343E-4"/>
    <n v="-1.2953621746023985E-3"/>
    <n v="-8.000000000000343E-4"/>
    <n v="1.6192027182529287"/>
    <n v="0.53449999999999998"/>
    <n v="-1.6724137931036851E-4"/>
    <m/>
    <n v="0"/>
    <n v="0"/>
    <n v="0.70073858749400875"/>
    <m/>
  </r>
  <r>
    <n v="2020020858"/>
    <x v="113"/>
    <s v="BUF"/>
    <s v="PIT"/>
    <n v="0"/>
    <n v="0"/>
    <n v="4.0999999999999996"/>
    <n v="0.30480464839356852"/>
    <n v="2.4164425007770732E-2"/>
    <n v="2.4164425007770732E-2"/>
    <n v="-2.8908824008608308E-2"/>
    <n v="-2.4164425007770732E-2"/>
    <n v="1.1963381706501142"/>
    <n v="0.28200000000000003"/>
    <n v="1.5116129032258067E-2"/>
    <n v="1.5116129032258067E-2"/>
    <n v="-2.4476077218494274E-2"/>
    <n v="-1.5116129032258067E-2"/>
    <n v="1.6192027182529287"/>
    <n v="0.22009999999999996"/>
    <n v="-9.4441935483871257E-3"/>
    <m/>
    <n v="0"/>
    <n v="0"/>
    <n v="0.70073858749400875"/>
    <m/>
  </r>
  <r>
    <n v="2020020858"/>
    <x v="113"/>
    <s v="PIT"/>
    <s v="BUF"/>
    <n v="1"/>
    <n v="1"/>
    <n v="1.27"/>
    <n v="0.69519535160643142"/>
    <n v="-0.13011322606648007"/>
    <m/>
    <n v="0"/>
    <n v="0"/>
    <n v="1.1963381706501142"/>
    <n v="0.71799999999999997"/>
    <n v="-9.7933333333333331E-2"/>
    <m/>
    <n v="0"/>
    <n v="0"/>
    <n v="1.6192027182529287"/>
    <n v="0.77990000000000004"/>
    <n v="-1.0585555555555501E-2"/>
    <m/>
    <n v="0"/>
    <n v="0"/>
    <n v="0.70073858749400875"/>
    <m/>
  </r>
  <r>
    <n v="2020020859"/>
    <x v="113"/>
    <s v="CBJ"/>
    <s v="DET"/>
    <n v="1"/>
    <n v="1"/>
    <n v="1.74"/>
    <n v="0.54449745524593429"/>
    <n v="-2.1313957245435541E-2"/>
    <m/>
    <n v="0"/>
    <n v="0"/>
    <n v="1.1963381706501142"/>
    <n v="0.54500000000000004"/>
    <n v="-2.0959459459459446E-2"/>
    <m/>
    <n v="0"/>
    <n v="0"/>
    <n v="1.6192027182529287"/>
    <n v="0.5857"/>
    <n v="7.7505405405405275E-3"/>
    <n v="7.7505405405405275E-3"/>
    <n v="4.01901609471313E-3"/>
    <n v="5.7353999999999895E-3"/>
    <n v="0.70073858749400875"/>
    <m/>
  </r>
  <r>
    <n v="2020020859"/>
    <x v="113"/>
    <s v="DET"/>
    <s v="CBJ"/>
    <n v="0"/>
    <n v="0"/>
    <n v="2.15"/>
    <n v="0.4555025447540656"/>
    <n v="-5.3920509857632304E-3"/>
    <m/>
    <n v="0"/>
    <n v="0"/>
    <n v="1.1963381706501142"/>
    <n v="0.45499999999999996"/>
    <n v="-5.6739130434783026E-3"/>
    <m/>
    <n v="0"/>
    <n v="0"/>
    <n v="1.6192027182529287"/>
    <n v="0.4143"/>
    <n v="-2.8501304347826086E-2"/>
    <m/>
    <n v="0"/>
    <n v="0"/>
    <n v="0.70073858749400875"/>
    <m/>
  </r>
  <r>
    <n v="2020020861"/>
    <x v="113"/>
    <s v="CAR"/>
    <s v="NSH"/>
    <n v="0"/>
    <n v="0"/>
    <n v="1.8"/>
    <n v="0.55279454496163616"/>
    <n v="-1.8636821508955931E-3"/>
    <m/>
    <n v="0"/>
    <n v="0"/>
    <n v="1.1963381706501142"/>
    <n v="0.52"/>
    <n v="-2.399999999999998E-2"/>
    <m/>
    <n v="0"/>
    <n v="0"/>
    <n v="1.6192027182529287"/>
    <n v="0.58410000000000006"/>
    <n v="1.9267500000000076E-2"/>
    <n v="1.9267500000000076E-2"/>
    <n v="-1.3501480734540867E-2"/>
    <n v="-1.9267500000000076E-2"/>
    <n v="0.70073858749400875"/>
    <m/>
  </r>
  <r>
    <n v="2020020861"/>
    <x v="113"/>
    <s v="NSH"/>
    <s v="CAR"/>
    <n v="1"/>
    <n v="1"/>
    <n v="2.1"/>
    <n v="0.44720545503836384"/>
    <n v="-1.6600512114391605E-2"/>
    <m/>
    <n v="0"/>
    <n v="0"/>
    <n v="1.1963381706501142"/>
    <n v="0.48"/>
    <n v="2.1818181818181836E-3"/>
    <n v="2.1818181818181836E-3"/>
    <n v="3.8860865238070329E-3"/>
    <n v="2.4000000000000024E-3"/>
    <n v="1.6192027182529287"/>
    <n v="0.41589999999999999"/>
    <n v="-3.4530000000000012E-2"/>
    <m/>
    <n v="0"/>
    <n v="0"/>
    <n v="0.70073858749400875"/>
    <m/>
  </r>
  <r>
    <n v="2020020862"/>
    <x v="113"/>
    <s v="MTL"/>
    <s v="TOR"/>
    <n v="0"/>
    <n v="0"/>
    <n v="2.95"/>
    <n v="0.35818397845583683"/>
    <n v="8.7142671453413426E-3"/>
    <n v="8.7142671453413426E-3"/>
    <n v="-1.0425210415214055E-2"/>
    <n v="-8.7142671453413426E-3"/>
    <n v="1.1963381706501142"/>
    <n v="0.32499999999999996"/>
    <n v="-6.3461538461538642E-3"/>
    <m/>
    <n v="0"/>
    <n v="0"/>
    <n v="1.6192027182529287"/>
    <n v="0.31659999999999999"/>
    <n v="-1.0158461538461524E-2"/>
    <m/>
    <n v="0"/>
    <n v="0"/>
    <n v="0.70073858749400875"/>
    <m/>
  </r>
  <r>
    <n v="2020020862"/>
    <x v="113"/>
    <s v="TOR"/>
    <s v="MTL"/>
    <n v="1"/>
    <n v="1"/>
    <n v="1.47"/>
    <n v="0.64181602154416306"/>
    <n v="-3.6083264891540658E-2"/>
    <m/>
    <n v="0"/>
    <n v="0"/>
    <n v="1.1963381706501142"/>
    <n v="0.67500000000000004"/>
    <n v="-4.94680851063825E-3"/>
    <m/>
    <n v="0"/>
    <n v="0"/>
    <n v="1.6192027182529287"/>
    <n v="0.68340000000000001"/>
    <n v="2.9348936170212709E-3"/>
    <n v="2.9348936170212709E-3"/>
    <n v="9.6659880758923403E-4"/>
    <n v="1.3793999999999976E-3"/>
    <n v="0.70073858749400875"/>
    <m/>
  </r>
  <r>
    <n v="2020020863"/>
    <x v="113"/>
    <s v="OTT"/>
    <s v="WPG"/>
    <n v="0"/>
    <n v="1"/>
    <n v="2.65"/>
    <n v="0.38379326389400986"/>
    <n v="3.1003907852956499E-3"/>
    <n v="3.1003907852956499E-3"/>
    <n v="6.1200411366287627E-3"/>
    <n v="5.1156447957378219E-3"/>
    <n v="1.1963381706501142"/>
    <n v="0.41900000000000004"/>
    <n v="2.0063636363636374E-2"/>
    <n v="2.0063636363636374E-2"/>
    <n v="5.3603705987763234E-2"/>
    <n v="3.3105000000000016E-2"/>
    <n v="1.6192027182529287"/>
    <n v="0.35740000000000005"/>
    <n v="-9.6163636363636156E-3"/>
    <m/>
    <n v="0"/>
    <n v="0"/>
    <n v="0.70073858749400875"/>
    <m/>
  </r>
  <r>
    <n v="2020020863"/>
    <x v="113"/>
    <s v="WPG"/>
    <s v="OTT"/>
    <n v="1"/>
    <n v="0"/>
    <n v="1.54"/>
    <n v="0.61620673610599019"/>
    <n v="-2.8356459109319446E-2"/>
    <m/>
    <n v="0"/>
    <n v="0"/>
    <n v="1.1963381706501142"/>
    <n v="0.58099999999999996"/>
    <n v="-5.8477777777777781E-2"/>
    <m/>
    <n v="0"/>
    <n v="0"/>
    <n v="1.6192027182529287"/>
    <n v="0.64259999999999995"/>
    <n v="-5.7755555555555954E-3"/>
    <m/>
    <n v="0"/>
    <n v="0"/>
    <n v="0.70073858749400875"/>
    <m/>
  </r>
  <r>
    <n v="2020020865"/>
    <x v="113"/>
    <s v="ANA"/>
    <s v="MIN"/>
    <n v="0"/>
    <n v="0"/>
    <n v="3.3"/>
    <n v="0.24835182783457496"/>
    <n v="-2.353551758424818E-2"/>
    <m/>
    <n v="0"/>
    <n v="0"/>
    <n v="1.1963381706501142"/>
    <n v="0.28300000000000003"/>
    <n v="-8.6217391304347739E-3"/>
    <m/>
    <n v="0"/>
    <n v="0"/>
    <n v="1.6192027182529287"/>
    <n v="0.25790000000000002"/>
    <n v="-1.9425652173913045E-2"/>
    <m/>
    <n v="0"/>
    <n v="0"/>
    <n v="0.70073858749400875"/>
    <m/>
  </r>
  <r>
    <n v="2020020865"/>
    <x v="113"/>
    <s v="MIN"/>
    <s v="ANA"/>
    <n v="1"/>
    <n v="1"/>
    <n v="1.36"/>
    <n v="0.75164817216542512"/>
    <n v="1.8534595120815175E-2"/>
    <n v="1.8534595120815175E-2"/>
    <n v="7.9825117034075643E-3"/>
    <n v="6.6724542434934662E-3"/>
    <n v="1.1963381706501142"/>
    <n v="0.71699999999999997"/>
    <n v="-2.0733333333333246E-2"/>
    <m/>
    <n v="0"/>
    <n v="0"/>
    <n v="1.6192027182529287"/>
    <n v="0.74209999999999998"/>
    <n v="7.7133333333333654E-3"/>
    <n v="7.7133333333333654E-3"/>
    <n v="1.9458109097533717E-3"/>
    <n v="2.7768000000000116E-3"/>
    <n v="0.70073858749400875"/>
    <m/>
  </r>
  <r>
    <n v="2020020866"/>
    <x v="113"/>
    <s v="STL"/>
    <s v="VGK"/>
    <n v="0"/>
    <n v="0"/>
    <n v="2.85"/>
    <n v="0.36460002684947646"/>
    <n v="6.3421745709742626E-3"/>
    <n v="6.3421745709742626E-3"/>
    <n v="-7.587385524183022E-3"/>
    <n v="-6.3421745709742626E-3"/>
    <n v="1.1963381706501142"/>
    <n v="0.32399999999999995"/>
    <n v="-1.2421621621621639E-2"/>
    <m/>
    <n v="0"/>
    <n v="0"/>
    <n v="1.6192027182529287"/>
    <n v="0.3206"/>
    <n v="-1.3992972972972969E-2"/>
    <m/>
    <n v="0"/>
    <n v="0"/>
    <n v="0.70073858749400875"/>
    <m/>
  </r>
  <r>
    <n v="2020020866"/>
    <x v="113"/>
    <s v="VGK"/>
    <s v="STL"/>
    <n v="1"/>
    <n v="1"/>
    <n v="1.46"/>
    <n v="0.63539997315052366"/>
    <n v="-4.7162634261023115E-2"/>
    <m/>
    <n v="0"/>
    <n v="0"/>
    <n v="1.1963381706501142"/>
    <n v="0.67600000000000005"/>
    <n v="-8.5043478260869183E-3"/>
    <m/>
    <n v="0"/>
    <n v="0"/>
    <n v="1.6192027182529287"/>
    <n v="0.6794"/>
    <n v="-5.2669565217391126E-3"/>
    <m/>
    <n v="0"/>
    <n v="0"/>
    <n v="0.70073858749400875"/>
    <m/>
  </r>
  <r>
    <n v="2020020867"/>
    <x v="113"/>
    <s v="COL"/>
    <s v="L.A"/>
    <n v="0"/>
    <n v="1"/>
    <n v="1.38"/>
    <n v="0.62171547479227829"/>
    <n v="-0.11213103535788635"/>
    <m/>
    <n v="0"/>
    <n v="0"/>
    <n v="1.1963381706501142"/>
    <n v="0.73"/>
    <n v="5.8421052631577779E-3"/>
    <n v="5.8421052631577779E-3"/>
    <n v="3.5946300345214297E-3"/>
    <n v="2.2199999999999555E-3"/>
    <n v="1.6192027182529287"/>
    <n v="0.67490000000000006"/>
    <n v="-5.4187894736842095E-2"/>
    <m/>
    <n v="0"/>
    <n v="0"/>
    <n v="0.70073858749400875"/>
    <m/>
  </r>
  <r>
    <n v="2020020867"/>
    <x v="113"/>
    <s v="L.A"/>
    <s v="COL"/>
    <n v="1"/>
    <n v="0"/>
    <n v="3.15"/>
    <n v="0.37828452520772171"/>
    <n v="2.6734361079673027E-2"/>
    <n v="2.6734361079673027E-2"/>
    <n v="-3.198333662755564E-2"/>
    <n v="-2.6734361079673027E-2"/>
    <n v="1.1963381706501142"/>
    <n v="0.27"/>
    <n v="-2.0860465116279068E-2"/>
    <m/>
    <n v="0"/>
    <n v="0"/>
    <n v="1.6192027182529287"/>
    <n v="0.3251"/>
    <n v="3.3579069767441785E-3"/>
    <n v="3.3579069767441785E-3"/>
    <n v="-2.3530149918199929E-3"/>
    <n v="-3.3579069767441785E-3"/>
    <n v="0.70073858749400875"/>
    <m/>
  </r>
  <r>
    <n v="2020020868"/>
    <x v="113"/>
    <s v="ARI"/>
    <s v="S.J"/>
    <n v="0"/>
    <n v="1"/>
    <n v="1.95"/>
    <n v="0.47282294146203058"/>
    <n v="-2.4630083415486444E-2"/>
    <m/>
    <n v="0"/>
    <n v="0"/>
    <n v="1.1963381706501142"/>
    <n v="0.47199999999999998"/>
    <n v="-2.5136842105263194E-2"/>
    <m/>
    <n v="0"/>
    <n v="0"/>
    <n v="1.6192027182529287"/>
    <n v="0.52010000000000001"/>
    <n v="4.4826315789473553E-3"/>
    <n v="4.4826315789473553E-3"/>
    <n v="2.9840952748432271E-3"/>
    <n v="4.2584999999999871E-3"/>
    <n v="0.70073858749400875"/>
    <m/>
  </r>
  <r>
    <n v="2020020868"/>
    <x v="113"/>
    <s v="S.J"/>
    <s v="ARI"/>
    <n v="1"/>
    <n v="0"/>
    <n v="1.91"/>
    <n v="0.52717705853796948"/>
    <n v="2.2774225739082624E-3"/>
    <n v="2.2774225739082624E-3"/>
    <n v="-2.7245675558666849E-3"/>
    <n v="-2.2774225739082624E-3"/>
    <n v="1.1963381706501142"/>
    <n v="0.52800000000000002"/>
    <n v="2.7956043956044101E-3"/>
    <n v="2.7956043956044101E-3"/>
    <n v="-4.526650236522497E-3"/>
    <n v="-2.7956043956044101E-3"/>
    <n v="1.6192027182529287"/>
    <n v="0.47989999999999999"/>
    <n v="-2.7491538461538463E-2"/>
    <m/>
    <n v="0"/>
    <n v="0"/>
    <n v="0.70073858749400875"/>
    <m/>
  </r>
  <r>
    <n v="2020020868.0999999"/>
    <x v="113"/>
    <s v="EDM"/>
    <s v="VAN"/>
    <n v="1"/>
    <n v="1"/>
    <n v="1.41"/>
    <n v="0.63126492350765639"/>
    <n v="-8.042667647868619E-2"/>
    <m/>
    <n v="0"/>
    <n v="0"/>
    <n v="1.1963381706501142"/>
    <n v="0.60199999999999998"/>
    <n v="-0.11061951219512203"/>
    <m/>
    <n v="0"/>
    <n v="0"/>
    <n v="1.6192027182529287"/>
    <n v="0.68169999999999997"/>
    <n v="-2.8392439024390353E-2"/>
    <m/>
    <n v="0"/>
    <n v="0"/>
    <n v="0.70073858749400875"/>
    <m/>
  </r>
  <r>
    <n v="2020020868.0999999"/>
    <x v="113"/>
    <s v="VAN"/>
    <s v="EDM"/>
    <n v="0"/>
    <n v="0"/>
    <n v="3.05"/>
    <n v="0.36873507649234366"/>
    <n v="1.8240290239265568E-2"/>
    <n v="1.8240290239265568E-2"/>
    <n v="-2.1821555456970104E-2"/>
    <n v="-1.8240290239265568E-2"/>
    <n v="1.1963381706501142"/>
    <n v="0.39800000000000002"/>
    <n v="3.1302439024390241E-2"/>
    <n v="3.1302439024390241E-2"/>
    <n v="-5.068499435623923E-2"/>
    <n v="-3.1302439024390241E-2"/>
    <n v="1.6192027182529287"/>
    <n v="0.31830000000000003"/>
    <n v="-4.2709756097561004E-3"/>
    <m/>
    <n v="0"/>
    <n v="0"/>
    <n v="0.70073858749400875"/>
    <m/>
  </r>
  <r>
    <n v="2020020869.0999999"/>
    <x v="114"/>
    <s v="CHI"/>
    <s v="DAL"/>
    <n v="1"/>
    <n v="1"/>
    <n v="2.2000000000000002"/>
    <n v="0.4598749527584699"/>
    <n v="2.9312240171584787E-3"/>
    <n v="2.9312240171584787E-3"/>
    <n v="3.8349161267603868E-3"/>
    <n v="3.5174688205901754E-3"/>
    <n v="1.0902487903551477"/>
    <n v="0.501"/>
    <n v="2.5550000000000014E-2"/>
    <n v="2.5550000000000014E-2"/>
    <n v="4.8704952730898518E-2"/>
    <n v="3.0660000000000024E-2"/>
    <n v="1.5885503173809028"/>
    <n v="0.45490000000000003"/>
    <n v="1.9500000000004233E-4"/>
    <n v="1.9500000000004233E-4"/>
    <n v="1.8126223825031774E-4"/>
    <n v="2.3400000000005082E-4"/>
    <n v="0.77462494978751439"/>
    <m/>
  </r>
  <r>
    <n v="2020020869.0999999"/>
    <x v="114"/>
    <s v="DAL"/>
    <s v="CHI"/>
    <n v="0"/>
    <n v="0"/>
    <n v="1.86"/>
    <n v="0.54012504724152999"/>
    <n v="1.616019024155514E-3"/>
    <n v="1.616019024155514E-3"/>
    <n v="-1.7618627862764553E-3"/>
    <n v="-1.616019024155514E-3"/>
    <n v="1.0902487903551477"/>
    <n v="0.499"/>
    <n v="-2.5067441860465087E-2"/>
    <m/>
    <n v="0"/>
    <n v="0"/>
    <n v="1.5885503173809028"/>
    <n v="0.54509999999999992"/>
    <n v="4.8439534883720371E-3"/>
    <n v="4.8439534883720371E-3"/>
    <n v="-3.7522472277032445E-3"/>
    <n v="-4.8439534883720371E-3"/>
    <n v="0.77462494978751439"/>
    <m/>
  </r>
  <r>
    <n v="2020020869.2"/>
    <x v="114"/>
    <s v="CGY"/>
    <s v="OTT"/>
    <n v="1"/>
    <n v="1"/>
    <n v="1.54"/>
    <n v="0.60390693902345505"/>
    <n v="-3.8879618835488461E-2"/>
    <m/>
    <n v="0"/>
    <n v="0"/>
    <n v="1.0902487903551477"/>
    <n v="0.60099999999999998"/>
    <n v="-4.1366666666666649E-2"/>
    <m/>
    <n v="0"/>
    <n v="0"/>
    <n v="1.5885503173809028"/>
    <n v="0.57189999999999996"/>
    <n v="-6.6263333333333327E-2"/>
    <m/>
    <n v="0"/>
    <n v="0"/>
    <n v="0.77462494978751439"/>
    <m/>
  </r>
  <r>
    <n v="2020020869.2"/>
    <x v="114"/>
    <s v="OTT"/>
    <s v="CGY"/>
    <n v="0"/>
    <n v="0"/>
    <n v="2.65"/>
    <n v="0.39609306097654501"/>
    <n v="9.0266566523353239E-3"/>
    <n v="9.0266566523353239E-3"/>
    <n v="-9.8413014961598339E-3"/>
    <n v="-9.0266566523353239E-3"/>
    <n v="1.0902487903551477"/>
    <n v="0.39900000000000002"/>
    <n v="1.0427272727272729E-2"/>
    <n v="1.0427272727272729E-2"/>
    <n v="-1.6564247400326325E-2"/>
    <n v="-1.0427272727272729E-2"/>
    <n v="1.5885503173809028"/>
    <n v="0.42810000000000004"/>
    <n v="2.4448181818181831E-2"/>
    <n v="2.4448181818181831E-2"/>
    <n v="-1.8938171613305122E-2"/>
    <n v="-2.4448181818181831E-2"/>
    <n v="0.77462494978751439"/>
    <m/>
  </r>
  <r>
    <n v="2020020870.0999999"/>
    <x v="115"/>
    <s v="BOS"/>
    <s v="NYI"/>
    <n v="1"/>
    <n v="1"/>
    <n v="1.61"/>
    <n v="0.58413403076043191"/>
    <n v="-2.9284037938871098E-2"/>
    <m/>
    <n v="0"/>
    <n v="0"/>
    <n v="1.0824805421994717"/>
    <n v="0.60399999999999998"/>
    <n v="-1.3554098360655695E-2"/>
    <m/>
    <n v="0"/>
    <n v="0"/>
    <n v="1.620691022711475"/>
    <n v="0.59099999999999997"/>
    <n v="-2.3847540983606513E-2"/>
    <m/>
    <n v="0"/>
    <n v="0"/>
    <n v="0.7521157931847563"/>
    <m/>
  </r>
  <r>
    <n v="2020020870.0999999"/>
    <x v="115"/>
    <s v="NYI"/>
    <s v="BOS"/>
    <n v="0"/>
    <n v="0"/>
    <n v="2.4500000000000002"/>
    <n v="0.41586596923956803"/>
    <n v="3.9044740628155343E-3"/>
    <n v="3.9044740628155343E-3"/>
    <n v="-4.2265172005203338E-3"/>
    <n v="-3.9044740628155343E-3"/>
    <n v="1.0824805421994717"/>
    <n v="0.39600000000000002"/>
    <n v="-6.1655172413792965E-3"/>
    <m/>
    <n v="0"/>
    <n v="0"/>
    <n v="1.620691022711475"/>
    <n v="0.40900000000000003"/>
    <n v="4.2413793103450491E-4"/>
    <n v="4.2413793103450491E-4"/>
    <n v="-3.1900083641975811E-4"/>
    <n v="-4.2413793103450491E-4"/>
    <n v="0.7521157931847563"/>
    <m/>
  </r>
  <r>
    <n v="2020020870.2"/>
    <x v="115"/>
    <s v="FLA"/>
    <s v="T.B"/>
    <n v="1"/>
    <n v="1"/>
    <n v="1.71"/>
    <n v="0.45556766356459388"/>
    <n v="-9.3371533227272333E-2"/>
    <m/>
    <n v="0"/>
    <n v="0"/>
    <n v="1.0824805421994717"/>
    <n v="0.57799999999999996"/>
    <n v="-4.909859154929609E-3"/>
    <m/>
    <n v="0"/>
    <n v="0"/>
    <n v="1.620691022711475"/>
    <n v="0.50800000000000001"/>
    <n v="-5.5487323943661966E-2"/>
    <m/>
    <n v="0"/>
    <n v="0"/>
    <n v="0.7521157931847563"/>
    <m/>
  </r>
  <r>
    <n v="2020020870.2"/>
    <x v="115"/>
    <s v="T.B"/>
    <s v="FLA"/>
    <n v="0"/>
    <n v="0"/>
    <n v="2.2999999999999998"/>
    <n v="0.54443233643540623"/>
    <n v="5.8198701646484843E-2"/>
    <n v="5.8198701646484843E-2"/>
    <n v="-6.2998962113592197E-2"/>
    <n v="-5.8198701646484843E-2"/>
    <n v="1.0824805421994717"/>
    <n v="0.42200000000000004"/>
    <n v="-6.7846153846153811E-3"/>
    <m/>
    <n v="0"/>
    <n v="0"/>
    <n v="1.620691022711475"/>
    <n v="0.49199999999999999"/>
    <n v="3.0369230769230756E-2"/>
    <n v="3.0369230769230756E-2"/>
    <n v="-2.2841178088410897E-2"/>
    <n v="-3.0369230769230756E-2"/>
    <n v="0.7521157931847563"/>
    <m/>
  </r>
  <r>
    <n v="2020020870.3"/>
    <x v="115"/>
    <s v="EDM"/>
    <s v="MTL"/>
    <n v="0"/>
    <n v="1"/>
    <n v="1.95"/>
    <n v="0.55115880179478538"/>
    <n v="2.3608314789420451E-2"/>
    <n v="2.3608314789420451E-2"/>
    <n v="2.427776432398427E-2"/>
    <n v="2.2427899049949428E-2"/>
    <n v="1.0824805421994717"/>
    <n v="0.48599999999999999"/>
    <n v="-1.6515789473684216E-2"/>
    <m/>
    <n v="0"/>
    <n v="0"/>
    <n v="1.620691022711475"/>
    <n v="0.56590000000000007"/>
    <n v="3.2685789473684231E-2"/>
    <n v="3.2685789473684231E-2"/>
    <n v="2.3354323552076471E-2"/>
    <n v="3.1051500000000017E-2"/>
    <n v="0.7521157931847563"/>
    <m/>
  </r>
  <r>
    <n v="2020020870.3"/>
    <x v="115"/>
    <s v="MTL"/>
    <s v="EDM"/>
    <n v="1"/>
    <n v="0"/>
    <n v="1.91"/>
    <n v="0.44884119820521468"/>
    <n v="-4.7048344426826358E-2"/>
    <m/>
    <n v="0"/>
    <n v="0"/>
    <n v="1.0824805421994717"/>
    <n v="0.51400000000000001"/>
    <n v="-6.0197802197802016E-3"/>
    <m/>
    <n v="0"/>
    <n v="0"/>
    <n v="1.620691022711475"/>
    <n v="0.43409999999999999"/>
    <n v="-5.6330439560439594E-2"/>
    <m/>
    <n v="0"/>
    <n v="0"/>
    <n v="0.7521157931847563"/>
    <m/>
  </r>
  <r>
    <n v="2020020870.4000001"/>
    <x v="115"/>
    <s v="N.J"/>
    <s v="PHI"/>
    <n v="0"/>
    <n v="0"/>
    <n v="2.4"/>
    <n v="0.39819898175643481"/>
    <n v="-9.4976665252620995E-3"/>
    <m/>
    <n v="0"/>
    <n v="0"/>
    <n v="1.0824805421994717"/>
    <n v="0.40500000000000003"/>
    <n v="-6.0000000000000053E-3"/>
    <m/>
    <n v="0"/>
    <n v="0"/>
    <n v="1.620691022711475"/>
    <n v="0.39710000000000001"/>
    <n v="-1.0062857142857142E-2"/>
    <m/>
    <n v="0"/>
    <n v="0"/>
    <n v="0.7521157931847563"/>
    <m/>
  </r>
  <r>
    <n v="2020020870.4000001"/>
    <x v="115"/>
    <s v="PHI"/>
    <s v="N.J"/>
    <n v="1"/>
    <n v="1"/>
    <n v="1.67"/>
    <n v="0.60180101824356513"/>
    <n v="2.2422539403374755E-3"/>
    <n v="2.2422539403374755E-3"/>
    <n v="1.6262214949272261E-3"/>
    <n v="1.5023101400261085E-3"/>
    <n v="1.0824805421994717"/>
    <n v="0.59499999999999997"/>
    <n v="-2.8432835820895873E-3"/>
    <m/>
    <n v="0"/>
    <n v="0"/>
    <n v="1.620691022711475"/>
    <n v="0.60289999999999999"/>
    <n v="3.0640298507462389E-3"/>
    <n v="3.0640298507462389E-3"/>
    <n v="1.5440185118289708E-3"/>
    <n v="2.0528999999999795E-3"/>
    <n v="0.7521157931847563"/>
    <m/>
  </r>
  <r>
    <n v="2020020870.5"/>
    <x v="115"/>
    <s v="CHI"/>
    <s v="DAL"/>
    <n v="1"/>
    <n v="0"/>
    <n v="2.15"/>
    <n v="0.50860018375079541"/>
    <n v="2.438879871240263E-2"/>
    <n v="2.438879871240263E-2"/>
    <n v="-2.6400400053795375E-2"/>
    <n v="-2.438879871240263E-2"/>
    <n v="1.0824805421994717"/>
    <n v="0.499"/>
    <n v="1.900434782608695E-2"/>
    <n v="1.900434782608695E-2"/>
    <n v="-3.0800175914225455E-2"/>
    <n v="-1.900434782608695E-2"/>
    <n v="1.620691022711475"/>
    <n v="0.48159999999999997"/>
    <n v="9.2452173913043119E-3"/>
    <n v="9.2452173913043119E-3"/>
    <n v="-6.9534740114263463E-3"/>
    <n v="-9.2452173913043119E-3"/>
    <n v="0.7521157931847563"/>
    <m/>
  </r>
  <r>
    <n v="2020020870.5"/>
    <x v="115"/>
    <s v="DAL"/>
    <s v="CHI"/>
    <n v="0"/>
    <n v="1"/>
    <n v="1.74"/>
    <n v="0.49139981624920459"/>
    <n v="-5.876931880799352E-2"/>
    <m/>
    <n v="0"/>
    <n v="0"/>
    <n v="1.0824805421994717"/>
    <n v="0.501"/>
    <n v="-5.1997297297297268E-2"/>
    <m/>
    <n v="0"/>
    <n v="0"/>
    <n v="1.620691022711475"/>
    <n v="0.51839999999999997"/>
    <n v="-3.9723243243243271E-2"/>
    <m/>
    <n v="0"/>
    <n v="0"/>
    <n v="0.7521157931847563"/>
    <m/>
  </r>
  <r>
    <n v="2020020870.5999999"/>
    <x v="115"/>
    <s v="CAR"/>
    <s v="NSH"/>
    <n v="0"/>
    <n v="0"/>
    <n v="1.74"/>
    <n v="0.57112274975683375"/>
    <n v="-2.5323305769362147E-3"/>
    <m/>
    <n v="0"/>
    <n v="0"/>
    <n v="1.0824805421994717"/>
    <n v="0.59000000000000008"/>
    <n v="1.0783783783783857E-2"/>
    <n v="1.0783783783783857E-2"/>
    <n v="-1.747718156924008E-2"/>
    <n v="-1.0783783783783857E-2"/>
    <n v="1.620691022711475"/>
    <n v="0.55400000000000005"/>
    <n v="-1.461081081081075E-2"/>
    <m/>
    <n v="0"/>
    <n v="0"/>
    <n v="0.7521157931847563"/>
    <m/>
  </r>
  <r>
    <n v="2020020870.5999999"/>
    <x v="115"/>
    <s v="NSH"/>
    <s v="CAR"/>
    <n v="1"/>
    <n v="1"/>
    <n v="2.2000000000000002"/>
    <n v="0.42887725024316614"/>
    <n v="-1.4117512366258602E-2"/>
    <m/>
    <n v="0"/>
    <n v="0"/>
    <n v="1.0824805421994717"/>
    <n v="0.41"/>
    <n v="-2.4500000000000004E-2"/>
    <m/>
    <n v="0"/>
    <n v="0"/>
    <n v="1.620691022711475"/>
    <n v="0.44600000000000001"/>
    <n v="-4.6999999999999672E-3"/>
    <m/>
    <n v="0"/>
    <n v="0"/>
    <n v="0.7521157931847563"/>
    <m/>
  </r>
  <r>
    <n v="2020020870.7"/>
    <x v="115"/>
    <s v="VAN"/>
    <s v="WPG"/>
    <n v="0"/>
    <n v="1"/>
    <n v="2.4500000000000002"/>
    <n v="0.46000311259195403"/>
    <n v="2.6277439831093954E-2"/>
    <n v="2.6277439831093954E-2"/>
    <n v="4.124498510816603E-2"/>
    <n v="3.8102287755086228E-2"/>
    <n v="1.0824805421994717"/>
    <n v="0.43200000000000005"/>
    <n v="1.20827586206897E-2"/>
    <n v="1.20827586206897E-2"/>
    <n v="2.8394506717905152E-2"/>
    <n v="1.7520000000000067E-2"/>
    <n v="1.620691022711475"/>
    <n v="0.36319999999999997"/>
    <n v="-2.2791724137931037E-2"/>
    <m/>
    <n v="0"/>
    <n v="0"/>
    <n v="0.7521157931847563"/>
    <m/>
  </r>
  <r>
    <n v="2020020870.7"/>
    <x v="115"/>
    <s v="WPG"/>
    <s v="VAN"/>
    <n v="1"/>
    <n v="0"/>
    <n v="1.6"/>
    <n v="0.53999688740804597"/>
    <n v="-6.8002490073563224E-2"/>
    <m/>
    <n v="0"/>
    <n v="0"/>
    <n v="1.0824805421994717"/>
    <n v="0.56799999999999995"/>
    <n v="-4.5600000000000022E-2"/>
    <m/>
    <n v="0"/>
    <n v="0"/>
    <n v="1.620691022711475"/>
    <n v="0.63680000000000003"/>
    <n v="9.4400000000000577E-3"/>
    <n v="9.4400000000000577E-3"/>
    <n v="-7.0999730876641432E-3"/>
    <n v="-9.4400000000000577E-3"/>
    <n v="0.7521157931847563"/>
    <m/>
  </r>
  <r>
    <n v="2020020870.8"/>
    <x v="115"/>
    <s v="L.A"/>
    <s v="STL"/>
    <n v="1"/>
    <n v="0"/>
    <n v="2.2000000000000002"/>
    <n v="0.48155067670700002"/>
    <n v="1.4852872188850032E-2"/>
    <n v="1.4852872188850032E-2"/>
    <n v="-1.6077945140205836E-2"/>
    <n v="-1.4852872188850032E-2"/>
    <n v="1.0824805421994717"/>
    <n v="0.49199999999999999"/>
    <n v="2.0600000000000004E-2"/>
    <n v="2.0600000000000004E-2"/>
    <n v="-3.3386235067856394E-2"/>
    <n v="-2.0600000000000004E-2"/>
    <n v="1.620691022711475"/>
    <n v="0.47089999999999999"/>
    <n v="8.9950000000000013E-3"/>
    <n v="8.9950000000000013E-3"/>
    <n v="-6.7652815596968841E-3"/>
    <n v="-8.9950000000000013E-3"/>
    <n v="0.7521157931847563"/>
    <m/>
  </r>
  <r>
    <n v="2020020870.8"/>
    <x v="115"/>
    <s v="STL"/>
    <s v="L.A"/>
    <n v="0"/>
    <n v="1"/>
    <n v="1.76"/>
    <n v="0.51844932329299998"/>
    <n v="-3.4550996449073682E-2"/>
    <m/>
    <n v="0"/>
    <n v="0"/>
    <n v="1.0824805421994717"/>
    <n v="0.50800000000000001"/>
    <n v="-4.1810526315789472E-2"/>
    <m/>
    <n v="0"/>
    <n v="0"/>
    <n v="1.620691022711475"/>
    <n v="0.52910000000000001"/>
    <n v="-2.7151578947368402E-2"/>
    <m/>
    <n v="0"/>
    <n v="0"/>
    <n v="0.7521157931847563"/>
    <m/>
  </r>
  <r>
    <n v="2020020870.9000001"/>
    <x v="115"/>
    <s v="COL"/>
    <s v="VGK"/>
    <n v="0"/>
    <n v="1"/>
    <n v="1.83"/>
    <n v="0.49558447301939834"/>
    <n v="-3.3643523267891919E-2"/>
    <m/>
    <n v="0"/>
    <n v="0"/>
    <n v="1.0824805421994717"/>
    <n v="0.495"/>
    <n v="-3.4030120481927689E-2"/>
    <m/>
    <n v="0"/>
    <n v="0"/>
    <n v="1.620691022711475"/>
    <n v="0.42720000000000002"/>
    <n v="-7.8876144578313226E-2"/>
    <m/>
    <n v="0"/>
    <n v="0"/>
    <n v="0.7521157931847563"/>
    <m/>
  </r>
  <r>
    <n v="2020020870.9000001"/>
    <x v="115"/>
    <s v="VGK"/>
    <s v="COL"/>
    <n v="1"/>
    <n v="0"/>
    <n v="2.1"/>
    <n v="0.50441552698060166"/>
    <n v="1.6165256361617312E-2"/>
    <n v="1.6165256361617312E-2"/>
    <n v="-1.7498575471116967E-2"/>
    <n v="-1.6165256361617312E-2"/>
    <n v="1.0824805421994717"/>
    <n v="0.505"/>
    <n v="1.6500000000000029E-2"/>
    <n v="1.6500000000000029E-2"/>
    <n v="-2.6741401874739383E-2"/>
    <n v="-1.6500000000000029E-2"/>
    <n v="1.620691022711475"/>
    <n v="0.57279999999999998"/>
    <n v="5.533090909090907E-2"/>
    <n v="5.533090909090907E-2"/>
    <n v="-4.161525057854272E-2"/>
    <n v="-5.533090909090907E-2"/>
    <n v="0.7521157931847563"/>
    <m/>
  </r>
  <r>
    <n v="2020020872.0999999"/>
    <x v="116"/>
    <s v="BOS"/>
    <s v="WSH"/>
    <n v="0"/>
    <n v="0"/>
    <n v="2.65"/>
    <n v="0.28946218799078527"/>
    <n v="-4.2350036695348904E-2"/>
    <m/>
    <n v="0"/>
    <n v="0"/>
    <n v="1.0224271131473184"/>
    <n v="0.30900000000000005"/>
    <n v="-3.2936363636363618E-2"/>
    <m/>
    <n v="0"/>
    <n v="0"/>
    <n v="1.5406805350033188"/>
    <n v="0.49129999999999996"/>
    <n v="5.489909090909087E-2"/>
    <n v="5.489909090909087E-2"/>
    <n v="-3.7958328178433344E-2"/>
    <n v="-5.489909090909087E-2"/>
    <n v="0.69141997708650105"/>
    <m/>
  </r>
  <r>
    <n v="2020020872.0999999"/>
    <x v="116"/>
    <s v="WSH"/>
    <s v="BOS"/>
    <n v="1"/>
    <n v="1"/>
    <n v="1.54"/>
    <n v="0.71053781200921462"/>
    <n v="5.2349016941216936E-2"/>
    <n v="5.2349016941216936E-2"/>
    <n v="2.890244930434659E-2"/>
    <n v="2.8268469148257147E-2"/>
    <n v="1.0224271131473184"/>
    <n v="0.69099999999999995"/>
    <n v="3.5633333333333315E-2"/>
    <n v="3.5633333333333315E-2"/>
    <n v="2.9645774854533843E-2"/>
    <n v="1.9241999999999988E-2"/>
    <n v="1.5406805350033188"/>
    <n v="0.50870000000000004"/>
    <n v="-0.12033444444444436"/>
    <m/>
    <n v="0"/>
    <n v="0"/>
    <n v="0.69141997708650105"/>
    <m/>
  </r>
  <r>
    <n v="2020020872.2"/>
    <x v="116"/>
    <s v="VAN"/>
    <s v="WPG"/>
    <n v="0"/>
    <n v="0"/>
    <n v="2.5499999999999998"/>
    <n v="0.45032951323875997"/>
    <n v="2.8711017824291203E-2"/>
    <n v="2.8711017824291203E-2"/>
    <n v="-2.9354923069611256E-2"/>
    <n v="-2.8711017824291203E-2"/>
    <n v="1.0224271131473184"/>
    <n v="0.39400000000000002"/>
    <n v="9.0967741935482453E-4"/>
    <n v="9.0967741935482453E-4"/>
    <n v="-1.4015222931320294E-3"/>
    <n v="-9.0967741935482453E-4"/>
    <n v="1.5406805350033188"/>
    <n v="0.38759999999999994"/>
    <n v="-2.2490322580645521E-3"/>
    <m/>
    <n v="0"/>
    <n v="0"/>
    <n v="0.69141997708650105"/>
    <m/>
  </r>
  <r>
    <n v="2020020872.2"/>
    <x v="116"/>
    <s v="WPG"/>
    <s v="VAN"/>
    <n v="1"/>
    <n v="1"/>
    <n v="1.57"/>
    <n v="0.54967048676124008"/>
    <n v="-7.2114387255185763E-2"/>
    <m/>
    <n v="0"/>
    <n v="0"/>
    <n v="1.0224271131473184"/>
    <n v="0.60599999999999998"/>
    <n v="-2.5568421052631553E-2"/>
    <m/>
    <n v="0"/>
    <n v="0"/>
    <n v="1.5406805350033188"/>
    <n v="0.61240000000000006"/>
    <n v="-2.0279999999999944E-2"/>
    <m/>
    <n v="0"/>
    <n v="0"/>
    <n v="0.69141997708650105"/>
    <m/>
  </r>
  <r>
    <n v="2020020873.0999999"/>
    <x v="117"/>
    <s v="EDM"/>
    <s v="MTL"/>
    <n v="0"/>
    <n v="1"/>
    <n v="1.77"/>
    <n v="0.54512673505200093"/>
    <n v="-1.3685329464139582E-2"/>
    <m/>
    <n v="0"/>
    <n v="0"/>
    <n v="1.0219746393820537"/>
    <n v="0.56299999999999994"/>
    <n v="-1.3597402597403001E-3"/>
    <m/>
    <n v="0"/>
    <n v="0"/>
    <n v="1.5689247875647205"/>
    <n v="0.56730000000000003"/>
    <n v="1.6055844155844314E-3"/>
    <n v="1.6055844155844314E-3"/>
    <n v="8.0787463654505222E-4"/>
    <n v="1.2363000000000124E-3"/>
    <n v="0.65346164890806768"/>
    <m/>
  </r>
  <r>
    <n v="2020020873.0999999"/>
    <x v="117"/>
    <s v="MTL"/>
    <s v="EDM"/>
    <n v="1"/>
    <n v="0"/>
    <n v="2.25"/>
    <n v="0.45487326494799896"/>
    <n v="5.6315630719194236E-3"/>
    <n v="5.6315630719194236E-3"/>
    <n v="-5.7553146395821434E-3"/>
    <n v="-5.6315630719194236E-3"/>
    <n v="1.0219746393820537"/>
    <n v="0.437"/>
    <n v="-4.0199999999999967E-3"/>
    <m/>
    <n v="0"/>
    <n v="0"/>
    <n v="1.5689247875647205"/>
    <n v="0.43269999999999997"/>
    <n v="-6.3420000000000082E-3"/>
    <m/>
    <n v="0"/>
    <n v="0"/>
    <n v="0.65346164890806768"/>
    <m/>
  </r>
  <r>
    <n v="2020020873.2"/>
    <x v="117"/>
    <s v="OTT"/>
    <s v="TOR"/>
    <n v="1"/>
    <n v="1"/>
    <n v="2.65"/>
    <n v="0.35418599026773151"/>
    <n v="-1.116493196191118E-2"/>
    <m/>
    <n v="0"/>
    <n v="0"/>
    <n v="1.0219746393820537"/>
    <n v="0.36399999999999999"/>
    <n v="-6.4363636363636541E-3"/>
    <m/>
    <n v="0"/>
    <n v="0"/>
    <n v="1.5689247875647205"/>
    <n v="0.36609999999999998"/>
    <n v="-5.4245454545454649E-3"/>
    <m/>
    <n v="0"/>
    <n v="0"/>
    <n v="0.65346164890806768"/>
    <m/>
  </r>
  <r>
    <n v="2020020873.2"/>
    <x v="117"/>
    <s v="TOR"/>
    <s v="OTT"/>
    <n v="0"/>
    <n v="0"/>
    <n v="1.54"/>
    <n v="0.64581400973226855"/>
    <n v="-3.025791673503561E-3"/>
    <m/>
    <n v="0"/>
    <n v="0"/>
    <n v="1.0219746393820537"/>
    <n v="0.63600000000000001"/>
    <n v="-1.1422222222222235E-2"/>
    <m/>
    <n v="0"/>
    <n v="0"/>
    <n v="1.5689247875647205"/>
    <n v="0.63390000000000002"/>
    <n v="-1.3218888888888879E-2"/>
    <m/>
    <n v="0"/>
    <n v="0"/>
    <n v="0.65346164890806768"/>
    <m/>
  </r>
  <r>
    <n v="2020020873.3"/>
    <x v="117"/>
    <s v="COL"/>
    <s v="L.A"/>
    <n v="1"/>
    <n v="1"/>
    <n v="1.28"/>
    <n v="0.65076750527953309"/>
    <n v="-0.17894742133092606"/>
    <m/>
    <n v="0"/>
    <n v="0"/>
    <n v="1.0219746393820537"/>
    <n v="0.75700000000000001"/>
    <n v="-3.3257142857142805E-2"/>
    <m/>
    <n v="0"/>
    <n v="0"/>
    <n v="1.5689247875647205"/>
    <n v="0.76339999999999997"/>
    <n v="-2.4480000000000092E-2"/>
    <m/>
    <n v="0"/>
    <n v="0"/>
    <n v="0.65346164890806768"/>
    <m/>
  </r>
  <r>
    <n v="2020020873.3"/>
    <x v="117"/>
    <s v="L.A"/>
    <s v="COL"/>
    <n v="0"/>
    <n v="0"/>
    <n v="3.9"/>
    <n v="0.34923249472046691"/>
    <n v="3.7448972007912508E-2"/>
    <n v="3.7448972007912508E-2"/>
    <n v="-3.8271899663015009E-2"/>
    <n v="-3.7448972007912508E-2"/>
    <n v="1.0219746393820537"/>
    <n v="0.24299999999999999"/>
    <n v="-5.410344827586208E-3"/>
    <m/>
    <n v="0"/>
    <n v="0"/>
    <n v="1.5689247875647205"/>
    <n v="0.23660000000000003"/>
    <n v="-7.9924137931034357E-3"/>
    <m/>
    <n v="0"/>
    <n v="0"/>
    <n v="0.65346164890806768"/>
    <m/>
  </r>
  <r>
    <n v="2020020873.4000001"/>
    <x v="117"/>
    <s v="S.J"/>
    <s v="VGK"/>
    <n v="1"/>
    <n v="0"/>
    <n v="2.8"/>
    <n v="0.33018645215949716"/>
    <n v="-1.2579655658901347E-2"/>
    <m/>
    <n v="0"/>
    <n v="0"/>
    <n v="1.0219746393820537"/>
    <n v="0.38700000000000001"/>
    <n v="1.3933333333333336E-2"/>
    <n v="1.3933333333333336E-2"/>
    <n v="-2.1860352040068445E-2"/>
    <n v="-1.3933333333333336E-2"/>
    <n v="1.5689247875647205"/>
    <n v="0.29249999999999998"/>
    <n v="-3.0166666666666675E-2"/>
    <m/>
    <n v="0"/>
    <n v="0"/>
    <n v="0.65346164890806768"/>
    <m/>
  </r>
  <r>
    <n v="2020020873.4000001"/>
    <x v="117"/>
    <s v="VGK"/>
    <s v="S.J"/>
    <n v="0"/>
    <n v="1"/>
    <n v="1.48"/>
    <n v="0.66981354784050273"/>
    <n v="-5.4224682475349784E-3"/>
    <m/>
    <n v="0"/>
    <n v="0"/>
    <n v="1.0219746393820537"/>
    <n v="0.61299999999999999"/>
    <n v="-5.7974999999999971E-2"/>
    <m/>
    <n v="0"/>
    <n v="0"/>
    <n v="1.5689247875647205"/>
    <n v="0.70750000000000002"/>
    <n v="2.9437500000000019E-2"/>
    <n v="2.9437500000000019E-2"/>
    <n v="9.2334130990710025E-3"/>
    <n v="1.4130000000000011E-2"/>
    <n v="0.65346164890806768"/>
    <m/>
  </r>
  <r>
    <n v="2020020873.5"/>
    <x v="117"/>
    <s v="MIN"/>
    <s v="STL"/>
    <n v="0"/>
    <n v="0"/>
    <n v="1.69"/>
    <n v="0.55196142116620162"/>
    <n v="-2.9210955751790994E-2"/>
    <m/>
    <n v="0"/>
    <n v="0"/>
    <n v="1.0219746393820537"/>
    <n v="0.60599999999999998"/>
    <n v="1.0495652173913017E-2"/>
    <n v="1.0495652173913017E-2"/>
    <n v="-1.6466888857309677E-2"/>
    <n v="-1.0495652173913017E-2"/>
    <n v="1.5689247875647205"/>
    <n v="0.50659999999999994"/>
    <n v="-6.2541739130434842E-2"/>
    <m/>
    <n v="0"/>
    <n v="0"/>
    <n v="0.65346164890806768"/>
    <m/>
  </r>
  <r>
    <n v="2020020873.5"/>
    <x v="117"/>
    <s v="STL"/>
    <s v="MIN"/>
    <n v="1"/>
    <n v="1"/>
    <n v="2.35"/>
    <n v="0.44803857883379833"/>
    <n v="1.1753480057650237E-2"/>
    <n v="1.1753480057650237E-2"/>
    <n v="1.6215874033591701E-2"/>
    <n v="1.586719807782782E-2"/>
    <n v="1.0219746393820537"/>
    <n v="0.39400000000000002"/>
    <n v="-1.646666666666665E-2"/>
    <m/>
    <n v="0"/>
    <n v="0"/>
    <n v="1.5689247875647205"/>
    <n v="0.49340000000000001"/>
    <n v="3.5442222222222236E-2"/>
    <n v="3.5442222222222236E-2"/>
    <n v="3.1266179515304332E-2"/>
    <n v="4.7847000000000028E-2"/>
    <n v="0.65346164890806768"/>
    <m/>
  </r>
  <r>
    <n v="2020020874.0999999"/>
    <x v="118"/>
    <s v="MIN"/>
    <s v="STL"/>
    <n v="0"/>
    <n v="0"/>
    <n v="1.91"/>
    <n v="0.52976701586423269"/>
    <n v="3.9082418573684928E-3"/>
    <n v="3.9082418573684928E-3"/>
    <n v="-3.8854306186531682E-3"/>
    <n v="-3.9082418573684928E-3"/>
    <n v="0.99416329911304824"/>
    <n v="0.54899999999999993"/>
    <n v="1.6018681318681255E-2"/>
    <n v="1.6018681318681255E-2"/>
    <n v="-2.4518154327219519E-2"/>
    <n v="-1.6018681318681255E-2"/>
    <n v="1.5305975466673425"/>
    <n v="0.47499999999999998"/>
    <n v="-3.0576923076923078E-2"/>
    <m/>
    <n v="0"/>
    <n v="0"/>
    <n v="0.69476911615898806"/>
    <m/>
  </r>
  <r>
    <n v="2020020874.0999999"/>
    <x v="118"/>
    <s v="STL"/>
    <s v="MIN"/>
    <n v="1"/>
    <n v="1"/>
    <n v="1.95"/>
    <n v="0.4702329841357672"/>
    <n v="-2.6224951874290737E-2"/>
    <m/>
    <n v="0"/>
    <n v="0"/>
    <n v="0.99416329911304824"/>
    <n v="0.45100000000000001"/>
    <n v="-3.8068421052631578E-2"/>
    <m/>
    <n v="0"/>
    <n v="0"/>
    <n v="1.5305975466673425"/>
    <n v="0.52500000000000002"/>
    <n v="7.5000000000000153E-3"/>
    <n v="7.5000000000000153E-3"/>
    <n v="4.9502299526328003E-3"/>
    <n v="7.125000000000015E-3"/>
    <n v="0.69476911615898806"/>
    <m/>
  </r>
  <r>
    <n v="2020020874.2"/>
    <x v="118"/>
    <s v="CGY"/>
    <s v="VAN"/>
    <n v="1"/>
    <n v="1"/>
    <n v="1.62"/>
    <n v="0.55332647465041185"/>
    <n v="-5.0134408580483555E-2"/>
    <m/>
    <n v="0"/>
    <n v="0"/>
    <n v="0.99416329911304824"/>
    <n v="0.60499999999999998"/>
    <n v="-9.629032258064529E-3"/>
    <m/>
    <n v="0"/>
    <n v="0"/>
    <n v="1.5305975466673425"/>
    <n v="0.60529999999999995"/>
    <n v="-9.3938709677419546E-3"/>
    <m/>
    <n v="0"/>
    <n v="0"/>
    <n v="0.69476911615898806"/>
    <m/>
  </r>
  <r>
    <n v="2020020874.2"/>
    <x v="118"/>
    <s v="VAN"/>
    <s v="CGY"/>
    <n v="0"/>
    <n v="0"/>
    <n v="2.4500000000000002"/>
    <n v="0.44667352534958821"/>
    <n v="1.9520718022032649E-2"/>
    <n v="1.9520718022032649E-2"/>
    <n v="-1.9406781429839516E-2"/>
    <n v="-1.9520718022032649E-2"/>
    <n v="0.99416329911304824"/>
    <n v="0.39500000000000002"/>
    <n v="-6.6724137931034244E-3"/>
    <m/>
    <n v="0"/>
    <n v="0"/>
    <n v="1.5305975466673425"/>
    <n v="0.39470000000000005"/>
    <n v="-6.8244827586206513E-3"/>
    <m/>
    <n v="0"/>
    <n v="0"/>
    <n v="0.69476911615898806"/>
    <m/>
  </r>
  <r>
    <n v="2020020874.3"/>
    <x v="118"/>
    <s v="COL"/>
    <s v="L.A"/>
    <n v="1"/>
    <n v="1"/>
    <n v="1.22"/>
    <n v="0.64948069034673539"/>
    <n v="-0.28313666969588563"/>
    <m/>
    <n v="0"/>
    <n v="0"/>
    <n v="0.99416329911304824"/>
    <n v="0.81899999999999995"/>
    <n v="-1.1181818181818768E-3"/>
    <m/>
    <n v="0"/>
    <n v="0"/>
    <n v="1.5305975466673425"/>
    <n v="0.78769999999999996"/>
    <n v="-5.3190000000000133E-2"/>
    <m/>
    <n v="0"/>
    <n v="0"/>
    <n v="0.69476911615898806"/>
    <m/>
  </r>
  <r>
    <n v="2020020874.3"/>
    <x v="118"/>
    <s v="L.A"/>
    <s v="COL"/>
    <n v="0"/>
    <n v="0"/>
    <n v="4.5999999999999996"/>
    <n v="0.35051930965326467"/>
    <n v="5.1032402033751444E-2"/>
    <n v="5.1032402033751444E-2"/>
    <n v="-5.0734541167537769E-2"/>
    <n v="-5.1032402033751444E-2"/>
    <n v="0.99416329911304824"/>
    <n v="0.18100000000000005"/>
    <n v="-1.3949999999999992E-2"/>
    <m/>
    <n v="0"/>
    <n v="0"/>
    <n v="1.5305975466673425"/>
    <n v="0.21230000000000004"/>
    <n v="-1.9516666666666571E-3"/>
    <m/>
    <n v="0"/>
    <n v="0"/>
    <n v="0.69476911615898806"/>
    <m/>
  </r>
  <r>
    <n v="2020020875.0999999"/>
    <x v="119"/>
    <s v="TOR"/>
    <s v="WPG"/>
    <n v="0"/>
    <n v="0"/>
    <n v="1.68"/>
    <n v="0.57386979999455046"/>
    <n v="-1.5837677651097917E-2"/>
    <m/>
    <n v="0"/>
    <n v="0"/>
    <n v="0.92013654589701777"/>
    <n v="0.629"/>
    <n v="2.5023529411764705E-2"/>
    <n v="2.5023529411764705E-2"/>
    <n v="-3.7687421970675782E-2"/>
    <n v="-2.5023529411764705E-2"/>
    <n v="1.506079392340123"/>
    <n v="0.50869999999999993"/>
    <n v="-6.4140000000000086E-2"/>
    <m/>
    <n v="0"/>
    <n v="0"/>
    <n v="0.6997193461116209"/>
    <m/>
  </r>
  <r>
    <n v="2020020875.0999999"/>
    <x v="119"/>
    <s v="WPG"/>
    <s v="TOR"/>
    <n v="1"/>
    <n v="1"/>
    <n v="2.2999999999999998"/>
    <n v="0.42613020000544954"/>
    <n v="-4.5924323047998707E-3"/>
    <m/>
    <n v="0"/>
    <n v="0"/>
    <n v="0.92013654589701777"/>
    <n v="0.371"/>
    <n v="-3.3853846153846172E-2"/>
    <m/>
    <n v="0"/>
    <n v="0"/>
    <n v="1.506079392340123"/>
    <n v="0.49130000000000001"/>
    <n v="2.9997692307692309E-2"/>
    <n v="2.9997692307692309E-2"/>
    <n v="2.7286955340314872E-2"/>
    <n v="3.899699999999999E-2"/>
    <n v="0.6997193461116209"/>
    <m/>
  </r>
  <r>
    <n v="2020020876.0999999"/>
    <x v="120"/>
    <s v="EDM"/>
    <s v="VAN"/>
    <n v="1"/>
    <n v="0"/>
    <n v="1.54"/>
    <n v="0.65845026108133264"/>
    <n v="7.7852233695846476E-3"/>
    <n v="7.7852233695846476E-3"/>
    <n v="-7.1634685403263593E-3"/>
    <n v="-7.7852233695846476E-3"/>
    <n v="0.92013654589701777"/>
    <n v="0.64400000000000002"/>
    <n v="-4.5777777777777293E-3"/>
    <m/>
    <n v="0"/>
    <n v="0"/>
    <n v="1.4683919703694472"/>
    <n v="0.73370000000000002"/>
    <n v="7.216555555555558E-2"/>
    <n v="7.216555555555558E-2"/>
    <n v="-5.2464813636668661E-2"/>
    <n v="-7.216555555555558E-2"/>
    <n v="0.72700630145193579"/>
    <m/>
  </r>
  <r>
    <n v="2020020876.0999999"/>
    <x v="120"/>
    <s v="VAN"/>
    <s v="EDM"/>
    <n v="0"/>
    <n v="1"/>
    <n v="2.65"/>
    <n v="0.34154973891866741"/>
    <n v="-1.7253307611914803E-2"/>
    <m/>
    <n v="0"/>
    <n v="0"/>
    <n v="0.92013654589701777"/>
    <n v="0.35599999999999998"/>
    <n v="-1.0290909090909109E-2"/>
    <m/>
    <n v="0"/>
    <n v="0"/>
    <n v="1.4683919703694472"/>
    <n v="0.26629999999999998"/>
    <n v="-5.3510000000000009E-2"/>
    <m/>
    <n v="0"/>
    <n v="0"/>
    <n v="0.72700630145193579"/>
    <m/>
  </r>
  <r>
    <n v="2020020877"/>
    <x v="121"/>
    <s v="CGY"/>
    <s v="VAN"/>
    <n v="0"/>
    <n v="1"/>
    <n v="1.86"/>
    <n v="0.52260558589737149"/>
    <n v="-9.7512593828682718E-3"/>
    <m/>
    <n v="0"/>
    <n v="0"/>
    <n v="0.92013654589701777"/>
    <n v="0.63900000000000001"/>
    <n v="6.5769767441860472E-2"/>
    <n v="6.5769767441860472E-2"/>
    <n v="8.3055186628036695E-2"/>
    <n v="5.6562000000000015E-2"/>
    <n v="1.4683919703694472"/>
    <n v="0.47650000000000003"/>
    <n v="-3.9666279069767385E-2"/>
    <m/>
    <n v="0"/>
    <n v="0"/>
    <n v="0.72700630145193579"/>
    <m/>
  </r>
  <r>
    <n v="2020020877"/>
    <x v="121"/>
    <s v="VAN"/>
    <s v="CGY"/>
    <n v="1"/>
    <n v="0"/>
    <n v="2"/>
    <n v="0.47739441410262851"/>
    <n v="-1.3563351538422896E-2"/>
    <m/>
    <n v="0"/>
    <n v="0"/>
    <n v="0.92013654589701777"/>
    <n v="0.36099999999999999"/>
    <n v="-8.3400000000000002E-2"/>
    <m/>
    <n v="0"/>
    <n v="0"/>
    <n v="1.4683919703694472"/>
    <n v="0.52349999999999997"/>
    <n v="1.4099999999999979E-2"/>
    <n v="1.4099999999999979E-2"/>
    <n v="-1.025078885047228E-2"/>
    <n v="-1.4099999999999979E-2"/>
    <n v="0.72700630145193579"/>
    <m/>
  </r>
  <r>
    <n v="2020020878"/>
    <x v="122"/>
    <s v="CGY"/>
    <s v="VAN"/>
    <n v="0"/>
    <n v="0"/>
    <n v="1.84"/>
    <n v="0.4923708844883547"/>
    <n v="-3.358484733622405E-2"/>
    <m/>
    <n v="0"/>
    <n v="0"/>
    <n v="0.92013654589701777"/>
    <n v="0.55699999999999994"/>
    <n v="8.8857142857142885E-3"/>
    <n v="8.8857142857142885E-3"/>
    <n v="-1.3785716166463362E-2"/>
    <n v="-8.8857142857142885E-3"/>
    <n v="1.5514471569974839"/>
    <n v="0.48070000000000002"/>
    <n v="-4.1254285714285695E-2"/>
    <m/>
    <n v="0"/>
    <n v="0"/>
    <n v="0.71675551260146353"/>
    <m/>
  </r>
  <r>
    <n v="2020020878"/>
    <x v="122"/>
    <s v="VAN"/>
    <s v="CGY"/>
    <n v="1"/>
    <n v="1"/>
    <n v="2.1"/>
    <n v="0.50762911551164525"/>
    <n v="1.8005766156669548E-2"/>
    <n v="1.8005766156669548E-2"/>
    <n v="1.822453982539007E-2"/>
    <n v="1.9806342772336501E-2"/>
    <n v="0.92013654589701777"/>
    <n v="0.443"/>
    <n v="-1.9009090909090885E-2"/>
    <m/>
    <n v="0"/>
    <n v="0"/>
    <n v="1.5514471569974839"/>
    <n v="0.51929999999999998"/>
    <n v="2.469E-2"/>
    <n v="2.469E-2"/>
    <n v="1.9466362966743148E-2"/>
    <n v="2.7158999999999999E-2"/>
    <n v="0.71675551260146353"/>
    <m/>
  </r>
  <r>
    <n v="2020020879"/>
    <x v="123"/>
    <s v="CGY"/>
    <s v="VAN"/>
    <n v="1"/>
    <n v="1"/>
    <n v="1.6"/>
    <n v="0.5310787251895237"/>
    <n v="-7.513701984838099E-2"/>
    <m/>
    <n v="0"/>
    <n v="0"/>
    <n v="0.93836108572240784"/>
    <n v="0.65500000000000003"/>
    <n v="2.4000000000000018E-2"/>
    <n v="2.4000000000000018E-2"/>
    <n v="2.2142324747966718E-2"/>
    <n v="1.4400000000000013E-2"/>
    <n v="1.5376614408310205"/>
    <n v="0.60219999999999996"/>
    <n v="-1.8239999999999975E-2"/>
    <m/>
    <n v="0"/>
    <n v="0"/>
    <n v="0.73622187556820673"/>
    <m/>
  </r>
  <r>
    <n v="2020020879"/>
    <x v="123"/>
    <s v="VAN"/>
    <s v="CGY"/>
    <n v="0"/>
    <n v="0"/>
    <n v="2.4500000000000002"/>
    <n v="0.4689212748104763"/>
    <n v="3.0798025507379378E-2"/>
    <n v="3.0798025507379378E-2"/>
    <n v="-2.8899668653210923E-2"/>
    <n v="-3.0798025507379378E-2"/>
    <n v="0.93836108572240784"/>
    <n v="0.34499999999999997"/>
    <n v="-3.2017241379310349E-2"/>
    <m/>
    <n v="0"/>
    <n v="0"/>
    <n v="1.5376614408310205"/>
    <n v="0.39780000000000004"/>
    <n v="-5.2531034482758195E-3"/>
    <m/>
    <n v="0"/>
    <n v="0"/>
    <n v="0.73622187556820673"/>
    <m/>
  </r>
</pivotCacheRecords>
</file>

<file path=xl/pivotTables/_rels/pivotTable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pivotTable1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1E173881-CAA2-4475-A909-32F959770DE8}" name="PivotTable3" cacheId="317" applyNumberFormats="0" applyBorderFormats="0" applyFontFormats="0" applyPatternFormats="0" applyAlignmentFormats="0" applyWidthHeightFormats="1" dataCaption="Values" updatedVersion="7" minRefreshableVersion="3" useAutoFormatting="1" itemPrintTitles="1" createdVersion="7" indent="0" outline="1" outlineData="1" multipleFieldFilters="0">
  <location ref="A3:G128" firstHeaderRow="0" firstDataRow="1" firstDataCol="1"/>
  <pivotFields count="26">
    <pivotField showAll="0"/>
    <pivotField axis="axisRow" showAll="0">
      <items count="125"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t="default"/>
      </items>
    </pivotField>
    <pivotField showAll="0"/>
    <pivotField showAll="0"/>
    <pivotField showAll="0"/>
    <pivotField showAll="0"/>
    <pivotField showAll="0"/>
    <pivotField showAll="0"/>
    <pivotField showAll="0"/>
    <pivotField showAll="0"/>
    <pivotField dataField="1" showAll="0"/>
    <pivotField dataField="1" showAll="0"/>
    <pivotField showAll="0"/>
    <pivotField showAll="0"/>
    <pivotField showAll="0"/>
    <pivotField showAll="0"/>
    <pivotField dataField="1" showAll="0"/>
    <pivotField dataField="1" showAll="0"/>
    <pivotField showAll="0"/>
    <pivotField showAll="0"/>
    <pivotField showAll="0"/>
    <pivotField showAll="0"/>
    <pivotField dataField="1" showAll="0"/>
    <pivotField dataField="1" showAll="0"/>
    <pivotField showAll="0"/>
    <pivotField showAll="0"/>
  </pivotFields>
  <rowFields count="1">
    <field x="1"/>
  </rowFields>
  <rowItems count="125">
    <i>
      <x/>
    </i>
    <i>
      <x v="1"/>
    </i>
    <i>
      <x v="2"/>
    </i>
    <i>
      <x v="3"/>
    </i>
    <i>
      <x v="4"/>
    </i>
    <i>
      <x v="5"/>
    </i>
    <i>
      <x v="6"/>
    </i>
    <i>
      <x v="7"/>
    </i>
    <i>
      <x v="8"/>
    </i>
    <i>
      <x v="9"/>
    </i>
    <i>
      <x v="10"/>
    </i>
    <i>
      <x v="11"/>
    </i>
    <i>
      <x v="12"/>
    </i>
    <i>
      <x v="13"/>
    </i>
    <i>
      <x v="14"/>
    </i>
    <i>
      <x v="15"/>
    </i>
    <i>
      <x v="16"/>
    </i>
    <i>
      <x v="17"/>
    </i>
    <i>
      <x v="18"/>
    </i>
    <i>
      <x v="19"/>
    </i>
    <i>
      <x v="20"/>
    </i>
    <i>
      <x v="21"/>
    </i>
    <i>
      <x v="22"/>
    </i>
    <i>
      <x v="23"/>
    </i>
    <i>
      <x v="24"/>
    </i>
    <i>
      <x v="25"/>
    </i>
    <i>
      <x v="26"/>
    </i>
    <i>
      <x v="27"/>
    </i>
    <i>
      <x v="28"/>
    </i>
    <i>
      <x v="29"/>
    </i>
    <i>
      <x v="30"/>
    </i>
    <i>
      <x v="31"/>
    </i>
    <i>
      <x v="32"/>
    </i>
    <i>
      <x v="33"/>
    </i>
    <i>
      <x v="34"/>
    </i>
    <i>
      <x v="35"/>
    </i>
    <i>
      <x v="36"/>
    </i>
    <i>
      <x v="37"/>
    </i>
    <i>
      <x v="38"/>
    </i>
    <i>
      <x v="39"/>
    </i>
    <i>
      <x v="40"/>
    </i>
    <i>
      <x v="41"/>
    </i>
    <i>
      <x v="42"/>
    </i>
    <i>
      <x v="43"/>
    </i>
    <i>
      <x v="44"/>
    </i>
    <i>
      <x v="45"/>
    </i>
    <i>
      <x v="46"/>
    </i>
    <i>
      <x v="47"/>
    </i>
    <i>
      <x v="48"/>
    </i>
    <i>
      <x v="49"/>
    </i>
    <i>
      <x v="50"/>
    </i>
    <i>
      <x v="51"/>
    </i>
    <i>
      <x v="52"/>
    </i>
    <i>
      <x v="53"/>
    </i>
    <i>
      <x v="54"/>
    </i>
    <i>
      <x v="55"/>
    </i>
    <i>
      <x v="56"/>
    </i>
    <i>
      <x v="57"/>
    </i>
    <i>
      <x v="58"/>
    </i>
    <i>
      <x v="59"/>
    </i>
    <i>
      <x v="60"/>
    </i>
    <i>
      <x v="61"/>
    </i>
    <i>
      <x v="62"/>
    </i>
    <i>
      <x v="63"/>
    </i>
    <i>
      <x v="64"/>
    </i>
    <i>
      <x v="65"/>
    </i>
    <i>
      <x v="66"/>
    </i>
    <i>
      <x v="67"/>
    </i>
    <i>
      <x v="68"/>
    </i>
    <i>
      <x v="69"/>
    </i>
    <i>
      <x v="70"/>
    </i>
    <i>
      <x v="71"/>
    </i>
    <i>
      <x v="72"/>
    </i>
    <i>
      <x v="73"/>
    </i>
    <i>
      <x v="74"/>
    </i>
    <i>
      <x v="75"/>
    </i>
    <i>
      <x v="76"/>
    </i>
    <i>
      <x v="77"/>
    </i>
    <i>
      <x v="78"/>
    </i>
    <i>
      <x v="79"/>
    </i>
    <i>
      <x v="80"/>
    </i>
    <i>
      <x v="81"/>
    </i>
    <i>
      <x v="82"/>
    </i>
    <i>
      <x v="83"/>
    </i>
    <i>
      <x v="84"/>
    </i>
    <i>
      <x v="85"/>
    </i>
    <i>
      <x v="86"/>
    </i>
    <i>
      <x v="87"/>
    </i>
    <i>
      <x v="88"/>
    </i>
    <i>
      <x v="89"/>
    </i>
    <i>
      <x v="90"/>
    </i>
    <i>
      <x v="91"/>
    </i>
    <i>
      <x v="92"/>
    </i>
    <i>
      <x v="93"/>
    </i>
    <i>
      <x v="94"/>
    </i>
    <i>
      <x v="95"/>
    </i>
    <i>
      <x v="96"/>
    </i>
    <i>
      <x v="97"/>
    </i>
    <i>
      <x v="98"/>
    </i>
    <i>
      <x v="99"/>
    </i>
    <i>
      <x v="100"/>
    </i>
    <i>
      <x v="101"/>
    </i>
    <i>
      <x v="102"/>
    </i>
    <i>
      <x v="103"/>
    </i>
    <i>
      <x v="104"/>
    </i>
    <i>
      <x v="105"/>
    </i>
    <i>
      <x v="106"/>
    </i>
    <i>
      <x v="107"/>
    </i>
    <i>
      <x v="108"/>
    </i>
    <i>
      <x v="109"/>
    </i>
    <i>
      <x v="110"/>
    </i>
    <i>
      <x v="111"/>
    </i>
    <i>
      <x v="112"/>
    </i>
    <i>
      <x v="113"/>
    </i>
    <i>
      <x v="114"/>
    </i>
    <i>
      <x v="115"/>
    </i>
    <i>
      <x v="116"/>
    </i>
    <i>
      <x v="117"/>
    </i>
    <i>
      <x v="118"/>
    </i>
    <i>
      <x v="119"/>
    </i>
    <i>
      <x v="120"/>
    </i>
    <i>
      <x v="121"/>
    </i>
    <i>
      <x v="122"/>
    </i>
    <i>
      <x v="123"/>
    </i>
    <i t="grand">
      <x/>
    </i>
  </rowItems>
  <colFields count="1">
    <field x="-2"/>
  </colFields>
  <colItems count="6">
    <i>
      <x/>
    </i>
    <i i="1">
      <x v="1"/>
    </i>
    <i i="2">
      <x v="2"/>
    </i>
    <i i="3">
      <x v="3"/>
    </i>
    <i i="4">
      <x v="4"/>
    </i>
    <i i="5">
      <x v="5"/>
    </i>
  </colItems>
  <dataFields count="6">
    <dataField name="Sum of H-S Win/loss" fld="10" baseField="0" baseItem="0"/>
    <dataField name="Sum of H-S Win/loss2" fld="11" baseField="0" baseItem="0"/>
    <dataField name="Sum of Dom Win/loss" fld="16" baseField="0" baseItem="0"/>
    <dataField name="Sum of Dom Win/loss2" fld="17" baseField="0" baseItem="0"/>
    <dataField name="Sum of BB Win/loss" fld="22" baseField="0" baseItem="0"/>
    <dataField name="Sum of BB Win/loss2" fld="23" baseField="0" baseItem="0"/>
  </dataField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13169266-AD47-4AB2-AD8F-E79C8898072E}" name="Table1" displayName="Table1" ref="A1:Y1737" totalsRowShown="0">
  <autoFilter ref="A1:Y1737" xr:uid="{2A82BA4E-877D-43A8-B054-91D439ED8885}"/>
  <sortState xmlns:xlrd2="http://schemas.microsoft.com/office/spreadsheetml/2017/richdata2" ref="A2:Y1737">
    <sortCondition ref="A1:A1737"/>
  </sortState>
  <tableColumns count="25">
    <tableColumn id="1" xr3:uid="{E56A8909-696E-4D4E-BD27-6DF6E2217495}" name="Game_ID" dataDxfId="24"/>
    <tableColumn id="2" xr3:uid="{A7DC7C4A-D1FA-4736-A6B4-15836DF38ADF}" name="Game day" dataDxfId="23"/>
    <tableColumn id="3" xr3:uid="{3FC1B915-CF54-4D70-A5EA-BFB892A1D820}" name="Team" dataDxfId="22"/>
    <tableColumn id="4" xr3:uid="{F561D88F-197C-41A2-82A8-1C74CA15DF14}" name="Opponent" dataDxfId="21"/>
    <tableColumn id="5" xr3:uid="{BE8133A3-4725-4FC2-A579-651900D048C1}" name="Is_Home" dataDxfId="20"/>
    <tableColumn id="6" xr3:uid="{1CB4EB20-793C-4DF6-B8E5-E570F0BAD013}" name="Win" dataDxfId="19"/>
    <tableColumn id="7" xr3:uid="{B95058D5-D4AD-457C-8FAE-D48142DD6380}" name="Odds" dataDxfId="18"/>
    <tableColumn id="8" xr3:uid="{795E8A5B-9BFC-4DB5-8D3B-4DE2B55DBB56}" name="H-S prob."/>
    <tableColumn id="9" xr3:uid="{50CDF617-4693-42A9-A2B8-20A40358F662}" name="H-S Kelly" dataDxfId="27">
      <calculatedColumnFormula>((Table1[[#This Row],[H-S prob.]]*(Table1[[#This Row],[Odds]]-1)-1+Table1[[#This Row],[H-S prob.]])/(Table1[[#This Row],[Odds]]-1))*0.3</calculatedColumnFormula>
    </tableColumn>
    <tableColumn id="12" xr3:uid="{1094F93F-618C-4A4F-BB9B-C1871011CCF9}" name="H-S Bet"/>
    <tableColumn id="10" xr3:uid="{849A1651-ABBF-4F94-8BBA-7F2F6575C579}" name="H-S Win/loss" dataDxfId="16">
      <calculatedColumnFormula>(Table1[[#This Row],[H-S Bet]]*Table1[[#This Row],[Odds]]*Table1[[#This Row],[Win]]-Table1[[#This Row],[H-S Bet]])*Table1[[#This Row],[H-S Bankroll]]</calculatedColumnFormula>
    </tableColumn>
    <tableColumn id="26" xr3:uid="{2B035D5A-E942-4DD8-928A-8B8B90A83968}" name="H-S Win/loss2" dataDxfId="15">
      <calculatedColumnFormula>Table1[[#This Row],[H-S Bet]]*Table1[[#This Row],[Odds]]*Table1[[#This Row],[Win]]-Table1[[#This Row],[H-S Bet]]</calculatedColumnFormula>
    </tableColumn>
    <tableColumn id="11" xr3:uid="{F9E538C9-A3E3-4E1A-93BF-2AB716088EC8}" name="H-S Bankroll" dataDxfId="17"/>
    <tableColumn id="16" xr3:uid="{4B48B35E-E2EB-4699-B74C-8BCF3355B67A}" name="Dom prob." dataDxfId="26"/>
    <tableColumn id="17" xr3:uid="{6FE9D47C-EB9C-443C-AE65-5B23046B9B4C}" name="Dom Kelly" dataDxfId="14">
      <calculatedColumnFormula>((Table1[[#This Row],[Dom prob.]]*(Table1[[#This Row],[Odds]]-1)-1+Table1[[#This Row],[Dom prob.]])/(Table1[[#This Row],[Odds]]-1))*0.3</calculatedColumnFormula>
    </tableColumn>
    <tableColumn id="18" xr3:uid="{F1FB404B-7E65-42FA-B262-B4218286BA20}" name="Dom Bet" dataDxfId="25"/>
    <tableColumn id="19" xr3:uid="{0079FA46-0682-4C4C-A316-2DFD27987573}" name="Dom Win/loss" dataDxfId="12">
      <calculatedColumnFormula>(Table1[[#This Row],[Dom Bet]]*Table1[[#This Row],[Odds]]*Table1[[#This Row],[Win]]-Table1[[#This Row],[Dom Bet]])*Table1[[#This Row],[Dom Bankroll]]</calculatedColumnFormula>
    </tableColumn>
    <tableColumn id="27" xr3:uid="{210B1CF4-2EBE-4444-AEEC-D8F081F4D655}" name="Dom Win/loss2" dataDxfId="11">
      <calculatedColumnFormula>Table1[[#This Row],[Dom Bet]]*Table1[[#This Row],[Odds]]*Table1[[#This Row],[Win]]-Table1[[#This Row],[Dom Bet]]</calculatedColumnFormula>
    </tableColumn>
    <tableColumn id="20" xr3:uid="{B76B2D59-3D13-461B-8E67-D04624F6917C}" name="Dom Bankroll" dataDxfId="10"/>
    <tableColumn id="21" xr3:uid="{AF59D8DB-7348-43BA-BA65-CE57A1726813}" name="BB prob."/>
    <tableColumn id="22" xr3:uid="{925B1C85-5F03-4C98-9234-B04C65996410}" name="BB Kelly" dataDxfId="13">
      <calculatedColumnFormula>((Table1[[#This Row],[BB prob.]]*(Table1[[#This Row],[Odds]]-1)-1+Table1[[#This Row],[BB prob.]])/(Table1[[#This Row],[Odds]]-1))*0.3</calculatedColumnFormula>
    </tableColumn>
    <tableColumn id="23" xr3:uid="{C79D71E7-19EC-407D-95E5-44217BD37CCB}" name="BB Bet"/>
    <tableColumn id="24" xr3:uid="{904087C3-B4AC-4D03-BB0A-65FB336EAE97}" name="BB Win/loss" dataDxfId="9">
      <calculatedColumnFormula>(Table1[[#This Row],[BB Bet]]*Table1[[#This Row],[Odds]]*Table1[[#This Row],[Win]]-Table1[[#This Row],[BB Bet]])*Table1[[#This Row],[BB Bankroll]]</calculatedColumnFormula>
    </tableColumn>
    <tableColumn id="28" xr3:uid="{117559CF-4F98-464F-A5EB-0AB8C0211692}" name="BB Win/loss2" dataDxfId="8">
      <calculatedColumnFormula>Table1[[#This Row],[BB Bet]]*Table1[[#This Row],[Odds]]*Table1[[#This Row],[Win]]-Table1[[#This Row],[BB Bet]]</calculatedColumnFormula>
    </tableColumn>
    <tableColumn id="25" xr3:uid="{DA064E1F-DDB1-4A9C-8507-08F99B3AD325}" name="BB Bankroll" dataDxfId="7"/>
  </tableColumns>
  <tableStyleInfo name="TableStyleLight9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4C643FF4-E891-4827-AFF7-A98948743ABE}" name="Table3" displayName="Table3" ref="A1:N125" totalsRowShown="0">
  <autoFilter ref="A1:N125" xr:uid="{9AB99297-23EB-42A6-B20A-22E325BEA145}"/>
  <tableColumns count="14">
    <tableColumn id="1" xr3:uid="{1DB703E2-EE79-4A01-AD60-420FFE4B9BE6}" name="Game day"/>
    <tableColumn id="14" xr3:uid="{5CC07AB8-C87A-414D-984F-FD02B0426937}" name="Startin point" dataDxfId="0">
      <calculatedColumnFormula>1</calculatedColumnFormula>
    </tableColumn>
    <tableColumn id="2" xr3:uid="{07DC9759-FB9C-4952-9C83-DDA3E3FCF340}" name="H-S Win/loss"/>
    <tableColumn id="3" xr3:uid="{D3982723-4CB2-4F08-9E35-593C83588BBB}" name="H-S Win/loss2"/>
    <tableColumn id="4" xr3:uid="{5FF1883D-392E-4651-9786-46F8A8D04A13}" name="H-S Bankroll1" dataDxfId="6"/>
    <tableColumn id="5" xr3:uid="{193B6BBF-8D4A-45EB-A498-2908560F7ECB}" name="H-S Bankroll2" dataDxfId="5"/>
    <tableColumn id="6" xr3:uid="{D5760AC5-746F-42C0-9ADC-7771682EFA3E}" name="Dom Win/loss"/>
    <tableColumn id="7" xr3:uid="{F834029C-B3A3-40B2-A8BD-BA5DF1B64DC6}" name="Dom Win/loss2"/>
    <tableColumn id="8" xr3:uid="{B27E2E0D-28D1-443B-B0F4-F9265DC78DB7}" name="Dom Bankroll1" dataDxfId="4"/>
    <tableColumn id="9" xr3:uid="{61B570A9-634C-4967-B0DB-C3B52D6A351C}" name="Dom Bankroll2" dataDxfId="3"/>
    <tableColumn id="10" xr3:uid="{1B231305-0273-49F5-9F8A-20CBA3D4F2D3}" name="BB Win/loss"/>
    <tableColumn id="11" xr3:uid="{452A2A24-DF53-4741-B714-D664DFF445CA}" name="BB Win/loss2"/>
    <tableColumn id="12" xr3:uid="{C8419FD7-224D-452F-8DFA-9CEB6F9219BE}" name="BB Bankroll1" dataDxfId="2"/>
    <tableColumn id="13" xr3:uid="{BAAFEE78-8F1F-4532-87E1-4890A5C7F4C5}" name="BB Bankroll2" dataDxfId="1"/>
  </tableColumns>
  <tableStyleInfo name="TableStyleLight9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ivotTable" Target="../pivotTables/pivotTable1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table" Target="../tables/table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183ECB7-6186-4C1D-BCC4-16411C18F905}">
  <dimension ref="A1:Y1737"/>
  <sheetViews>
    <sheetView tabSelected="1" workbookViewId="0"/>
  </sheetViews>
  <sheetFormatPr defaultRowHeight="14.5" x14ac:dyDescent="0.35"/>
  <cols>
    <col min="1" max="1" width="12.36328125" customWidth="1"/>
    <col min="2" max="2" width="11.1796875" customWidth="1"/>
    <col min="4" max="4" width="11.26953125" customWidth="1"/>
    <col min="5" max="5" width="10.1796875" customWidth="1"/>
    <col min="7" max="7" width="9.36328125" customWidth="1"/>
    <col min="8" max="8" width="11.7265625" customWidth="1"/>
    <col min="11" max="12" width="10.90625" customWidth="1"/>
    <col min="13" max="25" width="9.6328125" customWidth="1"/>
  </cols>
  <sheetData>
    <row r="1" spans="1:25" x14ac:dyDescent="0.35">
      <c r="A1" t="s">
        <v>0</v>
      </c>
      <c r="B1" t="s">
        <v>37</v>
      </c>
      <c r="C1" t="s">
        <v>1</v>
      </c>
      <c r="D1" t="s">
        <v>33</v>
      </c>
      <c r="E1" t="s">
        <v>34</v>
      </c>
      <c r="F1" t="s">
        <v>38</v>
      </c>
      <c r="G1" t="s">
        <v>36</v>
      </c>
      <c r="H1" t="s">
        <v>41</v>
      </c>
      <c r="I1" t="s">
        <v>42</v>
      </c>
      <c r="J1" t="s">
        <v>43</v>
      </c>
      <c r="K1" t="s">
        <v>44</v>
      </c>
      <c r="L1" t="s">
        <v>56</v>
      </c>
      <c r="M1" t="s">
        <v>45</v>
      </c>
      <c r="N1" t="s">
        <v>46</v>
      </c>
      <c r="O1" t="s">
        <v>47</v>
      </c>
      <c r="P1" t="s">
        <v>48</v>
      </c>
      <c r="Q1" t="s">
        <v>49</v>
      </c>
      <c r="R1" t="s">
        <v>59</v>
      </c>
      <c r="S1" t="s">
        <v>50</v>
      </c>
      <c r="T1" t="s">
        <v>51</v>
      </c>
      <c r="U1" t="s">
        <v>52</v>
      </c>
      <c r="V1" t="s">
        <v>53</v>
      </c>
      <c r="W1" t="s">
        <v>54</v>
      </c>
      <c r="X1" t="s">
        <v>60</v>
      </c>
      <c r="Y1" t="s">
        <v>55</v>
      </c>
    </row>
    <row r="2" spans="1:25" x14ac:dyDescent="0.35">
      <c r="A2" s="4">
        <v>2020020001</v>
      </c>
      <c r="B2" s="4">
        <v>0</v>
      </c>
      <c r="C2" s="4" t="s">
        <v>2</v>
      </c>
      <c r="D2" s="4" t="s">
        <v>3</v>
      </c>
      <c r="E2" s="4">
        <v>1</v>
      </c>
      <c r="F2" s="4">
        <v>1</v>
      </c>
      <c r="G2" s="4">
        <v>1.9</v>
      </c>
      <c r="H2">
        <v>0.50144712672054259</v>
      </c>
      <c r="I2">
        <f>((Table1[[#This Row],[H-S prob.]]*(Table1[[#This Row],[Odds]]-1)-1+Table1[[#This Row],[H-S prob.]])/(Table1[[#This Row],[Odds]]-1))*0.3</f>
        <v>-1.575015307698972E-2</v>
      </c>
      <c r="K2">
        <f>(Table1[[#This Row],[H-S Bet]]*Table1[[#This Row],[Odds]]*Table1[[#This Row],[Win]]-Table1[[#This Row],[H-S Bet]])*Table1[[#This Row],[H-S Bankroll]]</f>
        <v>0</v>
      </c>
      <c r="L2">
        <f>Table1[[#This Row],[H-S Bet]]*Table1[[#This Row],[Odds]]*Table1[[#This Row],[Win]]-Table1[[#This Row],[H-S Bet]]</f>
        <v>0</v>
      </c>
      <c r="M2" s="5">
        <v>1</v>
      </c>
      <c r="N2" s="4">
        <v>0.48799999999999999</v>
      </c>
      <c r="O2" s="4">
        <f>((Table1[[#This Row],[Dom prob.]]*(Table1[[#This Row],[Odds]]-1)-1+Table1[[#This Row],[Dom prob.]])/(Table1[[#This Row],[Odds]]-1))*0.3</f>
        <v>-2.4266666666666697E-2</v>
      </c>
      <c r="P2" s="4"/>
      <c r="Q2" s="4">
        <f>(Table1[[#This Row],[Dom Bet]]*Table1[[#This Row],[Odds]]*Table1[[#This Row],[Win]]-Table1[[#This Row],[Dom Bet]])*Table1[[#This Row],[Dom Bankroll]]</f>
        <v>0</v>
      </c>
      <c r="R2" s="4">
        <f>Table1[[#This Row],[Dom Bet]]*Table1[[#This Row],[Odds]]*Table1[[#This Row],[Win]]-Table1[[#This Row],[Dom Bet]]</f>
        <v>0</v>
      </c>
      <c r="S2" s="4">
        <v>1</v>
      </c>
      <c r="T2">
        <v>0.53039999999999998</v>
      </c>
      <c r="U2">
        <f>((Table1[[#This Row],[BB prob.]]*(Table1[[#This Row],[Odds]]-1)-1+Table1[[#This Row],[BB prob.]])/(Table1[[#This Row],[Odds]]-1))*0.3</f>
        <v>2.5866666666666633E-3</v>
      </c>
      <c r="V2">
        <v>2.5866666666666633E-3</v>
      </c>
      <c r="W2">
        <f>(Table1[[#This Row],[BB Bet]]*Table1[[#This Row],[Odds]]*Table1[[#This Row],[Win]]-Table1[[#This Row],[BB Bet]])*Table1[[#This Row],[BB Bankroll]]</f>
        <v>2.3279999999999967E-3</v>
      </c>
      <c r="X2">
        <f>Table1[[#This Row],[BB Bet]]*Table1[[#This Row],[Odds]]*Table1[[#This Row],[Win]]-Table1[[#This Row],[BB Bet]]</f>
        <v>2.3279999999999967E-3</v>
      </c>
      <c r="Y2" s="5">
        <v>1</v>
      </c>
    </row>
    <row r="3" spans="1:25" x14ac:dyDescent="0.35">
      <c r="A3" s="4">
        <v>2020020001</v>
      </c>
      <c r="B3" s="4">
        <v>0</v>
      </c>
      <c r="C3" s="4" t="s">
        <v>3</v>
      </c>
      <c r="D3" s="4" t="s">
        <v>2</v>
      </c>
      <c r="E3" s="4">
        <v>0</v>
      </c>
      <c r="F3" s="4">
        <v>0</v>
      </c>
      <c r="G3" s="4">
        <v>2</v>
      </c>
      <c r="H3">
        <v>0.49855287327945746</v>
      </c>
      <c r="I3">
        <f>((Table1[[#This Row],[H-S prob.]]*(Table1[[#This Row],[Odds]]-1)-1+Table1[[#This Row],[H-S prob.]])/(Table1[[#This Row],[Odds]]-1))*0.3</f>
        <v>-8.6827603232550454E-4</v>
      </c>
      <c r="K3">
        <f>(Table1[[#This Row],[H-S Bet]]*Table1[[#This Row],[Odds]]*Table1[[#This Row],[Win]]-Table1[[#This Row],[H-S Bet]])*Table1[[#This Row],[H-S Bankroll]]</f>
        <v>0</v>
      </c>
      <c r="L3">
        <f>Table1[[#This Row],[H-S Bet]]*Table1[[#This Row],[Odds]]*Table1[[#This Row],[Win]]-Table1[[#This Row],[H-S Bet]]</f>
        <v>0</v>
      </c>
      <c r="M3" s="5">
        <v>1</v>
      </c>
      <c r="N3" s="4">
        <v>0.51200000000000001</v>
      </c>
      <c r="O3" s="4">
        <f>((Table1[[#This Row],[Dom prob.]]*(Table1[[#This Row],[Odds]]-1)-1+Table1[[#This Row],[Dom prob.]])/(Table1[[#This Row],[Odds]]-1))*0.3</f>
        <v>7.2000000000000059E-3</v>
      </c>
      <c r="P3" s="4">
        <v>7.2000000000000059E-3</v>
      </c>
      <c r="Q3" s="4">
        <f>(Table1[[#This Row],[Dom Bet]]*Table1[[#This Row],[Odds]]*Table1[[#This Row],[Win]]-Table1[[#This Row],[Dom Bet]])*Table1[[#This Row],[Dom Bankroll]]</f>
        <v>-7.2000000000000059E-3</v>
      </c>
      <c r="R3" s="4">
        <f>Table1[[#This Row],[Dom Bet]]*Table1[[#This Row],[Odds]]*Table1[[#This Row],[Win]]-Table1[[#This Row],[Dom Bet]]</f>
        <v>-7.2000000000000059E-3</v>
      </c>
      <c r="S3" s="4">
        <v>1</v>
      </c>
      <c r="T3">
        <v>0.46960000000000002</v>
      </c>
      <c r="U3">
        <f>((Table1[[#This Row],[BB prob.]]*(Table1[[#This Row],[Odds]]-1)-1+Table1[[#This Row],[BB prob.]])/(Table1[[#This Row],[Odds]]-1))*0.3</f>
        <v>-1.8239999999999989E-2</v>
      </c>
      <c r="W3">
        <f>(Table1[[#This Row],[BB Bet]]*Table1[[#This Row],[Odds]]*Table1[[#This Row],[Win]]-Table1[[#This Row],[BB Bet]])*Table1[[#This Row],[BB Bankroll]]</f>
        <v>0</v>
      </c>
      <c r="X3">
        <f>Table1[[#This Row],[BB Bet]]*Table1[[#This Row],[Odds]]*Table1[[#This Row],[Win]]-Table1[[#This Row],[BB Bet]]</f>
        <v>0</v>
      </c>
      <c r="Y3" s="5">
        <v>1</v>
      </c>
    </row>
    <row r="4" spans="1:25" x14ac:dyDescent="0.35">
      <c r="A4" s="4">
        <v>2020020002</v>
      </c>
      <c r="B4" s="4">
        <v>0</v>
      </c>
      <c r="C4" s="4" t="s">
        <v>4</v>
      </c>
      <c r="D4" s="4" t="s">
        <v>5</v>
      </c>
      <c r="E4" s="4">
        <v>0</v>
      </c>
      <c r="F4" s="4">
        <v>0</v>
      </c>
      <c r="G4" s="4">
        <v>3.15</v>
      </c>
      <c r="H4">
        <v>0.31589745156426391</v>
      </c>
      <c r="I4">
        <f>((Table1[[#This Row],[H-S prob.]]*(Table1[[#This Row],[Odds]]-1)-1+Table1[[#This Row],[H-S prob.]])/(Table1[[#This Row],[Odds]]-1))*0.3</f>
        <v>-6.8693407989331239E-4</v>
      </c>
      <c r="K4">
        <f>(Table1[[#This Row],[H-S Bet]]*Table1[[#This Row],[Odds]]*Table1[[#This Row],[Win]]-Table1[[#This Row],[H-S Bet]])*Table1[[#This Row],[H-S Bankroll]]</f>
        <v>0</v>
      </c>
      <c r="L4">
        <f>Table1[[#This Row],[H-S Bet]]*Table1[[#This Row],[Odds]]*Table1[[#This Row],[Win]]-Table1[[#This Row],[H-S Bet]]</f>
        <v>0</v>
      </c>
      <c r="M4" s="5">
        <v>1</v>
      </c>
      <c r="N4" s="4">
        <v>0.31299999999999994</v>
      </c>
      <c r="O4" s="4">
        <f>((Table1[[#This Row],[Dom prob.]]*(Table1[[#This Row],[Odds]]-1)-1+Table1[[#This Row],[Dom prob.]])/(Table1[[#This Row],[Odds]]-1))*0.3</f>
        <v>-1.960465116279102E-3</v>
      </c>
      <c r="P4" s="4"/>
      <c r="Q4" s="4">
        <f>(Table1[[#This Row],[Dom Bet]]*Table1[[#This Row],[Odds]]*Table1[[#This Row],[Win]]-Table1[[#This Row],[Dom Bet]])*Table1[[#This Row],[Dom Bankroll]]</f>
        <v>0</v>
      </c>
      <c r="R4" s="4">
        <f>Table1[[#This Row],[Dom Bet]]*Table1[[#This Row],[Odds]]*Table1[[#This Row],[Win]]-Table1[[#This Row],[Dom Bet]]</f>
        <v>0</v>
      </c>
      <c r="S4" s="4">
        <v>1</v>
      </c>
      <c r="T4">
        <v>0.33289999999999997</v>
      </c>
      <c r="U4">
        <f>((Table1[[#This Row],[BB prob.]]*(Table1[[#This Row],[Odds]]-1)-1+Table1[[#This Row],[BB prob.]])/(Table1[[#This Row],[Odds]]-1))*0.3</f>
        <v>6.7862790697674246E-3</v>
      </c>
      <c r="V4">
        <v>6.7862790697674246E-3</v>
      </c>
      <c r="W4">
        <f>(Table1[[#This Row],[BB Bet]]*Table1[[#This Row],[Odds]]*Table1[[#This Row],[Win]]-Table1[[#This Row],[BB Bet]])*Table1[[#This Row],[BB Bankroll]]</f>
        <v>-6.7862790697674246E-3</v>
      </c>
      <c r="X4">
        <f>Table1[[#This Row],[BB Bet]]*Table1[[#This Row],[Odds]]*Table1[[#This Row],[Win]]-Table1[[#This Row],[BB Bet]]</f>
        <v>-6.7862790697674246E-3</v>
      </c>
      <c r="Y4" s="5">
        <v>1</v>
      </c>
    </row>
    <row r="5" spans="1:25" x14ac:dyDescent="0.35">
      <c r="A5" s="4">
        <v>2020020002</v>
      </c>
      <c r="B5" s="4">
        <v>0</v>
      </c>
      <c r="C5" s="4" t="s">
        <v>5</v>
      </c>
      <c r="D5" s="4" t="s">
        <v>4</v>
      </c>
      <c r="E5" s="4">
        <v>1</v>
      </c>
      <c r="F5" s="4">
        <v>1</v>
      </c>
      <c r="G5" s="4">
        <v>1.4</v>
      </c>
      <c r="H5">
        <v>0.68410254843573615</v>
      </c>
      <c r="I5">
        <f>((Table1[[#This Row],[H-S prob.]]*(Table1[[#This Row],[Odds]]-1)-1+Table1[[#This Row],[H-S prob.]])/(Table1[[#This Row],[Odds]]-1))*0.3</f>
        <v>-3.1692324142477087E-2</v>
      </c>
      <c r="K5">
        <f>(Table1[[#This Row],[H-S Bet]]*Table1[[#This Row],[Odds]]*Table1[[#This Row],[Win]]-Table1[[#This Row],[H-S Bet]])*Table1[[#This Row],[H-S Bankroll]]</f>
        <v>0</v>
      </c>
      <c r="L5">
        <f>Table1[[#This Row],[H-S Bet]]*Table1[[#This Row],[Odds]]*Table1[[#This Row],[Win]]-Table1[[#This Row],[H-S Bet]]</f>
        <v>0</v>
      </c>
      <c r="M5" s="5">
        <v>1</v>
      </c>
      <c r="N5" s="4">
        <v>0.68700000000000006</v>
      </c>
      <c r="O5" s="4">
        <f>((Table1[[#This Row],[Dom prob.]]*(Table1[[#This Row],[Odds]]-1)-1+Table1[[#This Row],[Dom prob.]])/(Table1[[#This Row],[Odds]]-1))*0.3</f>
        <v>-2.8650000000000016E-2</v>
      </c>
      <c r="P5" s="4"/>
      <c r="Q5" s="4">
        <f>(Table1[[#This Row],[Dom Bet]]*Table1[[#This Row],[Odds]]*Table1[[#This Row],[Win]]-Table1[[#This Row],[Dom Bet]])*Table1[[#This Row],[Dom Bankroll]]</f>
        <v>0</v>
      </c>
      <c r="R5" s="4">
        <f>Table1[[#This Row],[Dom Bet]]*Table1[[#This Row],[Odds]]*Table1[[#This Row],[Win]]-Table1[[#This Row],[Dom Bet]]</f>
        <v>0</v>
      </c>
      <c r="S5" s="4">
        <v>1</v>
      </c>
      <c r="T5">
        <v>0.66710000000000003</v>
      </c>
      <c r="U5">
        <f>((Table1[[#This Row],[BB prob.]]*(Table1[[#This Row],[Odds]]-1)-1+Table1[[#This Row],[BB prob.]])/(Table1[[#This Row],[Odds]]-1))*0.3</f>
        <v>-4.9545000000000013E-2</v>
      </c>
      <c r="W5">
        <f>(Table1[[#This Row],[BB Bet]]*Table1[[#This Row],[Odds]]*Table1[[#This Row],[Win]]-Table1[[#This Row],[BB Bet]])*Table1[[#This Row],[BB Bankroll]]</f>
        <v>0</v>
      </c>
      <c r="X5">
        <f>Table1[[#This Row],[BB Bet]]*Table1[[#This Row],[Odds]]*Table1[[#This Row],[Win]]-Table1[[#This Row],[BB Bet]]</f>
        <v>0</v>
      </c>
      <c r="Y5" s="5">
        <v>1</v>
      </c>
    </row>
    <row r="6" spans="1:25" x14ac:dyDescent="0.35">
      <c r="A6" s="4">
        <v>2020020003</v>
      </c>
      <c r="B6" s="4">
        <v>0</v>
      </c>
      <c r="C6" s="4" t="s">
        <v>6</v>
      </c>
      <c r="D6" s="4" t="s">
        <v>7</v>
      </c>
      <c r="E6" s="4">
        <v>0</v>
      </c>
      <c r="F6" s="4">
        <v>0</v>
      </c>
      <c r="G6" s="4">
        <v>2.25</v>
      </c>
      <c r="H6">
        <v>0.41633194399138634</v>
      </c>
      <c r="I6">
        <f>((Table1[[#This Row],[H-S prob.]]*(Table1[[#This Row],[Odds]]-1)-1+Table1[[#This Row],[H-S prob.]])/(Table1[[#This Row],[Odds]]-1))*0.3</f>
        <v>-1.5180750244651384E-2</v>
      </c>
      <c r="K6">
        <f>(Table1[[#This Row],[H-S Bet]]*Table1[[#This Row],[Odds]]*Table1[[#This Row],[Win]]-Table1[[#This Row],[H-S Bet]])*Table1[[#This Row],[H-S Bankroll]]</f>
        <v>0</v>
      </c>
      <c r="L6">
        <f>Table1[[#This Row],[H-S Bet]]*Table1[[#This Row],[Odds]]*Table1[[#This Row],[Win]]-Table1[[#This Row],[H-S Bet]]</f>
        <v>0</v>
      </c>
      <c r="M6" s="5">
        <v>1</v>
      </c>
      <c r="N6" s="4">
        <v>0.43600000000000005</v>
      </c>
      <c r="O6" s="4">
        <f>((Table1[[#This Row],[Dom prob.]]*(Table1[[#This Row],[Odds]]-1)-1+Table1[[#This Row],[Dom prob.]])/(Table1[[#This Row],[Odds]]-1))*0.3</f>
        <v>-4.5599999999999773E-3</v>
      </c>
      <c r="P6" s="4"/>
      <c r="Q6" s="4">
        <f>(Table1[[#This Row],[Dom Bet]]*Table1[[#This Row],[Odds]]*Table1[[#This Row],[Win]]-Table1[[#This Row],[Dom Bet]])*Table1[[#This Row],[Dom Bankroll]]</f>
        <v>0</v>
      </c>
      <c r="R6" s="4">
        <f>Table1[[#This Row],[Dom Bet]]*Table1[[#This Row],[Odds]]*Table1[[#This Row],[Win]]-Table1[[#This Row],[Dom Bet]]</f>
        <v>0</v>
      </c>
      <c r="S6" s="4">
        <v>1</v>
      </c>
      <c r="T6">
        <v>0.46829999999999994</v>
      </c>
      <c r="U6">
        <f>((Table1[[#This Row],[BB prob.]]*(Table1[[#This Row],[Odds]]-1)-1+Table1[[#This Row],[BB prob.]])/(Table1[[#This Row],[Odds]]-1))*0.3</f>
        <v>1.288199999999998E-2</v>
      </c>
      <c r="V6">
        <v>1.288199999999998E-2</v>
      </c>
      <c r="W6">
        <f>(Table1[[#This Row],[BB Bet]]*Table1[[#This Row],[Odds]]*Table1[[#This Row],[Win]]-Table1[[#This Row],[BB Bet]])*Table1[[#This Row],[BB Bankroll]]</f>
        <v>-1.288199999999998E-2</v>
      </c>
      <c r="X6">
        <f>Table1[[#This Row],[BB Bet]]*Table1[[#This Row],[Odds]]*Table1[[#This Row],[Win]]-Table1[[#This Row],[BB Bet]]</f>
        <v>-1.288199999999998E-2</v>
      </c>
      <c r="Y6" s="5">
        <v>1</v>
      </c>
    </row>
    <row r="7" spans="1:25" x14ac:dyDescent="0.35">
      <c r="A7" s="4">
        <v>2020020003</v>
      </c>
      <c r="B7" s="4">
        <v>0</v>
      </c>
      <c r="C7" s="4" t="s">
        <v>7</v>
      </c>
      <c r="D7" s="4" t="s">
        <v>6</v>
      </c>
      <c r="E7" s="4">
        <v>1</v>
      </c>
      <c r="F7" s="4">
        <v>1</v>
      </c>
      <c r="G7" s="4">
        <v>1.71</v>
      </c>
      <c r="H7">
        <v>0.58366805600861371</v>
      </c>
      <c r="I7">
        <f>((Table1[[#This Row],[H-S prob.]]*(Table1[[#This Row],[Odds]]-1)-1+Table1[[#This Row],[H-S prob.]])/(Table1[[#This Row],[Odds]]-1))*0.3</f>
        <v>-8.1448910926926622E-4</v>
      </c>
      <c r="K7">
        <f>(Table1[[#This Row],[H-S Bet]]*Table1[[#This Row],[Odds]]*Table1[[#This Row],[Win]]-Table1[[#This Row],[H-S Bet]])*Table1[[#This Row],[H-S Bankroll]]</f>
        <v>0</v>
      </c>
      <c r="L7">
        <f>Table1[[#This Row],[H-S Bet]]*Table1[[#This Row],[Odds]]*Table1[[#This Row],[Win]]-Table1[[#This Row],[H-S Bet]]</f>
        <v>0</v>
      </c>
      <c r="M7" s="5">
        <v>1</v>
      </c>
      <c r="N7" s="4">
        <v>0.56399999999999995</v>
      </c>
      <c r="O7" s="4">
        <f>((Table1[[#This Row],[Dom prob.]]*(Table1[[#This Row],[Odds]]-1)-1+Table1[[#This Row],[Dom prob.]])/(Table1[[#This Row],[Odds]]-1))*0.3</f>
        <v>-1.5025352112676117E-2</v>
      </c>
      <c r="P7" s="4"/>
      <c r="Q7" s="4">
        <f>(Table1[[#This Row],[Dom Bet]]*Table1[[#This Row],[Odds]]*Table1[[#This Row],[Win]]-Table1[[#This Row],[Dom Bet]])*Table1[[#This Row],[Dom Bankroll]]</f>
        <v>0</v>
      </c>
      <c r="R7" s="4">
        <f>Table1[[#This Row],[Dom Bet]]*Table1[[#This Row],[Odds]]*Table1[[#This Row],[Win]]-Table1[[#This Row],[Dom Bet]]</f>
        <v>0</v>
      </c>
      <c r="S7" s="4">
        <v>1</v>
      </c>
      <c r="T7">
        <v>0.53170000000000006</v>
      </c>
      <c r="U7">
        <f>((Table1[[#This Row],[BB prob.]]*(Table1[[#This Row],[Odds]]-1)-1+Table1[[#This Row],[BB prob.]])/(Table1[[#This Row],[Odds]]-1))*0.3</f>
        <v>-3.8363239436619678E-2</v>
      </c>
      <c r="W7">
        <f>(Table1[[#This Row],[BB Bet]]*Table1[[#This Row],[Odds]]*Table1[[#This Row],[Win]]-Table1[[#This Row],[BB Bet]])*Table1[[#This Row],[BB Bankroll]]</f>
        <v>0</v>
      </c>
      <c r="X7">
        <f>Table1[[#This Row],[BB Bet]]*Table1[[#This Row],[Odds]]*Table1[[#This Row],[Win]]-Table1[[#This Row],[BB Bet]]</f>
        <v>0</v>
      </c>
      <c r="Y7" s="5">
        <v>1</v>
      </c>
    </row>
    <row r="8" spans="1:25" x14ac:dyDescent="0.35">
      <c r="A8" s="4">
        <v>2020020004</v>
      </c>
      <c r="B8" s="4">
        <v>0</v>
      </c>
      <c r="C8" s="4" t="s">
        <v>8</v>
      </c>
      <c r="D8" s="4" t="s">
        <v>9</v>
      </c>
      <c r="E8" s="4">
        <v>1</v>
      </c>
      <c r="F8" s="4">
        <v>0</v>
      </c>
      <c r="G8" s="4">
        <v>1.71</v>
      </c>
      <c r="H8">
        <v>0.58812552734251788</v>
      </c>
      <c r="I8">
        <f>((Table1[[#This Row],[H-S prob.]]*(Table1[[#This Row],[Odds]]-1)-1+Table1[[#This Row],[H-S prob.]])/(Table1[[#This Row],[Odds]]-1))*0.3</f>
        <v>2.406190882692462E-3</v>
      </c>
      <c r="J8">
        <v>2.406190882692462E-3</v>
      </c>
      <c r="K8">
        <f>(Table1[[#This Row],[H-S Bet]]*Table1[[#This Row],[Odds]]*Table1[[#This Row],[Win]]-Table1[[#This Row],[H-S Bet]])*Table1[[#This Row],[H-S Bankroll]]</f>
        <v>-2.406190882692462E-3</v>
      </c>
      <c r="L8">
        <f>Table1[[#This Row],[H-S Bet]]*Table1[[#This Row],[Odds]]*Table1[[#This Row],[Win]]-Table1[[#This Row],[H-S Bet]]</f>
        <v>-2.406190882692462E-3</v>
      </c>
      <c r="M8" s="5">
        <v>1</v>
      </c>
      <c r="N8" s="4">
        <v>0.56599999999999995</v>
      </c>
      <c r="O8" s="4">
        <f>((Table1[[#This Row],[Dom prob.]]*(Table1[[#This Row],[Odds]]-1)-1+Table1[[#This Row],[Dom prob.]])/(Table1[[#This Row],[Odds]]-1))*0.3</f>
        <v>-1.3580281690140916E-2</v>
      </c>
      <c r="P8" s="4"/>
      <c r="Q8" s="4">
        <f>(Table1[[#This Row],[Dom Bet]]*Table1[[#This Row],[Odds]]*Table1[[#This Row],[Win]]-Table1[[#This Row],[Dom Bet]])*Table1[[#This Row],[Dom Bankroll]]</f>
        <v>0</v>
      </c>
      <c r="R8" s="4">
        <f>Table1[[#This Row],[Dom Bet]]*Table1[[#This Row],[Odds]]*Table1[[#This Row],[Win]]-Table1[[#This Row],[Dom Bet]]</f>
        <v>0</v>
      </c>
      <c r="S8" s="4">
        <v>1</v>
      </c>
      <c r="T8">
        <v>0.49149999999999999</v>
      </c>
      <c r="U8">
        <f>((Table1[[#This Row],[BB prob.]]*(Table1[[#This Row],[Odds]]-1)-1+Table1[[#This Row],[BB prob.]])/(Table1[[#This Row],[Odds]]-1))*0.3</f>
        <v>-6.7409154929577483E-2</v>
      </c>
      <c r="W8">
        <f>(Table1[[#This Row],[BB Bet]]*Table1[[#This Row],[Odds]]*Table1[[#This Row],[Win]]-Table1[[#This Row],[BB Bet]])*Table1[[#This Row],[BB Bankroll]]</f>
        <v>0</v>
      </c>
      <c r="X8">
        <f>Table1[[#This Row],[BB Bet]]*Table1[[#This Row],[Odds]]*Table1[[#This Row],[Win]]-Table1[[#This Row],[BB Bet]]</f>
        <v>0</v>
      </c>
      <c r="Y8" s="5">
        <v>1</v>
      </c>
    </row>
    <row r="9" spans="1:25" x14ac:dyDescent="0.35">
      <c r="A9" s="4">
        <v>2020020004</v>
      </c>
      <c r="B9" s="4">
        <v>0</v>
      </c>
      <c r="C9" s="4" t="s">
        <v>9</v>
      </c>
      <c r="D9" s="4" t="s">
        <v>8</v>
      </c>
      <c r="E9" s="4">
        <v>0</v>
      </c>
      <c r="F9" s="4">
        <v>1</v>
      </c>
      <c r="G9" s="4">
        <v>2.25</v>
      </c>
      <c r="H9">
        <v>0.41187447265748217</v>
      </c>
      <c r="I9">
        <f>((Table1[[#This Row],[H-S prob.]]*(Table1[[#This Row],[Odds]]-1)-1+Table1[[#This Row],[H-S prob.]])/(Table1[[#This Row],[Odds]]-1))*0.3</f>
        <v>-1.7587784764959619E-2</v>
      </c>
      <c r="K9">
        <f>(Table1[[#This Row],[H-S Bet]]*Table1[[#This Row],[Odds]]*Table1[[#This Row],[Win]]-Table1[[#This Row],[H-S Bet]])*Table1[[#This Row],[H-S Bankroll]]</f>
        <v>0</v>
      </c>
      <c r="L9">
        <f>Table1[[#This Row],[H-S Bet]]*Table1[[#This Row],[Odds]]*Table1[[#This Row],[Win]]-Table1[[#This Row],[H-S Bet]]</f>
        <v>0</v>
      </c>
      <c r="M9" s="5">
        <v>1</v>
      </c>
      <c r="N9" s="4">
        <v>0.43400000000000005</v>
      </c>
      <c r="O9" s="4">
        <f>((Table1[[#This Row],[Dom prob.]]*(Table1[[#This Row],[Odds]]-1)-1+Table1[[#This Row],[Dom prob.]])/(Table1[[#This Row],[Odds]]-1))*0.3</f>
        <v>-5.6399999999999645E-3</v>
      </c>
      <c r="P9" s="4"/>
      <c r="Q9" s="4">
        <f>(Table1[[#This Row],[Dom Bet]]*Table1[[#This Row],[Odds]]*Table1[[#This Row],[Win]]-Table1[[#This Row],[Dom Bet]])*Table1[[#This Row],[Dom Bankroll]]</f>
        <v>0</v>
      </c>
      <c r="R9" s="4">
        <f>Table1[[#This Row],[Dom Bet]]*Table1[[#This Row],[Odds]]*Table1[[#This Row],[Win]]-Table1[[#This Row],[Dom Bet]]</f>
        <v>0</v>
      </c>
      <c r="S9" s="4">
        <v>1</v>
      </c>
      <c r="T9">
        <v>0.50849999999999995</v>
      </c>
      <c r="U9">
        <f>((Table1[[#This Row],[BB prob.]]*(Table1[[#This Row],[Odds]]-1)-1+Table1[[#This Row],[BB prob.]])/(Table1[[#This Row],[Odds]]-1))*0.3</f>
        <v>3.4589999999999961E-2</v>
      </c>
      <c r="V9">
        <v>3.4589999999999961E-2</v>
      </c>
      <c r="W9">
        <f>(Table1[[#This Row],[BB Bet]]*Table1[[#This Row],[Odds]]*Table1[[#This Row],[Win]]-Table1[[#This Row],[BB Bet]])*Table1[[#This Row],[BB Bankroll]]</f>
        <v>4.323749999999995E-2</v>
      </c>
      <c r="X9">
        <f>Table1[[#This Row],[BB Bet]]*Table1[[#This Row],[Odds]]*Table1[[#This Row],[Win]]-Table1[[#This Row],[BB Bet]]</f>
        <v>4.323749999999995E-2</v>
      </c>
      <c r="Y9" s="5">
        <v>1</v>
      </c>
    </row>
    <row r="10" spans="1:25" x14ac:dyDescent="0.35">
      <c r="A10" s="4">
        <v>2020020005</v>
      </c>
      <c r="B10" s="4">
        <v>0</v>
      </c>
      <c r="C10" s="4" t="s">
        <v>10</v>
      </c>
      <c r="D10" s="4" t="s">
        <v>11</v>
      </c>
      <c r="E10" s="4">
        <v>1</v>
      </c>
      <c r="F10" s="4">
        <v>0</v>
      </c>
      <c r="G10" s="4">
        <v>1.68</v>
      </c>
      <c r="H10">
        <v>0.55670061746847366</v>
      </c>
      <c r="I10">
        <f>((Table1[[#This Row],[H-S prob.]]*(Table1[[#This Row],[Odds]]-1)-1+Table1[[#This Row],[H-S prob.]])/(Table1[[#This Row],[Odds]]-1))*0.3</f>
        <v>-2.8563071758660727E-2</v>
      </c>
      <c r="K10">
        <f>(Table1[[#This Row],[H-S Bet]]*Table1[[#This Row],[Odds]]*Table1[[#This Row],[Win]]-Table1[[#This Row],[H-S Bet]])*Table1[[#This Row],[H-S Bankroll]]</f>
        <v>0</v>
      </c>
      <c r="L10">
        <f>Table1[[#This Row],[H-S Bet]]*Table1[[#This Row],[Odds]]*Table1[[#This Row],[Win]]-Table1[[#This Row],[H-S Bet]]</f>
        <v>0</v>
      </c>
      <c r="M10" s="5">
        <v>1</v>
      </c>
      <c r="N10" s="4">
        <v>0.55300000000000005</v>
      </c>
      <c r="O10" s="4">
        <f>((Table1[[#This Row],[Dom prob.]]*(Table1[[#This Row],[Odds]]-1)-1+Table1[[#This Row],[Dom prob.]])/(Table1[[#This Row],[Odds]]-1))*0.3</f>
        <v>-3.130588235294119E-2</v>
      </c>
      <c r="P10" s="4"/>
      <c r="Q10" s="4">
        <f>(Table1[[#This Row],[Dom Bet]]*Table1[[#This Row],[Odds]]*Table1[[#This Row],[Win]]-Table1[[#This Row],[Dom Bet]])*Table1[[#This Row],[Dom Bankroll]]</f>
        <v>0</v>
      </c>
      <c r="R10" s="4">
        <f>Table1[[#This Row],[Dom Bet]]*Table1[[#This Row],[Odds]]*Table1[[#This Row],[Win]]-Table1[[#This Row],[Dom Bet]]</f>
        <v>0</v>
      </c>
      <c r="S10" s="4">
        <v>1</v>
      </c>
      <c r="T10">
        <v>0.56740000000000002</v>
      </c>
      <c r="U10">
        <f>((Table1[[#This Row],[BB prob.]]*(Table1[[#This Row],[Odds]]-1)-1+Table1[[#This Row],[BB prob.]])/(Table1[[#This Row],[Odds]]-1))*0.3</f>
        <v>-2.06329411764706E-2</v>
      </c>
      <c r="W10">
        <f>(Table1[[#This Row],[BB Bet]]*Table1[[#This Row],[Odds]]*Table1[[#This Row],[Win]]-Table1[[#This Row],[BB Bet]])*Table1[[#This Row],[BB Bankroll]]</f>
        <v>0</v>
      </c>
      <c r="X10">
        <f>Table1[[#This Row],[BB Bet]]*Table1[[#This Row],[Odds]]*Table1[[#This Row],[Win]]-Table1[[#This Row],[BB Bet]]</f>
        <v>0</v>
      </c>
      <c r="Y10" s="5">
        <v>1</v>
      </c>
    </row>
    <row r="11" spans="1:25" x14ac:dyDescent="0.35">
      <c r="A11" s="4">
        <v>2020020005</v>
      </c>
      <c r="B11" s="4">
        <v>0</v>
      </c>
      <c r="C11" s="4" t="s">
        <v>11</v>
      </c>
      <c r="D11" s="4" t="s">
        <v>10</v>
      </c>
      <c r="E11" s="4">
        <v>0</v>
      </c>
      <c r="F11" s="4">
        <v>1</v>
      </c>
      <c r="G11" s="4">
        <v>2.25</v>
      </c>
      <c r="H11">
        <v>0.44329938253152634</v>
      </c>
      <c r="I11">
        <f>((Table1[[#This Row],[H-S prob.]]*(Table1[[#This Row],[Odds]]-1)-1+Table1[[#This Row],[H-S prob.]])/(Table1[[#This Row],[Odds]]-1))*0.3</f>
        <v>-6.1833343297578835E-4</v>
      </c>
      <c r="K11">
        <f>(Table1[[#This Row],[H-S Bet]]*Table1[[#This Row],[Odds]]*Table1[[#This Row],[Win]]-Table1[[#This Row],[H-S Bet]])*Table1[[#This Row],[H-S Bankroll]]</f>
        <v>0</v>
      </c>
      <c r="L11">
        <f>Table1[[#This Row],[H-S Bet]]*Table1[[#This Row],[Odds]]*Table1[[#This Row],[Win]]-Table1[[#This Row],[H-S Bet]]</f>
        <v>0</v>
      </c>
      <c r="M11" s="5">
        <v>1</v>
      </c>
      <c r="N11" s="4">
        <v>0.44699999999999995</v>
      </c>
      <c r="O11" s="4">
        <f>((Table1[[#This Row],[Dom prob.]]*(Table1[[#This Row],[Odds]]-1)-1+Table1[[#This Row],[Dom prob.]])/(Table1[[#This Row],[Odds]]-1))*0.3</f>
        <v>1.3799999999999813E-3</v>
      </c>
      <c r="P11" s="4">
        <v>1.3799999999999813E-3</v>
      </c>
      <c r="Q11" s="4">
        <f>(Table1[[#This Row],[Dom Bet]]*Table1[[#This Row],[Odds]]*Table1[[#This Row],[Win]]-Table1[[#This Row],[Dom Bet]])*Table1[[#This Row],[Dom Bankroll]]</f>
        <v>1.7249999999999768E-3</v>
      </c>
      <c r="R11" s="4">
        <f>Table1[[#This Row],[Dom Bet]]*Table1[[#This Row],[Odds]]*Table1[[#This Row],[Win]]-Table1[[#This Row],[Dom Bet]]</f>
        <v>1.7249999999999768E-3</v>
      </c>
      <c r="S11" s="4">
        <v>1</v>
      </c>
      <c r="T11">
        <v>0.43259999999999998</v>
      </c>
      <c r="U11">
        <f>((Table1[[#This Row],[BB prob.]]*(Table1[[#This Row],[Odds]]-1)-1+Table1[[#This Row],[BB prob.]])/(Table1[[#This Row],[Odds]]-1))*0.3</f>
        <v>-6.3960000000000154E-3</v>
      </c>
      <c r="W11">
        <f>(Table1[[#This Row],[BB Bet]]*Table1[[#This Row],[Odds]]*Table1[[#This Row],[Win]]-Table1[[#This Row],[BB Bet]])*Table1[[#This Row],[BB Bankroll]]</f>
        <v>0</v>
      </c>
      <c r="X11">
        <f>Table1[[#This Row],[BB Bet]]*Table1[[#This Row],[Odds]]*Table1[[#This Row],[Win]]-Table1[[#This Row],[BB Bet]]</f>
        <v>0</v>
      </c>
      <c r="Y11" s="5">
        <v>1</v>
      </c>
    </row>
    <row r="12" spans="1:25" x14ac:dyDescent="0.35">
      <c r="A12" s="4">
        <v>2020020006</v>
      </c>
      <c r="B12" s="4">
        <v>1</v>
      </c>
      <c r="C12" s="4" t="s">
        <v>12</v>
      </c>
      <c r="D12" s="4" t="s">
        <v>13</v>
      </c>
      <c r="E12" s="4">
        <v>1</v>
      </c>
      <c r="F12" s="4">
        <v>0</v>
      </c>
      <c r="G12" s="4">
        <v>2.1</v>
      </c>
      <c r="H12">
        <v>0.4381226235620167</v>
      </c>
      <c r="I12">
        <f>((Table1[[#This Row],[H-S prob.]]*(Table1[[#This Row],[Odds]]-1)-1+Table1[[#This Row],[H-S prob.]])/(Table1[[#This Row],[Odds]]-1))*0.3</f>
        <v>-2.1802497414481325E-2</v>
      </c>
      <c r="K12">
        <f>(Table1[[#This Row],[H-S Bet]]*Table1[[#This Row],[Odds]]*Table1[[#This Row],[Win]]-Table1[[#This Row],[H-S Bet]])*Table1[[#This Row],[H-S Bankroll]]</f>
        <v>0</v>
      </c>
      <c r="L12">
        <f>Table1[[#This Row],[H-S Bet]]*Table1[[#This Row],[Odds]]*Table1[[#This Row],[Win]]-Table1[[#This Row],[H-S Bet]]</f>
        <v>0</v>
      </c>
      <c r="M12" s="5">
        <f>M11+SUM(K2:K11)</f>
        <v>0.99759380911730755</v>
      </c>
      <c r="N12" s="4">
        <v>0.45200000000000001</v>
      </c>
      <c r="O12" s="4">
        <f>((Table1[[#This Row],[Dom prob.]]*(Table1[[#This Row],[Odds]]-1)-1+Table1[[#This Row],[Dom prob.]])/(Table1[[#This Row],[Odds]]-1))*0.3</f>
        <v>-1.3854545454545427E-2</v>
      </c>
      <c r="P12" s="4"/>
      <c r="Q12" s="4">
        <f>(Table1[[#This Row],[Dom Bet]]*Table1[[#This Row],[Odds]]*Table1[[#This Row],[Win]]-Table1[[#This Row],[Dom Bet]])*Table1[[#This Row],[Dom Bankroll]]</f>
        <v>0</v>
      </c>
      <c r="R12" s="4">
        <f>Table1[[#This Row],[Dom Bet]]*Table1[[#This Row],[Odds]]*Table1[[#This Row],[Win]]-Table1[[#This Row],[Dom Bet]]</f>
        <v>0</v>
      </c>
      <c r="S12" s="4">
        <f>S11+SUM(Q2:Q11)</f>
        <v>0.99452499999999999</v>
      </c>
      <c r="T12">
        <v>0.35880000000000001</v>
      </c>
      <c r="U12">
        <f>((Table1[[#This Row],[BB prob.]]*(Table1[[#This Row],[Odds]]-1)-1+Table1[[#This Row],[BB prob.]])/(Table1[[#This Row],[Odds]]-1))*0.3</f>
        <v>-6.7232727272727263E-2</v>
      </c>
      <c r="W12">
        <f>(Table1[[#This Row],[BB Bet]]*Table1[[#This Row],[Odds]]*Table1[[#This Row],[Win]]-Table1[[#This Row],[BB Bet]])*Table1[[#This Row],[BB Bankroll]]</f>
        <v>0</v>
      </c>
      <c r="X12">
        <f>Table1[[#This Row],[BB Bet]]*Table1[[#This Row],[Odds]]*Table1[[#This Row],[Win]]-Table1[[#This Row],[BB Bet]]</f>
        <v>0</v>
      </c>
      <c r="Y12" s="5">
        <f>Y11+SUM(W2:W11)</f>
        <v>1.0258972209302326</v>
      </c>
    </row>
    <row r="13" spans="1:25" x14ac:dyDescent="0.35">
      <c r="A13" s="4">
        <v>2020020006</v>
      </c>
      <c r="B13" s="4">
        <v>1</v>
      </c>
      <c r="C13" s="4" t="s">
        <v>13</v>
      </c>
      <c r="D13" s="4" t="s">
        <v>12</v>
      </c>
      <c r="E13" s="4">
        <v>0</v>
      </c>
      <c r="F13" s="4">
        <v>1</v>
      </c>
      <c r="G13" s="4">
        <v>1.8</v>
      </c>
      <c r="H13">
        <v>0.5618773764379833</v>
      </c>
      <c r="I13">
        <f>((Table1[[#This Row],[H-S prob.]]*(Table1[[#This Row],[Odds]]-1)-1+Table1[[#This Row],[H-S prob.]])/(Table1[[#This Row],[Odds]]-1))*0.3</f>
        <v>4.2672290956387443E-3</v>
      </c>
      <c r="J13">
        <v>4.2672290956387443E-3</v>
      </c>
      <c r="K13">
        <f>(Table1[[#This Row],[H-S Bet]]*Table1[[#This Row],[Odds]]*Table1[[#This Row],[Win]]-Table1[[#This Row],[H-S Bet]])*Table1[[#This Row],[H-S Bankroll]]</f>
        <v>3.405569062315567E-3</v>
      </c>
      <c r="L13">
        <f>Table1[[#This Row],[H-S Bet]]*Table1[[#This Row],[Odds]]*Table1[[#This Row],[Win]]-Table1[[#This Row],[H-S Bet]]</f>
        <v>3.4137832765109956E-3</v>
      </c>
      <c r="M13" s="5">
        <f>M12</f>
        <v>0.99759380911730755</v>
      </c>
      <c r="N13" s="4">
        <v>0.54800000000000004</v>
      </c>
      <c r="O13" s="4">
        <f>((Table1[[#This Row],[Dom prob.]]*(Table1[[#This Row],[Odds]]-1)-1+Table1[[#This Row],[Dom prob.]])/(Table1[[#This Row],[Odds]]-1))*0.3</f>
        <v>-5.0999999999999379E-3</v>
      </c>
      <c r="P13" s="4"/>
      <c r="Q13" s="4">
        <f>(Table1[[#This Row],[Dom Bet]]*Table1[[#This Row],[Odds]]*Table1[[#This Row],[Win]]-Table1[[#This Row],[Dom Bet]])*Table1[[#This Row],[Dom Bankroll]]</f>
        <v>0</v>
      </c>
      <c r="R13" s="4">
        <f>Table1[[#This Row],[Dom Bet]]*Table1[[#This Row],[Odds]]*Table1[[#This Row],[Win]]-Table1[[#This Row],[Dom Bet]]</f>
        <v>0</v>
      </c>
      <c r="S13" s="4">
        <f>S12</f>
        <v>0.99452499999999999</v>
      </c>
      <c r="T13">
        <v>0.64119999999999999</v>
      </c>
      <c r="U13">
        <f>((Table1[[#This Row],[BB prob.]]*(Table1[[#This Row],[Odds]]-1)-1+Table1[[#This Row],[BB prob.]])/(Table1[[#This Row],[Odds]]-1))*0.3</f>
        <v>5.7809999999999986E-2</v>
      </c>
      <c r="V13">
        <v>5.7809999999999986E-2</v>
      </c>
      <c r="W13">
        <f>(Table1[[#This Row],[BB Bet]]*Table1[[#This Row],[Odds]]*Table1[[#This Row],[Win]]-Table1[[#This Row],[BB Bet]])*Table1[[#This Row],[BB Bankroll]]</f>
        <v>4.7445694673581396E-2</v>
      </c>
      <c r="X13">
        <f>Table1[[#This Row],[BB Bet]]*Table1[[#This Row],[Odds]]*Table1[[#This Row],[Win]]-Table1[[#This Row],[BB Bet]]</f>
        <v>4.6247999999999997E-2</v>
      </c>
      <c r="Y13" s="5">
        <f>Y12</f>
        <v>1.0258972209302326</v>
      </c>
    </row>
    <row r="14" spans="1:25" x14ac:dyDescent="0.35">
      <c r="A14" s="4">
        <v>2020020007</v>
      </c>
      <c r="B14" s="4">
        <v>1</v>
      </c>
      <c r="C14" s="4" t="s">
        <v>14</v>
      </c>
      <c r="D14" s="4" t="s">
        <v>15</v>
      </c>
      <c r="E14" s="4">
        <v>0</v>
      </c>
      <c r="F14" s="4">
        <v>1</v>
      </c>
      <c r="G14" s="4">
        <v>1.55</v>
      </c>
      <c r="H14">
        <v>0.63495650468138021</v>
      </c>
      <c r="I14">
        <f>((Table1[[#This Row],[H-S prob.]]*(Table1[[#This Row],[Odds]]-1)-1+Table1[[#This Row],[H-S prob.]])/(Table1[[#This Row],[Odds]]-1))*0.3</f>
        <v>-8.6276824057421962E-3</v>
      </c>
      <c r="K14">
        <f>(Table1[[#This Row],[H-S Bet]]*Table1[[#This Row],[Odds]]*Table1[[#This Row],[Win]]-Table1[[#This Row],[H-S Bet]])*Table1[[#This Row],[H-S Bankroll]]</f>
        <v>0</v>
      </c>
      <c r="L14">
        <f>Table1[[#This Row],[H-S Bet]]*Table1[[#This Row],[Odds]]*Table1[[#This Row],[Win]]-Table1[[#This Row],[H-S Bet]]</f>
        <v>0</v>
      </c>
      <c r="M14" s="5">
        <f>M13</f>
        <v>0.99759380911730755</v>
      </c>
      <c r="N14" s="4">
        <v>0.67100000000000004</v>
      </c>
      <c r="O14" s="4">
        <f>((Table1[[#This Row],[Dom prob.]]*(Table1[[#This Row],[Odds]]-1)-1+Table1[[#This Row],[Dom prob.]])/(Table1[[#This Row],[Odds]]-1))*0.3</f>
        <v>2.1845454545454623E-2</v>
      </c>
      <c r="P14" s="4">
        <v>2.1845454545454623E-2</v>
      </c>
      <c r="Q14" s="4">
        <f>(Table1[[#This Row],[Dom Bet]]*Table1[[#This Row],[Odds]]*Table1[[#This Row],[Win]]-Table1[[#This Row],[Dom Bet]])*Table1[[#This Row],[Dom Bankroll]]</f>
        <v>1.1949217875000043E-2</v>
      </c>
      <c r="R14" s="4">
        <f>Table1[[#This Row],[Dom Bet]]*Table1[[#This Row],[Odds]]*Table1[[#This Row],[Win]]-Table1[[#This Row],[Dom Bet]]</f>
        <v>1.2015000000000043E-2</v>
      </c>
      <c r="S14" s="4">
        <f>S13</f>
        <v>0.99452499999999999</v>
      </c>
      <c r="T14">
        <v>0.68330000000000002</v>
      </c>
      <c r="U14">
        <f>((Table1[[#This Row],[BB prob.]]*(Table1[[#This Row],[Odds]]-1)-1+Table1[[#This Row],[BB prob.]])/(Table1[[#This Row],[Odds]]-1))*0.3</f>
        <v>3.2244545454545463E-2</v>
      </c>
      <c r="V14">
        <v>3.2244545454545463E-2</v>
      </c>
      <c r="W14">
        <f>(Table1[[#This Row],[BB Bet]]*Table1[[#This Row],[Odds]]*Table1[[#This Row],[Win]]-Table1[[#This Row],[BB Bet]])*Table1[[#This Row],[BB Bankroll]]</f>
        <v>1.8193774264587216E-2</v>
      </c>
      <c r="X14">
        <f>Table1[[#This Row],[BB Bet]]*Table1[[#This Row],[Odds]]*Table1[[#This Row],[Win]]-Table1[[#This Row],[BB Bet]]</f>
        <v>1.7734500000000007E-2</v>
      </c>
      <c r="Y14" s="5">
        <f>Y13</f>
        <v>1.0258972209302326</v>
      </c>
    </row>
    <row r="15" spans="1:25" x14ac:dyDescent="0.35">
      <c r="A15" s="4">
        <v>2020020007</v>
      </c>
      <c r="B15" s="4">
        <v>1</v>
      </c>
      <c r="C15" s="4" t="s">
        <v>15</v>
      </c>
      <c r="D15" s="4" t="s">
        <v>14</v>
      </c>
      <c r="E15" s="4">
        <v>1</v>
      </c>
      <c r="F15" s="4">
        <v>0</v>
      </c>
      <c r="G15" s="4">
        <v>2.5499999999999998</v>
      </c>
      <c r="H15">
        <v>0.36504349531861985</v>
      </c>
      <c r="I15">
        <f>((Table1[[#This Row],[H-S prob.]]*(Table1[[#This Row],[Odds]]-1)-1+Table1[[#This Row],[H-S prob.]])/(Table1[[#This Row],[Odds]]-1))*0.3</f>
        <v>-1.3381758762100531E-2</v>
      </c>
      <c r="K15">
        <f>(Table1[[#This Row],[H-S Bet]]*Table1[[#This Row],[Odds]]*Table1[[#This Row],[Win]]-Table1[[#This Row],[H-S Bet]])*Table1[[#This Row],[H-S Bankroll]]</f>
        <v>0</v>
      </c>
      <c r="L15">
        <f>Table1[[#This Row],[H-S Bet]]*Table1[[#This Row],[Odds]]*Table1[[#This Row],[Win]]-Table1[[#This Row],[H-S Bet]]</f>
        <v>0</v>
      </c>
      <c r="M15" s="5">
        <f>M14</f>
        <v>0.99759380911730755</v>
      </c>
      <c r="N15" s="4">
        <v>0.32900000000000001</v>
      </c>
      <c r="O15" s="4">
        <f>((Table1[[#This Row],[Dom prob.]]*(Table1[[#This Row],[Odds]]-1)-1+Table1[[#This Row],[Dom prob.]])/(Table1[[#This Row],[Odds]]-1))*0.3</f>
        <v>-3.1170967741935479E-2</v>
      </c>
      <c r="P15" s="4"/>
      <c r="Q15" s="4">
        <f>(Table1[[#This Row],[Dom Bet]]*Table1[[#This Row],[Odds]]*Table1[[#This Row],[Win]]-Table1[[#This Row],[Dom Bet]])*Table1[[#This Row],[Dom Bankroll]]</f>
        <v>0</v>
      </c>
      <c r="R15" s="4">
        <f>Table1[[#This Row],[Dom Bet]]*Table1[[#This Row],[Odds]]*Table1[[#This Row],[Win]]-Table1[[#This Row],[Dom Bet]]</f>
        <v>0</v>
      </c>
      <c r="S15" s="4">
        <f>S14</f>
        <v>0.99452499999999999</v>
      </c>
      <c r="T15">
        <v>0.31669999999999998</v>
      </c>
      <c r="U15">
        <f>((Table1[[#This Row],[BB prob.]]*(Table1[[#This Row],[Odds]]-1)-1+Table1[[#This Row],[BB prob.]])/(Table1[[#This Row],[Odds]]-1))*0.3</f>
        <v>-3.7241612903225828E-2</v>
      </c>
      <c r="W15">
        <f>(Table1[[#This Row],[BB Bet]]*Table1[[#This Row],[Odds]]*Table1[[#This Row],[Win]]-Table1[[#This Row],[BB Bet]])*Table1[[#This Row],[BB Bankroll]]</f>
        <v>0</v>
      </c>
      <c r="X15">
        <f>Table1[[#This Row],[BB Bet]]*Table1[[#This Row],[Odds]]*Table1[[#This Row],[Win]]-Table1[[#This Row],[BB Bet]]</f>
        <v>0</v>
      </c>
      <c r="Y15" s="5">
        <f>Y14</f>
        <v>1.0258972209302326</v>
      </c>
    </row>
    <row r="16" spans="1:25" x14ac:dyDescent="0.35">
      <c r="A16" s="4">
        <v>2020020008</v>
      </c>
      <c r="B16" s="4">
        <v>1</v>
      </c>
      <c r="C16" s="4" t="s">
        <v>16</v>
      </c>
      <c r="D16" s="4" t="s">
        <v>17</v>
      </c>
      <c r="E16" s="4">
        <v>0</v>
      </c>
      <c r="F16" s="4">
        <v>1</v>
      </c>
      <c r="G16" s="4">
        <v>1.9</v>
      </c>
      <c r="H16">
        <v>0.47865397398088044</v>
      </c>
      <c r="I16">
        <f>((Table1[[#This Row],[H-S prob.]]*(Table1[[#This Row],[Odds]]-1)-1+Table1[[#This Row],[H-S prob.]])/(Table1[[#This Row],[Odds]]-1))*0.3</f>
        <v>-3.0185816478775735E-2</v>
      </c>
      <c r="K16">
        <f>(Table1[[#This Row],[H-S Bet]]*Table1[[#This Row],[Odds]]*Table1[[#This Row],[Win]]-Table1[[#This Row],[H-S Bet]])*Table1[[#This Row],[H-S Bankroll]]</f>
        <v>0</v>
      </c>
      <c r="L16">
        <f>Table1[[#This Row],[H-S Bet]]*Table1[[#This Row],[Odds]]*Table1[[#This Row],[Win]]-Table1[[#This Row],[H-S Bet]]</f>
        <v>0</v>
      </c>
      <c r="M16" s="5">
        <f>M15</f>
        <v>0.99759380911730755</v>
      </c>
      <c r="N16" s="4">
        <v>0.47299999999999998</v>
      </c>
      <c r="O16" s="4">
        <f>((Table1[[#This Row],[Dom prob.]]*(Table1[[#This Row],[Odds]]-1)-1+Table1[[#This Row],[Dom prob.]])/(Table1[[#This Row],[Odds]]-1))*0.3</f>
        <v>-3.3766666666666688E-2</v>
      </c>
      <c r="P16" s="4"/>
      <c r="Q16" s="4">
        <f>(Table1[[#This Row],[Dom Bet]]*Table1[[#This Row],[Odds]]*Table1[[#This Row],[Win]]-Table1[[#This Row],[Dom Bet]])*Table1[[#This Row],[Dom Bankroll]]</f>
        <v>0</v>
      </c>
      <c r="R16" s="4">
        <f>Table1[[#This Row],[Dom Bet]]*Table1[[#This Row],[Odds]]*Table1[[#This Row],[Win]]-Table1[[#This Row],[Dom Bet]]</f>
        <v>0</v>
      </c>
      <c r="S16" s="4">
        <f>S15</f>
        <v>0.99452499999999999</v>
      </c>
      <c r="T16">
        <v>0.59089999999999998</v>
      </c>
      <c r="U16">
        <f>((Table1[[#This Row],[BB prob.]]*(Table1[[#This Row],[Odds]]-1)-1+Table1[[#This Row],[BB prob.]])/(Table1[[#This Row],[Odds]]-1))*0.3</f>
        <v>4.0903333333333299E-2</v>
      </c>
      <c r="V16">
        <v>4.0903333333333299E-2</v>
      </c>
      <c r="W16">
        <f>(Table1[[#This Row],[BB Bet]]*Table1[[#This Row],[Odds]]*Table1[[#This Row],[Win]]-Table1[[#This Row],[BB Bet]])*Table1[[#This Row],[BB Bankroll]]</f>
        <v>3.7766354394104619E-2</v>
      </c>
      <c r="X16">
        <f>Table1[[#This Row],[BB Bet]]*Table1[[#This Row],[Odds]]*Table1[[#This Row],[Win]]-Table1[[#This Row],[BB Bet]]</f>
        <v>3.6812999999999964E-2</v>
      </c>
      <c r="Y16" s="5">
        <f>Y15</f>
        <v>1.0258972209302326</v>
      </c>
    </row>
    <row r="17" spans="1:25" x14ac:dyDescent="0.35">
      <c r="A17" s="4">
        <v>2020020008</v>
      </c>
      <c r="B17" s="4">
        <v>1</v>
      </c>
      <c r="C17" s="4" t="s">
        <v>17</v>
      </c>
      <c r="D17" s="4" t="s">
        <v>16</v>
      </c>
      <c r="E17" s="4">
        <v>1</v>
      </c>
      <c r="F17" s="4">
        <v>0</v>
      </c>
      <c r="G17" s="4">
        <v>2</v>
      </c>
      <c r="H17">
        <v>0.5213460260191195</v>
      </c>
      <c r="I17">
        <f>((Table1[[#This Row],[H-S prob.]]*(Table1[[#This Row],[Odds]]-1)-1+Table1[[#This Row],[H-S prob.]])/(Table1[[#This Row],[Odds]]-1))*0.3</f>
        <v>1.2807615611471701E-2</v>
      </c>
      <c r="J17">
        <v>1.2807615611471701E-2</v>
      </c>
      <c r="K17">
        <f>(Table1[[#This Row],[H-S Bet]]*Table1[[#This Row],[Odds]]*Table1[[#This Row],[Win]]-Table1[[#This Row],[H-S Bet]])*Table1[[#This Row],[H-S Bankroll]]</f>
        <v>-1.2776798043558349E-2</v>
      </c>
      <c r="L17">
        <f>Table1[[#This Row],[H-S Bet]]*Table1[[#This Row],[Odds]]*Table1[[#This Row],[Win]]-Table1[[#This Row],[H-S Bet]]</f>
        <v>-1.2807615611471701E-2</v>
      </c>
      <c r="M17" s="5">
        <f>M16</f>
        <v>0.99759380911730755</v>
      </c>
      <c r="N17" s="4">
        <v>0.52700000000000002</v>
      </c>
      <c r="O17" s="4">
        <f>((Table1[[#This Row],[Dom prob.]]*(Table1[[#This Row],[Odds]]-1)-1+Table1[[#This Row],[Dom prob.]])/(Table1[[#This Row],[Odds]]-1))*0.3</f>
        <v>1.6200000000000013E-2</v>
      </c>
      <c r="P17" s="4">
        <v>1.6200000000000013E-2</v>
      </c>
      <c r="Q17" s="4">
        <f>(Table1[[#This Row],[Dom Bet]]*Table1[[#This Row],[Odds]]*Table1[[#This Row],[Win]]-Table1[[#This Row],[Dom Bet]])*Table1[[#This Row],[Dom Bankroll]]</f>
        <v>-1.6111305000000013E-2</v>
      </c>
      <c r="R17" s="4">
        <f>Table1[[#This Row],[Dom Bet]]*Table1[[#This Row],[Odds]]*Table1[[#This Row],[Win]]-Table1[[#This Row],[Dom Bet]]</f>
        <v>-1.6200000000000013E-2</v>
      </c>
      <c r="S17" s="4">
        <f>S16</f>
        <v>0.99452499999999999</v>
      </c>
      <c r="T17">
        <v>0.40910000000000002</v>
      </c>
      <c r="U17">
        <f>((Table1[[#This Row],[BB prob.]]*(Table1[[#This Row],[Odds]]-1)-1+Table1[[#This Row],[BB prob.]])/(Table1[[#This Row],[Odds]]-1))*0.3</f>
        <v>-5.4539999999999984E-2</v>
      </c>
      <c r="W17">
        <f>(Table1[[#This Row],[BB Bet]]*Table1[[#This Row],[Odds]]*Table1[[#This Row],[Win]]-Table1[[#This Row],[BB Bet]])*Table1[[#This Row],[BB Bankroll]]</f>
        <v>0</v>
      </c>
      <c r="X17">
        <f>Table1[[#This Row],[BB Bet]]*Table1[[#This Row],[Odds]]*Table1[[#This Row],[Win]]-Table1[[#This Row],[BB Bet]]</f>
        <v>0</v>
      </c>
      <c r="Y17" s="5">
        <f>Y16</f>
        <v>1.0258972209302326</v>
      </c>
    </row>
    <row r="18" spans="1:25" x14ac:dyDescent="0.35">
      <c r="A18" s="4">
        <v>2020020010</v>
      </c>
      <c r="B18" s="4">
        <v>1</v>
      </c>
      <c r="C18" s="4" t="s">
        <v>18</v>
      </c>
      <c r="D18" s="4" t="s">
        <v>19</v>
      </c>
      <c r="E18" s="4">
        <v>0</v>
      </c>
      <c r="F18" s="4">
        <v>1</v>
      </c>
      <c r="G18" s="4">
        <v>1.45</v>
      </c>
      <c r="H18">
        <v>0.69481873122253135</v>
      </c>
      <c r="I18">
        <f>((Table1[[#This Row],[H-S prob.]]*(Table1[[#This Row],[Odds]]-1)-1+Table1[[#This Row],[H-S prob.]])/(Table1[[#This Row],[Odds]]-1))*0.3</f>
        <v>4.9914401817803267E-3</v>
      </c>
      <c r="J18">
        <v>4.9914401817803267E-3</v>
      </c>
      <c r="K18">
        <f>(Table1[[#This Row],[H-S Bet]]*Table1[[#This Row],[Odds]]*Table1[[#This Row],[Win]]-Table1[[#This Row],[H-S Bet]])*Table1[[#This Row],[H-S Bankroll]]</f>
        <v>2.2407434207655395E-3</v>
      </c>
      <c r="L18">
        <f>Table1[[#This Row],[H-S Bet]]*Table1[[#This Row],[Odds]]*Table1[[#This Row],[Win]]-Table1[[#This Row],[H-S Bet]]</f>
        <v>2.2461480818011465E-3</v>
      </c>
      <c r="M18" s="5">
        <f>M17</f>
        <v>0.99759380911730755</v>
      </c>
      <c r="N18" s="4">
        <v>0.65700000000000003</v>
      </c>
      <c r="O18" s="4">
        <f>((Table1[[#This Row],[Dom prob.]]*(Table1[[#This Row],[Odds]]-1)-1+Table1[[#This Row],[Dom prob.]])/(Table1[[#This Row],[Odds]]-1))*0.3</f>
        <v>-3.1566666666666673E-2</v>
      </c>
      <c r="P18" s="4"/>
      <c r="Q18" s="4">
        <f>(Table1[[#This Row],[Dom Bet]]*Table1[[#This Row],[Odds]]*Table1[[#This Row],[Win]]-Table1[[#This Row],[Dom Bet]])*Table1[[#This Row],[Dom Bankroll]]</f>
        <v>0</v>
      </c>
      <c r="R18" s="4">
        <f>Table1[[#This Row],[Dom Bet]]*Table1[[#This Row],[Odds]]*Table1[[#This Row],[Win]]-Table1[[#This Row],[Dom Bet]]</f>
        <v>0</v>
      </c>
      <c r="S18" s="4">
        <f>S17</f>
        <v>0.99452499999999999</v>
      </c>
      <c r="T18">
        <v>0.78570000000000007</v>
      </c>
      <c r="U18">
        <f>((Table1[[#This Row],[BB prob.]]*(Table1[[#This Row],[Odds]]-1)-1+Table1[[#This Row],[BB prob.]])/(Table1[[#This Row],[Odds]]-1))*0.3</f>
        <v>9.2843333333333403E-2</v>
      </c>
      <c r="V18">
        <v>9.2843333333333403E-2</v>
      </c>
      <c r="W18">
        <f>(Table1[[#This Row],[BB Bet]]*Table1[[#This Row],[Odds]]*Table1[[#This Row],[Win]]-Table1[[#This Row],[BB Bet]])*Table1[[#This Row],[BB Bankroll]]</f>
        <v>4.2861472941854696E-2</v>
      </c>
      <c r="X18">
        <f>Table1[[#This Row],[BB Bet]]*Table1[[#This Row],[Odds]]*Table1[[#This Row],[Win]]-Table1[[#This Row],[BB Bet]]</f>
        <v>4.1779500000000039E-2</v>
      </c>
      <c r="Y18" s="5">
        <f>Y17</f>
        <v>1.0258972209302326</v>
      </c>
    </row>
    <row r="19" spans="1:25" x14ac:dyDescent="0.35">
      <c r="A19" s="4">
        <v>2020020010</v>
      </c>
      <c r="B19" s="4">
        <v>1</v>
      </c>
      <c r="C19" s="4" t="s">
        <v>19</v>
      </c>
      <c r="D19" s="4" t="s">
        <v>18</v>
      </c>
      <c r="E19" s="4">
        <v>1</v>
      </c>
      <c r="F19" s="4">
        <v>0</v>
      </c>
      <c r="G19" s="4">
        <v>2.85</v>
      </c>
      <c r="H19">
        <v>0.30518126877746871</v>
      </c>
      <c r="I19">
        <f>((Table1[[#This Row],[H-S prob.]]*(Table1[[#This Row],[Odds]]-1)-1+Table1[[#This Row],[H-S prob.]])/(Table1[[#This Row],[Odds]]-1))*0.3</f>
        <v>-2.1118927132575269E-2</v>
      </c>
      <c r="K19">
        <f>(Table1[[#This Row],[H-S Bet]]*Table1[[#This Row],[Odds]]*Table1[[#This Row],[Win]]-Table1[[#This Row],[H-S Bet]])*Table1[[#This Row],[H-S Bankroll]]</f>
        <v>0</v>
      </c>
      <c r="L19">
        <f>Table1[[#This Row],[H-S Bet]]*Table1[[#This Row],[Odds]]*Table1[[#This Row],[Win]]-Table1[[#This Row],[H-S Bet]]</f>
        <v>0</v>
      </c>
      <c r="M19" s="5">
        <f>M18</f>
        <v>0.99759380911730755</v>
      </c>
      <c r="N19" s="4">
        <v>0.34300000000000003</v>
      </c>
      <c r="O19" s="4">
        <f>((Table1[[#This Row],[Dom prob.]]*(Table1[[#This Row],[Odds]]-1)-1+Table1[[#This Row],[Dom prob.]])/(Table1[[#This Row],[Odds]]-1))*0.3</f>
        <v>-3.6405405405405267E-3</v>
      </c>
      <c r="P19" s="4"/>
      <c r="Q19" s="4">
        <f>(Table1[[#This Row],[Dom Bet]]*Table1[[#This Row],[Odds]]*Table1[[#This Row],[Win]]-Table1[[#This Row],[Dom Bet]])*Table1[[#This Row],[Dom Bankroll]]</f>
        <v>0</v>
      </c>
      <c r="R19" s="4">
        <f>Table1[[#This Row],[Dom Bet]]*Table1[[#This Row],[Odds]]*Table1[[#This Row],[Win]]-Table1[[#This Row],[Dom Bet]]</f>
        <v>0</v>
      </c>
      <c r="S19" s="4">
        <f>S18</f>
        <v>0.99452499999999999</v>
      </c>
      <c r="T19">
        <v>0.21429999999999999</v>
      </c>
      <c r="U19">
        <f>((Table1[[#This Row],[BB prob.]]*(Table1[[#This Row],[Odds]]-1)-1+Table1[[#This Row],[BB prob.]])/(Table1[[#This Row],[Odds]]-1))*0.3</f>
        <v>-6.3120810810810807E-2</v>
      </c>
      <c r="W19">
        <f>(Table1[[#This Row],[BB Bet]]*Table1[[#This Row],[Odds]]*Table1[[#This Row],[Win]]-Table1[[#This Row],[BB Bet]])*Table1[[#This Row],[BB Bankroll]]</f>
        <v>0</v>
      </c>
      <c r="X19">
        <f>Table1[[#This Row],[BB Bet]]*Table1[[#This Row],[Odds]]*Table1[[#This Row],[Win]]-Table1[[#This Row],[BB Bet]]</f>
        <v>0</v>
      </c>
      <c r="Y19" s="5">
        <f>Y18</f>
        <v>1.0258972209302326</v>
      </c>
    </row>
    <row r="20" spans="1:25" x14ac:dyDescent="0.35">
      <c r="A20" s="4">
        <v>2020020011</v>
      </c>
      <c r="B20" s="4">
        <v>1</v>
      </c>
      <c r="C20" s="4" t="s">
        <v>20</v>
      </c>
      <c r="D20" s="4" t="s">
        <v>21</v>
      </c>
      <c r="E20" s="4">
        <v>0</v>
      </c>
      <c r="F20" s="4">
        <v>0</v>
      </c>
      <c r="G20" s="4">
        <v>2.0499999999999998</v>
      </c>
      <c r="H20">
        <v>0.46385424998820818</v>
      </c>
      <c r="I20">
        <f>((Table1[[#This Row],[H-S prob.]]*(Table1[[#This Row],[Odds]]-1)-1+Table1[[#This Row],[H-S prob.]])/(Table1[[#This Row],[Odds]]-1))*0.3</f>
        <v>-1.402822500690664E-2</v>
      </c>
      <c r="K20">
        <f>(Table1[[#This Row],[H-S Bet]]*Table1[[#This Row],[Odds]]*Table1[[#This Row],[Win]]-Table1[[#This Row],[H-S Bet]])*Table1[[#This Row],[H-S Bankroll]]</f>
        <v>0</v>
      </c>
      <c r="L20">
        <f>Table1[[#This Row],[H-S Bet]]*Table1[[#This Row],[Odds]]*Table1[[#This Row],[Win]]-Table1[[#This Row],[H-S Bet]]</f>
        <v>0</v>
      </c>
      <c r="M20" s="5">
        <f>M19</f>
        <v>0.99759380911730755</v>
      </c>
      <c r="N20" s="4">
        <v>0.46099999999999997</v>
      </c>
      <c r="O20" s="4">
        <f>((Table1[[#This Row],[Dom prob.]]*(Table1[[#This Row],[Odds]]-1)-1+Table1[[#This Row],[Dom prob.]])/(Table1[[#This Row],[Odds]]-1))*0.3</f>
        <v>-1.5700000000000051E-2</v>
      </c>
      <c r="P20" s="4"/>
      <c r="Q20" s="4">
        <f>(Table1[[#This Row],[Dom Bet]]*Table1[[#This Row],[Odds]]*Table1[[#This Row],[Win]]-Table1[[#This Row],[Dom Bet]])*Table1[[#This Row],[Dom Bankroll]]</f>
        <v>0</v>
      </c>
      <c r="R20" s="4">
        <f>Table1[[#This Row],[Dom Bet]]*Table1[[#This Row],[Odds]]*Table1[[#This Row],[Win]]-Table1[[#This Row],[Dom Bet]]</f>
        <v>0</v>
      </c>
      <c r="S20" s="4">
        <f>S19</f>
        <v>0.99452499999999999</v>
      </c>
      <c r="T20">
        <v>0.52490000000000003</v>
      </c>
      <c r="U20">
        <f>((Table1[[#This Row],[BB prob.]]*(Table1[[#This Row],[Odds]]-1)-1+Table1[[#This Row],[BB prob.]])/(Table1[[#This Row],[Odds]]-1))*0.3</f>
        <v>2.1727142857142872E-2</v>
      </c>
      <c r="V20">
        <v>2.1727142857142872E-2</v>
      </c>
      <c r="W20">
        <f>(Table1[[#This Row],[BB Bet]]*Table1[[#This Row],[Odds]]*Table1[[#This Row],[Win]]-Table1[[#This Row],[BB Bet]])*Table1[[#This Row],[BB Bankroll]]</f>
        <v>-2.2289815475897028E-2</v>
      </c>
      <c r="X20">
        <f>Table1[[#This Row],[BB Bet]]*Table1[[#This Row],[Odds]]*Table1[[#This Row],[Win]]-Table1[[#This Row],[BB Bet]]</f>
        <v>-2.1727142857142872E-2</v>
      </c>
      <c r="Y20" s="5">
        <f>Y19</f>
        <v>1.0258972209302326</v>
      </c>
    </row>
    <row r="21" spans="1:25" x14ac:dyDescent="0.35">
      <c r="A21" s="4">
        <v>2020020011</v>
      </c>
      <c r="B21" s="4">
        <v>1</v>
      </c>
      <c r="C21" s="4" t="s">
        <v>21</v>
      </c>
      <c r="D21" s="4" t="s">
        <v>20</v>
      </c>
      <c r="E21" s="4">
        <v>1</v>
      </c>
      <c r="F21" s="4">
        <v>1</v>
      </c>
      <c r="G21" s="4">
        <v>1.83</v>
      </c>
      <c r="H21">
        <v>0.53614575001179177</v>
      </c>
      <c r="I21">
        <f>((Table1[[#This Row],[H-S prob.]]*(Table1[[#This Row],[Odds]]-1)-1+Table1[[#This Row],[H-S prob.]])/(Table1[[#This Row],[Odds]]-1))*0.3</f>
        <v>-6.8144376428027802E-3</v>
      </c>
      <c r="K21">
        <f>(Table1[[#This Row],[H-S Bet]]*Table1[[#This Row],[Odds]]*Table1[[#This Row],[Win]]-Table1[[#This Row],[H-S Bet]])*Table1[[#This Row],[H-S Bankroll]]</f>
        <v>0</v>
      </c>
      <c r="L21">
        <f>Table1[[#This Row],[H-S Bet]]*Table1[[#This Row],[Odds]]*Table1[[#This Row],[Win]]-Table1[[#This Row],[H-S Bet]]</f>
        <v>0</v>
      </c>
      <c r="M21" s="5">
        <f>M20</f>
        <v>0.99759380911730755</v>
      </c>
      <c r="N21" s="4">
        <v>0.53900000000000003</v>
      </c>
      <c r="O21" s="4">
        <f>((Table1[[#This Row],[Dom prob.]]*(Table1[[#This Row],[Odds]]-1)-1+Table1[[#This Row],[Dom prob.]])/(Table1[[#This Row],[Odds]]-1))*0.3</f>
        <v>-4.9265060240963566E-3</v>
      </c>
      <c r="P21" s="4"/>
      <c r="Q21" s="4">
        <f>(Table1[[#This Row],[Dom Bet]]*Table1[[#This Row],[Odds]]*Table1[[#This Row],[Win]]-Table1[[#This Row],[Dom Bet]])*Table1[[#This Row],[Dom Bankroll]]</f>
        <v>0</v>
      </c>
      <c r="R21" s="4">
        <f>Table1[[#This Row],[Dom Bet]]*Table1[[#This Row],[Odds]]*Table1[[#This Row],[Win]]-Table1[[#This Row],[Dom Bet]]</f>
        <v>0</v>
      </c>
      <c r="S21" s="4">
        <f>S20</f>
        <v>0.99452499999999999</v>
      </c>
      <c r="T21">
        <v>0.47509999999999997</v>
      </c>
      <c r="U21">
        <f>((Table1[[#This Row],[BB prob.]]*(Table1[[#This Row],[Odds]]-1)-1+Table1[[#This Row],[BB prob.]])/(Table1[[#This Row],[Odds]]-1))*0.3</f>
        <v>-4.7192891566265049E-2</v>
      </c>
      <c r="W21">
        <f>(Table1[[#This Row],[BB Bet]]*Table1[[#This Row],[Odds]]*Table1[[#This Row],[Win]]-Table1[[#This Row],[BB Bet]])*Table1[[#This Row],[BB Bankroll]]</f>
        <v>0</v>
      </c>
      <c r="X21">
        <f>Table1[[#This Row],[BB Bet]]*Table1[[#This Row],[Odds]]*Table1[[#This Row],[Win]]-Table1[[#This Row],[BB Bet]]</f>
        <v>0</v>
      </c>
      <c r="Y21" s="5">
        <f>Y20</f>
        <v>1.0258972209302326</v>
      </c>
    </row>
    <row r="22" spans="1:25" x14ac:dyDescent="0.35">
      <c r="A22" s="4">
        <v>2020020012</v>
      </c>
      <c r="B22" s="4">
        <v>1</v>
      </c>
      <c r="C22" s="4" t="s">
        <v>22</v>
      </c>
      <c r="D22" s="4" t="s">
        <v>23</v>
      </c>
      <c r="E22" s="4">
        <v>0</v>
      </c>
      <c r="F22" s="4">
        <v>0</v>
      </c>
      <c r="G22" s="4">
        <v>1.8</v>
      </c>
      <c r="H22">
        <v>0.4958640638499911</v>
      </c>
      <c r="I22">
        <f>((Table1[[#This Row],[H-S prob.]]*(Table1[[#This Row],[Odds]]-1)-1+Table1[[#This Row],[H-S prob.]])/(Table1[[#This Row],[Odds]]-1))*0.3</f>
        <v>-4.0291756901255985E-2</v>
      </c>
      <c r="K22">
        <f>(Table1[[#This Row],[H-S Bet]]*Table1[[#This Row],[Odds]]*Table1[[#This Row],[Win]]-Table1[[#This Row],[H-S Bet]])*Table1[[#This Row],[H-S Bankroll]]</f>
        <v>0</v>
      </c>
      <c r="L22">
        <f>Table1[[#This Row],[H-S Bet]]*Table1[[#This Row],[Odds]]*Table1[[#This Row],[Win]]-Table1[[#This Row],[H-S Bet]]</f>
        <v>0</v>
      </c>
      <c r="M22" s="5">
        <f>M21</f>
        <v>0.99759380911730755</v>
      </c>
      <c r="N22" s="4">
        <v>0.55600000000000005</v>
      </c>
      <c r="O22" s="4">
        <f>((Table1[[#This Row],[Dom prob.]]*(Table1[[#This Row],[Odds]]-1)-1+Table1[[#This Row],[Dom prob.]])/(Table1[[#This Row],[Odds]]-1))*0.3</f>
        <v>3.0000000000005023E-4</v>
      </c>
      <c r="P22" s="4">
        <v>3.0000000000005023E-4</v>
      </c>
      <c r="Q22" s="4">
        <f>(Table1[[#This Row],[Dom Bet]]*Table1[[#This Row],[Odds]]*Table1[[#This Row],[Win]]-Table1[[#This Row],[Dom Bet]])*Table1[[#This Row],[Dom Bankroll]]</f>
        <v>-2.9835750000004995E-4</v>
      </c>
      <c r="R22" s="4">
        <f>Table1[[#This Row],[Dom Bet]]*Table1[[#This Row],[Odds]]*Table1[[#This Row],[Win]]-Table1[[#This Row],[Dom Bet]]</f>
        <v>-3.0000000000005023E-4</v>
      </c>
      <c r="S22" s="4">
        <f>S21</f>
        <v>0.99452499999999999</v>
      </c>
      <c r="T22">
        <v>0.48719999999999997</v>
      </c>
      <c r="U22">
        <f>((Table1[[#This Row],[BB prob.]]*(Table1[[#This Row],[Odds]]-1)-1+Table1[[#This Row],[BB prob.]])/(Table1[[#This Row],[Odds]]-1))*0.3</f>
        <v>-4.6140000000000014E-2</v>
      </c>
      <c r="W22">
        <f>(Table1[[#This Row],[BB Bet]]*Table1[[#This Row],[Odds]]*Table1[[#This Row],[Win]]-Table1[[#This Row],[BB Bet]])*Table1[[#This Row],[BB Bankroll]]</f>
        <v>0</v>
      </c>
      <c r="X22">
        <f>Table1[[#This Row],[BB Bet]]*Table1[[#This Row],[Odds]]*Table1[[#This Row],[Win]]-Table1[[#This Row],[BB Bet]]</f>
        <v>0</v>
      </c>
      <c r="Y22" s="5">
        <f>Y21</f>
        <v>1.0258972209302326</v>
      </c>
    </row>
    <row r="23" spans="1:25" x14ac:dyDescent="0.35">
      <c r="A23" s="4">
        <v>2020020012</v>
      </c>
      <c r="B23" s="4">
        <v>1</v>
      </c>
      <c r="C23" s="4" t="s">
        <v>23</v>
      </c>
      <c r="D23" s="4" t="s">
        <v>22</v>
      </c>
      <c r="E23" s="4">
        <v>1</v>
      </c>
      <c r="F23" s="4">
        <v>1</v>
      </c>
      <c r="G23" s="4">
        <v>2.1</v>
      </c>
      <c r="H23">
        <v>0.50413593615000885</v>
      </c>
      <c r="I23">
        <f>((Table1[[#This Row],[H-S prob.]]*(Table1[[#This Row],[Odds]]-1)-1+Table1[[#This Row],[H-S prob.]])/(Table1[[#This Row],[Odds]]-1))*0.3</f>
        <v>1.6005127067732362E-2</v>
      </c>
      <c r="J23">
        <v>1.6005127067732362E-2</v>
      </c>
      <c r="K23">
        <f>(Table1[[#This Row],[H-S Bet]]*Table1[[#This Row],[Odds]]*Table1[[#This Row],[Win]]-Table1[[#This Row],[H-S Bet]])*Table1[[#This Row],[H-S Bankroll]]</f>
        <v>1.7563277244596213E-2</v>
      </c>
      <c r="L23">
        <f>Table1[[#This Row],[H-S Bet]]*Table1[[#This Row],[Odds]]*Table1[[#This Row],[Win]]-Table1[[#This Row],[H-S Bet]]</f>
        <v>1.7605639774505598E-2</v>
      </c>
      <c r="M23" s="5">
        <f>M22</f>
        <v>0.99759380911730755</v>
      </c>
      <c r="N23" s="4">
        <v>0.44400000000000001</v>
      </c>
      <c r="O23" s="4">
        <f>((Table1[[#This Row],[Dom prob.]]*(Table1[[#This Row],[Odds]]-1)-1+Table1[[#This Row],[Dom prob.]])/(Table1[[#This Row],[Odds]]-1))*0.3</f>
        <v>-1.8436363636363619E-2</v>
      </c>
      <c r="P23" s="4"/>
      <c r="Q23" s="4">
        <f>(Table1[[#This Row],[Dom Bet]]*Table1[[#This Row],[Odds]]*Table1[[#This Row],[Win]]-Table1[[#This Row],[Dom Bet]])*Table1[[#This Row],[Dom Bankroll]]</f>
        <v>0</v>
      </c>
      <c r="R23" s="4">
        <f>Table1[[#This Row],[Dom Bet]]*Table1[[#This Row],[Odds]]*Table1[[#This Row],[Win]]-Table1[[#This Row],[Dom Bet]]</f>
        <v>0</v>
      </c>
      <c r="S23" s="4">
        <f>S22</f>
        <v>0.99452499999999999</v>
      </c>
      <c r="T23">
        <v>0.51280000000000003</v>
      </c>
      <c r="U23">
        <f>((Table1[[#This Row],[BB prob.]]*(Table1[[#This Row],[Odds]]-1)-1+Table1[[#This Row],[BB prob.]])/(Table1[[#This Row],[Odds]]-1))*0.3</f>
        <v>2.0967272727272772E-2</v>
      </c>
      <c r="V23">
        <v>2.0967272727272772E-2</v>
      </c>
      <c r="W23">
        <f>(Table1[[#This Row],[BB Bet]]*Table1[[#This Row],[Odds]]*Table1[[#This Row],[Win]]-Table1[[#This Row],[BB Bet]])*Table1[[#This Row],[BB Bankroll]]</f>
        <v>2.3661293503534936E-2</v>
      </c>
      <c r="X23">
        <f>Table1[[#This Row],[BB Bet]]*Table1[[#This Row],[Odds]]*Table1[[#This Row],[Win]]-Table1[[#This Row],[BB Bet]]</f>
        <v>2.306400000000005E-2</v>
      </c>
      <c r="Y23" s="5">
        <f>Y22</f>
        <v>1.0258972209302326</v>
      </c>
    </row>
    <row r="24" spans="1:25" x14ac:dyDescent="0.35">
      <c r="A24" s="4">
        <v>2020020013</v>
      </c>
      <c r="B24" s="4">
        <v>1</v>
      </c>
      <c r="C24" s="4" t="s">
        <v>8</v>
      </c>
      <c r="D24" s="4" t="s">
        <v>9</v>
      </c>
      <c r="E24" s="4">
        <v>1</v>
      </c>
      <c r="F24" s="4">
        <v>1</v>
      </c>
      <c r="G24" s="4">
        <v>1.8</v>
      </c>
      <c r="H24">
        <v>0.57764674854294173</v>
      </c>
      <c r="I24">
        <f>((Table1[[#This Row],[H-S prob.]]*(Table1[[#This Row],[Odds]]-1)-1+Table1[[#This Row],[H-S prob.]])/(Table1[[#This Row],[Odds]]-1))*0.3</f>
        <v>1.4911555266485688E-2</v>
      </c>
      <c r="J24">
        <v>1.4911555266485688E-2</v>
      </c>
      <c r="K24">
        <f>(Table1[[#This Row],[H-S Bet]]*Table1[[#This Row],[Odds]]*Table1[[#This Row],[Win]]-Table1[[#This Row],[H-S Bet]])*Table1[[#This Row],[H-S Bankroll]]</f>
        <v>1.1900540174525366E-2</v>
      </c>
      <c r="L24">
        <f>Table1[[#This Row],[H-S Bet]]*Table1[[#This Row],[Odds]]*Table1[[#This Row],[Win]]-Table1[[#This Row],[H-S Bet]]</f>
        <v>1.1929244213188552E-2</v>
      </c>
      <c r="M24" s="5">
        <f>M23</f>
        <v>0.99759380911730755</v>
      </c>
      <c r="N24" s="4">
        <v>0.54400000000000004</v>
      </c>
      <c r="O24" s="4">
        <f>((Table1[[#This Row],[Dom prob.]]*(Table1[[#This Row],[Odds]]-1)-1+Table1[[#This Row],[Dom prob.]])/(Table1[[#This Row],[Odds]]-1))*0.3</f>
        <v>-7.7999999999999736E-3</v>
      </c>
      <c r="P24" s="4"/>
      <c r="Q24" s="4">
        <f>(Table1[[#This Row],[Dom Bet]]*Table1[[#This Row],[Odds]]*Table1[[#This Row],[Win]]-Table1[[#This Row],[Dom Bet]])*Table1[[#This Row],[Dom Bankroll]]</f>
        <v>0</v>
      </c>
      <c r="R24" s="4">
        <f>Table1[[#This Row],[Dom Bet]]*Table1[[#This Row],[Odds]]*Table1[[#This Row],[Win]]-Table1[[#This Row],[Dom Bet]]</f>
        <v>0</v>
      </c>
      <c r="S24" s="4">
        <f>S23</f>
        <v>0.99452499999999999</v>
      </c>
      <c r="T24">
        <v>0.48529999999999995</v>
      </c>
      <c r="U24">
        <f>((Table1[[#This Row],[BB prob.]]*(Table1[[#This Row],[Odds]]-1)-1+Table1[[#This Row],[BB prob.]])/(Table1[[#This Row],[Odds]]-1))*0.3</f>
        <v>-4.7422500000000048E-2</v>
      </c>
      <c r="W24">
        <f>(Table1[[#This Row],[BB Bet]]*Table1[[#This Row],[Odds]]*Table1[[#This Row],[Win]]-Table1[[#This Row],[BB Bet]])*Table1[[#This Row],[BB Bankroll]]</f>
        <v>0</v>
      </c>
      <c r="X24">
        <f>Table1[[#This Row],[BB Bet]]*Table1[[#This Row],[Odds]]*Table1[[#This Row],[Win]]-Table1[[#This Row],[BB Bet]]</f>
        <v>0</v>
      </c>
      <c r="Y24" s="5">
        <f>Y23</f>
        <v>1.0258972209302326</v>
      </c>
    </row>
    <row r="25" spans="1:25" x14ac:dyDescent="0.35">
      <c r="A25" s="4">
        <v>2020020013</v>
      </c>
      <c r="B25" s="4">
        <v>1</v>
      </c>
      <c r="C25" s="4" t="s">
        <v>9</v>
      </c>
      <c r="D25" s="4" t="s">
        <v>8</v>
      </c>
      <c r="E25" s="4">
        <v>0</v>
      </c>
      <c r="F25" s="4">
        <v>0</v>
      </c>
      <c r="G25" s="4">
        <v>2.1</v>
      </c>
      <c r="H25">
        <v>0.42235325145705827</v>
      </c>
      <c r="I25">
        <f>((Table1[[#This Row],[H-S prob.]]*(Table1[[#This Row],[Odds]]-1)-1+Table1[[#This Row],[H-S prob.]])/(Table1[[#This Row],[Odds]]-1))*0.3</f>
        <v>-3.0834046892775684E-2</v>
      </c>
      <c r="K25">
        <f>(Table1[[#This Row],[H-S Bet]]*Table1[[#This Row],[Odds]]*Table1[[#This Row],[Win]]-Table1[[#This Row],[H-S Bet]])*Table1[[#This Row],[H-S Bankroll]]</f>
        <v>0</v>
      </c>
      <c r="L25">
        <f>Table1[[#This Row],[H-S Bet]]*Table1[[#This Row],[Odds]]*Table1[[#This Row],[Win]]-Table1[[#This Row],[H-S Bet]]</f>
        <v>0</v>
      </c>
      <c r="M25" s="5">
        <f>M24</f>
        <v>0.99759380911730755</v>
      </c>
      <c r="N25" s="4">
        <v>0.45599999999999996</v>
      </c>
      <c r="O25" s="4">
        <f>((Table1[[#This Row],[Dom prob.]]*(Table1[[#This Row],[Odds]]-1)-1+Table1[[#This Row],[Dom prob.]])/(Table1[[#This Row],[Odds]]-1))*0.3</f>
        <v>-1.1563636363636361E-2</v>
      </c>
      <c r="P25" s="4"/>
      <c r="Q25" s="4">
        <f>(Table1[[#This Row],[Dom Bet]]*Table1[[#This Row],[Odds]]*Table1[[#This Row],[Win]]-Table1[[#This Row],[Dom Bet]])*Table1[[#This Row],[Dom Bankroll]]</f>
        <v>0</v>
      </c>
      <c r="R25" s="4">
        <f>Table1[[#This Row],[Dom Bet]]*Table1[[#This Row],[Odds]]*Table1[[#This Row],[Win]]-Table1[[#This Row],[Dom Bet]]</f>
        <v>0</v>
      </c>
      <c r="S25" s="4">
        <f>S24</f>
        <v>0.99452499999999999</v>
      </c>
      <c r="T25">
        <v>0.51470000000000005</v>
      </c>
      <c r="U25">
        <f>((Table1[[#This Row],[BB prob.]]*(Table1[[#This Row],[Odds]]-1)-1+Table1[[#This Row],[BB prob.]])/(Table1[[#This Row],[Odds]]-1))*0.3</f>
        <v>2.2055454545454573E-2</v>
      </c>
      <c r="V25">
        <v>2.2055454545454573E-2</v>
      </c>
      <c r="W25">
        <f>(Table1[[#This Row],[BB Bet]]*Table1[[#This Row],[Odds]]*Table1[[#This Row],[Win]]-Table1[[#This Row],[BB Bet]])*Table1[[#This Row],[BB Bankroll]]</f>
        <v>-2.2626629524534914E-2</v>
      </c>
      <c r="X25">
        <f>Table1[[#This Row],[BB Bet]]*Table1[[#This Row],[Odds]]*Table1[[#This Row],[Win]]-Table1[[#This Row],[BB Bet]]</f>
        <v>-2.2055454545454573E-2</v>
      </c>
      <c r="Y25" s="5">
        <f>Y24</f>
        <v>1.0258972209302326</v>
      </c>
    </row>
    <row r="26" spans="1:25" x14ac:dyDescent="0.35">
      <c r="A26" s="4">
        <v>2020020014</v>
      </c>
      <c r="B26" s="4">
        <v>1</v>
      </c>
      <c r="C26" s="4" t="s">
        <v>24</v>
      </c>
      <c r="D26" s="4" t="s">
        <v>25</v>
      </c>
      <c r="E26" s="4">
        <v>1</v>
      </c>
      <c r="F26" s="4">
        <v>0</v>
      </c>
      <c r="G26" s="4">
        <v>1.76</v>
      </c>
      <c r="H26">
        <v>0.50839843708386767</v>
      </c>
      <c r="I26">
        <f>((Table1[[#This Row],[H-S prob.]]*(Table1[[#This Row],[Odds]]-1)-1+Table1[[#This Row],[H-S prob.]])/(Table1[[#This Row],[Odds]]-1))*0.3</f>
        <v>-4.1533717394365635E-2</v>
      </c>
      <c r="K26">
        <f>(Table1[[#This Row],[H-S Bet]]*Table1[[#This Row],[Odds]]*Table1[[#This Row],[Win]]-Table1[[#This Row],[H-S Bet]])*Table1[[#This Row],[H-S Bankroll]]</f>
        <v>0</v>
      </c>
      <c r="L26">
        <f>Table1[[#This Row],[H-S Bet]]*Table1[[#This Row],[Odds]]*Table1[[#This Row],[Win]]-Table1[[#This Row],[H-S Bet]]</f>
        <v>0</v>
      </c>
      <c r="M26" s="5">
        <f>M25</f>
        <v>0.99759380911730755</v>
      </c>
      <c r="N26" s="4">
        <v>0.55300000000000005</v>
      </c>
      <c r="O26" s="4">
        <f>((Table1[[#This Row],[Dom prob.]]*(Table1[[#This Row],[Odds]]-1)-1+Table1[[#This Row],[Dom prob.]])/(Table1[[#This Row],[Odds]]-1))*0.3</f>
        <v>-1.0547368421052618E-2</v>
      </c>
      <c r="P26" s="4"/>
      <c r="Q26" s="4">
        <f>(Table1[[#This Row],[Dom Bet]]*Table1[[#This Row],[Odds]]*Table1[[#This Row],[Win]]-Table1[[#This Row],[Dom Bet]])*Table1[[#This Row],[Dom Bankroll]]</f>
        <v>0</v>
      </c>
      <c r="R26" s="4">
        <f>Table1[[#This Row],[Dom Bet]]*Table1[[#This Row],[Odds]]*Table1[[#This Row],[Win]]-Table1[[#This Row],[Dom Bet]]</f>
        <v>0</v>
      </c>
      <c r="S26" s="4">
        <f>S25</f>
        <v>0.99452499999999999</v>
      </c>
      <c r="T26">
        <v>0.53689999999999993</v>
      </c>
      <c r="U26">
        <f>((Table1[[#This Row],[BB prob.]]*(Table1[[#This Row],[Odds]]-1)-1+Table1[[#This Row],[BB prob.]])/(Table1[[#This Row],[Odds]]-1))*0.3</f>
        <v>-2.173263157894741E-2</v>
      </c>
      <c r="W26">
        <f>(Table1[[#This Row],[BB Bet]]*Table1[[#This Row],[Odds]]*Table1[[#This Row],[Win]]-Table1[[#This Row],[BB Bet]])*Table1[[#This Row],[BB Bankroll]]</f>
        <v>0</v>
      </c>
      <c r="X26">
        <f>Table1[[#This Row],[BB Bet]]*Table1[[#This Row],[Odds]]*Table1[[#This Row],[Win]]-Table1[[#This Row],[BB Bet]]</f>
        <v>0</v>
      </c>
      <c r="Y26" s="5">
        <f>Y25</f>
        <v>1.0258972209302326</v>
      </c>
    </row>
    <row r="27" spans="1:25" x14ac:dyDescent="0.35">
      <c r="A27" s="4">
        <v>2020020014</v>
      </c>
      <c r="B27" s="4">
        <v>1</v>
      </c>
      <c r="C27" s="4" t="s">
        <v>25</v>
      </c>
      <c r="D27" s="4" t="s">
        <v>24</v>
      </c>
      <c r="E27" s="4">
        <v>0</v>
      </c>
      <c r="F27" s="4">
        <v>1</v>
      </c>
      <c r="G27" s="4">
        <v>2.15</v>
      </c>
      <c r="H27">
        <v>0.49160156291613227</v>
      </c>
      <c r="I27">
        <f>((Table1[[#This Row],[H-S prob.]]*(Table1[[#This Row],[Odds]]-1)-1+Table1[[#This Row],[H-S prob.]])/(Table1[[#This Row],[Odds]]-1))*0.3</f>
        <v>1.4854789635569826E-2</v>
      </c>
      <c r="J27">
        <v>1.4854789635569826E-2</v>
      </c>
      <c r="K27">
        <f>(Table1[[#This Row],[H-S Bet]]*Table1[[#This Row],[Odds]]*Table1[[#This Row],[Win]]-Table1[[#This Row],[H-S Bet]])*Table1[[#This Row],[H-S Bankroll]]</f>
        <v>1.7041903102612065E-2</v>
      </c>
      <c r="L27">
        <f>Table1[[#This Row],[H-S Bet]]*Table1[[#This Row],[Odds]]*Table1[[#This Row],[Win]]-Table1[[#This Row],[H-S Bet]]</f>
        <v>1.70830080809053E-2</v>
      </c>
      <c r="M27" s="5">
        <f>M26</f>
        <v>0.99759380911730755</v>
      </c>
      <c r="N27" s="4">
        <v>0.44699999999999995</v>
      </c>
      <c r="O27" s="4">
        <f>((Table1[[#This Row],[Dom prob.]]*(Table1[[#This Row],[Odds]]-1)-1+Table1[[#This Row],[Dom prob.]])/(Table1[[#This Row],[Odds]]-1))*0.3</f>
        <v>-1.016086956521743E-2</v>
      </c>
      <c r="P27" s="4"/>
      <c r="Q27" s="4">
        <f>(Table1[[#This Row],[Dom Bet]]*Table1[[#This Row],[Odds]]*Table1[[#This Row],[Win]]-Table1[[#This Row],[Dom Bet]])*Table1[[#This Row],[Dom Bankroll]]</f>
        <v>0</v>
      </c>
      <c r="R27" s="4">
        <f>Table1[[#This Row],[Dom Bet]]*Table1[[#This Row],[Odds]]*Table1[[#This Row],[Win]]-Table1[[#This Row],[Dom Bet]]</f>
        <v>0</v>
      </c>
      <c r="S27" s="4">
        <f>S26</f>
        <v>0.99452499999999999</v>
      </c>
      <c r="T27">
        <v>0.46310000000000007</v>
      </c>
      <c r="U27">
        <f>((Table1[[#This Row],[BB prob.]]*(Table1[[#This Row],[Odds]]-1)-1+Table1[[#This Row],[BB prob.]])/(Table1[[#This Row],[Odds]]-1))*0.3</f>
        <v>-1.1308695652173565E-3</v>
      </c>
      <c r="W27">
        <f>(Table1[[#This Row],[BB Bet]]*Table1[[#This Row],[Odds]]*Table1[[#This Row],[Win]]-Table1[[#This Row],[BB Bet]])*Table1[[#This Row],[BB Bankroll]]</f>
        <v>0</v>
      </c>
      <c r="X27">
        <f>Table1[[#This Row],[BB Bet]]*Table1[[#This Row],[Odds]]*Table1[[#This Row],[Win]]-Table1[[#This Row],[BB Bet]]</f>
        <v>0</v>
      </c>
      <c r="Y27" s="5">
        <f>Y26</f>
        <v>1.0258972209302326</v>
      </c>
    </row>
    <row r="28" spans="1:25" x14ac:dyDescent="0.35">
      <c r="A28" s="4">
        <v>2020020015</v>
      </c>
      <c r="B28" s="4">
        <v>1</v>
      </c>
      <c r="C28" s="4" t="s">
        <v>26</v>
      </c>
      <c r="D28" s="4" t="s">
        <v>27</v>
      </c>
      <c r="E28" s="4">
        <v>0</v>
      </c>
      <c r="F28" s="4">
        <v>0</v>
      </c>
      <c r="G28" s="4">
        <v>3</v>
      </c>
      <c r="H28">
        <v>0.35929435126989168</v>
      </c>
      <c r="I28">
        <f>((Table1[[#This Row],[H-S prob.]]*(Table1[[#This Row],[Odds]]-1)-1+Table1[[#This Row],[H-S prob.]])/(Table1[[#This Row],[Odds]]-1))*0.3</f>
        <v>1.1682458071451254E-2</v>
      </c>
      <c r="J28">
        <v>1.1682458071451254E-2</v>
      </c>
      <c r="K28">
        <f>(Table1[[#This Row],[H-S Bet]]*Table1[[#This Row],[Odds]]*Table1[[#This Row],[Win]]-Table1[[#This Row],[H-S Bet]])*Table1[[#This Row],[H-S Bankroll]]</f>
        <v>-1.1654347847352291E-2</v>
      </c>
      <c r="L28">
        <f>Table1[[#This Row],[H-S Bet]]*Table1[[#This Row],[Odds]]*Table1[[#This Row],[Win]]-Table1[[#This Row],[H-S Bet]]</f>
        <v>-1.1682458071451254E-2</v>
      </c>
      <c r="M28" s="5">
        <f>M27</f>
        <v>0.99759380911730755</v>
      </c>
      <c r="N28" s="4">
        <v>0.371</v>
      </c>
      <c r="O28" s="4">
        <f>((Table1[[#This Row],[Dom prob.]]*(Table1[[#This Row],[Odds]]-1)-1+Table1[[#This Row],[Dom prob.]])/(Table1[[#This Row],[Odds]]-1))*0.3</f>
        <v>1.6949999999999996E-2</v>
      </c>
      <c r="P28" s="4">
        <v>1.6949999999999996E-2</v>
      </c>
      <c r="Q28" s="4">
        <f>(Table1[[#This Row],[Dom Bet]]*Table1[[#This Row],[Odds]]*Table1[[#This Row],[Win]]-Table1[[#This Row],[Dom Bet]])*Table1[[#This Row],[Dom Bankroll]]</f>
        <v>-1.6857198749999996E-2</v>
      </c>
      <c r="R28" s="4">
        <f>Table1[[#This Row],[Dom Bet]]*Table1[[#This Row],[Odds]]*Table1[[#This Row],[Win]]-Table1[[#This Row],[Dom Bet]]</f>
        <v>-1.6949999999999996E-2</v>
      </c>
      <c r="S28" s="4">
        <f>S27</f>
        <v>0.99452499999999999</v>
      </c>
      <c r="T28">
        <v>0.32999999999999996</v>
      </c>
      <c r="U28">
        <f>((Table1[[#This Row],[BB prob.]]*(Table1[[#This Row],[Odds]]-1)-1+Table1[[#This Row],[BB prob.]])/(Table1[[#This Row],[Odds]]-1))*0.3</f>
        <v>-1.500000000000018E-3</v>
      </c>
      <c r="W28">
        <f>(Table1[[#This Row],[BB Bet]]*Table1[[#This Row],[Odds]]*Table1[[#This Row],[Win]]-Table1[[#This Row],[BB Bet]])*Table1[[#This Row],[BB Bankroll]]</f>
        <v>0</v>
      </c>
      <c r="X28">
        <f>Table1[[#This Row],[BB Bet]]*Table1[[#This Row],[Odds]]*Table1[[#This Row],[Win]]-Table1[[#This Row],[BB Bet]]</f>
        <v>0</v>
      </c>
      <c r="Y28" s="5">
        <f>Y27</f>
        <v>1.0258972209302326</v>
      </c>
    </row>
    <row r="29" spans="1:25" x14ac:dyDescent="0.35">
      <c r="A29" s="4">
        <v>2020020015</v>
      </c>
      <c r="B29" s="4">
        <v>1</v>
      </c>
      <c r="C29" s="4" t="s">
        <v>27</v>
      </c>
      <c r="D29" s="4" t="s">
        <v>26</v>
      </c>
      <c r="E29" s="4">
        <v>1</v>
      </c>
      <c r="F29" s="4">
        <v>1</v>
      </c>
      <c r="G29" s="4">
        <v>1.42</v>
      </c>
      <c r="H29">
        <v>0.64070564873010838</v>
      </c>
      <c r="I29">
        <f>((Table1[[#This Row],[H-S prob.]]*(Table1[[#This Row],[Odds]]-1)-1+Table1[[#This Row],[H-S prob.]])/(Table1[[#This Row],[Odds]]-1))*0.3</f>
        <v>-6.442712771660436E-2</v>
      </c>
      <c r="K29">
        <f>(Table1[[#This Row],[H-S Bet]]*Table1[[#This Row],[Odds]]*Table1[[#This Row],[Win]]-Table1[[#This Row],[H-S Bet]])*Table1[[#This Row],[H-S Bankroll]]</f>
        <v>0</v>
      </c>
      <c r="L29">
        <f>Table1[[#This Row],[H-S Bet]]*Table1[[#This Row],[Odds]]*Table1[[#This Row],[Win]]-Table1[[#This Row],[H-S Bet]]</f>
        <v>0</v>
      </c>
      <c r="M29" s="5">
        <f>M28</f>
        <v>0.99759380911730755</v>
      </c>
      <c r="N29" s="4">
        <v>0.629</v>
      </c>
      <c r="O29" s="4">
        <f>((Table1[[#This Row],[Dom prob.]]*(Table1[[#This Row],[Odds]]-1)-1+Table1[[#This Row],[Dom prob.]])/(Table1[[#This Row],[Odds]]-1))*0.3</f>
        <v>-7.6300000000000021E-2</v>
      </c>
      <c r="P29" s="4"/>
      <c r="Q29" s="4">
        <f>(Table1[[#This Row],[Dom Bet]]*Table1[[#This Row],[Odds]]*Table1[[#This Row],[Win]]-Table1[[#This Row],[Dom Bet]])*Table1[[#This Row],[Dom Bankroll]]</f>
        <v>0</v>
      </c>
      <c r="R29" s="4">
        <f>Table1[[#This Row],[Dom Bet]]*Table1[[#This Row],[Odds]]*Table1[[#This Row],[Win]]-Table1[[#This Row],[Dom Bet]]</f>
        <v>0</v>
      </c>
      <c r="S29" s="4">
        <f>S28</f>
        <v>0.99452499999999999</v>
      </c>
      <c r="T29">
        <v>0.67</v>
      </c>
      <c r="U29">
        <f>((Table1[[#This Row],[BB prob.]]*(Table1[[#This Row],[Odds]]-1)-1+Table1[[#This Row],[BB prob.]])/(Table1[[#This Row],[Odds]]-1))*0.3</f>
        <v>-3.4714285714285698E-2</v>
      </c>
      <c r="W29">
        <f>(Table1[[#This Row],[BB Bet]]*Table1[[#This Row],[Odds]]*Table1[[#This Row],[Win]]-Table1[[#This Row],[BB Bet]])*Table1[[#This Row],[BB Bankroll]]</f>
        <v>0</v>
      </c>
      <c r="X29">
        <f>Table1[[#This Row],[BB Bet]]*Table1[[#This Row],[Odds]]*Table1[[#This Row],[Win]]-Table1[[#This Row],[BB Bet]]</f>
        <v>0</v>
      </c>
      <c r="Y29" s="5">
        <f>Y28</f>
        <v>1.0258972209302326</v>
      </c>
    </row>
    <row r="30" spans="1:25" x14ac:dyDescent="0.35">
      <c r="A30" s="4">
        <v>2020020016</v>
      </c>
      <c r="B30" s="4">
        <v>1</v>
      </c>
      <c r="C30" s="4" t="s">
        <v>28</v>
      </c>
      <c r="D30" s="4" t="s">
        <v>29</v>
      </c>
      <c r="E30" s="4">
        <v>1</v>
      </c>
      <c r="F30" s="4">
        <v>0</v>
      </c>
      <c r="G30" s="4">
        <v>2.2000000000000002</v>
      </c>
      <c r="H30">
        <v>0.43876068987886924</v>
      </c>
      <c r="I30">
        <f>((Table1[[#This Row],[H-S prob.]]*(Table1[[#This Row],[Odds]]-1)-1+Table1[[#This Row],[H-S prob.]])/(Table1[[#This Row],[Odds]]-1))*0.3</f>
        <v>-8.6816205666219014E-3</v>
      </c>
      <c r="K30">
        <f>(Table1[[#This Row],[H-S Bet]]*Table1[[#This Row],[Odds]]*Table1[[#This Row],[Win]]-Table1[[#This Row],[H-S Bet]])*Table1[[#This Row],[H-S Bankroll]]</f>
        <v>0</v>
      </c>
      <c r="L30">
        <f>Table1[[#This Row],[H-S Bet]]*Table1[[#This Row],[Odds]]*Table1[[#This Row],[Win]]-Table1[[#This Row],[H-S Bet]]</f>
        <v>0</v>
      </c>
      <c r="M30" s="5">
        <f>M29</f>
        <v>0.99759380911730755</v>
      </c>
      <c r="N30" s="4">
        <v>0.38800000000000001</v>
      </c>
      <c r="O30" s="4">
        <f>((Table1[[#This Row],[Dom prob.]]*(Table1[[#This Row],[Odds]]-1)-1+Table1[[#This Row],[Dom prob.]])/(Table1[[#This Row],[Odds]]-1))*0.3</f>
        <v>-3.6599999999999987E-2</v>
      </c>
      <c r="P30" s="4"/>
      <c r="Q30" s="4">
        <f>(Table1[[#This Row],[Dom Bet]]*Table1[[#This Row],[Odds]]*Table1[[#This Row],[Win]]-Table1[[#This Row],[Dom Bet]])*Table1[[#This Row],[Dom Bankroll]]</f>
        <v>0</v>
      </c>
      <c r="R30" s="4">
        <f>Table1[[#This Row],[Dom Bet]]*Table1[[#This Row],[Odds]]*Table1[[#This Row],[Win]]-Table1[[#This Row],[Dom Bet]]</f>
        <v>0</v>
      </c>
      <c r="S30" s="4">
        <f>S29</f>
        <v>0.99452499999999999</v>
      </c>
      <c r="T30">
        <v>0.43540000000000001</v>
      </c>
      <c r="U30">
        <f>((Table1[[#This Row],[BB prob.]]*(Table1[[#This Row],[Odds]]-1)-1+Table1[[#This Row],[BB prob.]])/(Table1[[#This Row],[Odds]]-1))*0.3</f>
        <v>-1.0529999999999982E-2</v>
      </c>
      <c r="W30">
        <f>(Table1[[#This Row],[BB Bet]]*Table1[[#This Row],[Odds]]*Table1[[#This Row],[Win]]-Table1[[#This Row],[BB Bet]])*Table1[[#This Row],[BB Bankroll]]</f>
        <v>0</v>
      </c>
      <c r="X30">
        <f>Table1[[#This Row],[BB Bet]]*Table1[[#This Row],[Odds]]*Table1[[#This Row],[Win]]-Table1[[#This Row],[BB Bet]]</f>
        <v>0</v>
      </c>
      <c r="Y30" s="5">
        <f>Y29</f>
        <v>1.0258972209302326</v>
      </c>
    </row>
    <row r="31" spans="1:25" x14ac:dyDescent="0.35">
      <c r="A31" s="4">
        <v>2020020016</v>
      </c>
      <c r="B31" s="4">
        <v>1</v>
      </c>
      <c r="C31" s="4" t="s">
        <v>29</v>
      </c>
      <c r="D31" s="4" t="s">
        <v>28</v>
      </c>
      <c r="E31" s="4">
        <v>0</v>
      </c>
      <c r="F31" s="4">
        <v>1</v>
      </c>
      <c r="G31" s="4">
        <v>1.71</v>
      </c>
      <c r="H31">
        <v>0.56123931012113071</v>
      </c>
      <c r="I31">
        <f>((Table1[[#This Row],[H-S prob.]]*(Table1[[#This Row],[Odds]]-1)-1+Table1[[#This Row],[H-S prob.]])/(Table1[[#This Row],[Odds]]-1))*0.3</f>
        <v>-1.7020047757549214E-2</v>
      </c>
      <c r="K31">
        <f>(Table1[[#This Row],[H-S Bet]]*Table1[[#This Row],[Odds]]*Table1[[#This Row],[Win]]-Table1[[#This Row],[H-S Bet]])*Table1[[#This Row],[H-S Bankroll]]</f>
        <v>0</v>
      </c>
      <c r="L31">
        <f>Table1[[#This Row],[H-S Bet]]*Table1[[#This Row],[Odds]]*Table1[[#This Row],[Win]]-Table1[[#This Row],[H-S Bet]]</f>
        <v>0</v>
      </c>
      <c r="M31" s="5">
        <f>M30</f>
        <v>0.99759380911730755</v>
      </c>
      <c r="N31" s="4">
        <v>0.61199999999999999</v>
      </c>
      <c r="O31" s="4">
        <f>((Table1[[#This Row],[Dom prob.]]*(Table1[[#This Row],[Odds]]-1)-1+Table1[[#This Row],[Dom prob.]])/(Table1[[#This Row],[Odds]]-1))*0.3</f>
        <v>1.9656338028169015E-2</v>
      </c>
      <c r="P31" s="4">
        <v>1.9656338028169015E-2</v>
      </c>
      <c r="Q31" s="4">
        <f>(Table1[[#This Row],[Dom Bet]]*Table1[[#This Row],[Odds]]*Table1[[#This Row],[Win]]-Table1[[#This Row],[Dom Bet]])*Table1[[#This Row],[Dom Bankroll]]</f>
        <v>1.3879590899999999E-2</v>
      </c>
      <c r="R31" s="4">
        <f>Table1[[#This Row],[Dom Bet]]*Table1[[#This Row],[Odds]]*Table1[[#This Row],[Win]]-Table1[[#This Row],[Dom Bet]]</f>
        <v>1.3956E-2</v>
      </c>
      <c r="S31" s="4">
        <f>S30</f>
        <v>0.99452499999999999</v>
      </c>
      <c r="T31">
        <v>0.56459999999999999</v>
      </c>
      <c r="U31">
        <f>((Table1[[#This Row],[BB prob.]]*(Table1[[#This Row],[Odds]]-1)-1+Table1[[#This Row],[BB prob.]])/(Table1[[#This Row],[Odds]]-1))*0.3</f>
        <v>-1.4591830985915519E-2</v>
      </c>
      <c r="W31">
        <f>(Table1[[#This Row],[BB Bet]]*Table1[[#This Row],[Odds]]*Table1[[#This Row],[Win]]-Table1[[#This Row],[BB Bet]])*Table1[[#This Row],[BB Bankroll]]</f>
        <v>0</v>
      </c>
      <c r="X31">
        <f>Table1[[#This Row],[BB Bet]]*Table1[[#This Row],[Odds]]*Table1[[#This Row],[Win]]-Table1[[#This Row],[BB Bet]]</f>
        <v>0</v>
      </c>
      <c r="Y31" s="5">
        <f>Y30</f>
        <v>1.0258972209302326</v>
      </c>
    </row>
    <row r="32" spans="1:25" x14ac:dyDescent="0.35">
      <c r="A32" s="4">
        <v>2020020017</v>
      </c>
      <c r="B32" s="4">
        <v>2</v>
      </c>
      <c r="C32" s="4" t="s">
        <v>12</v>
      </c>
      <c r="D32" s="4" t="s">
        <v>13</v>
      </c>
      <c r="E32" s="4">
        <v>1</v>
      </c>
      <c r="F32" s="4">
        <v>0</v>
      </c>
      <c r="G32" s="4">
        <v>2.25</v>
      </c>
      <c r="H32">
        <v>0.44516660755565235</v>
      </c>
      <c r="I32">
        <f>((Table1[[#This Row],[H-S prob.]]*(Table1[[#This Row],[Odds]]-1)-1+Table1[[#This Row],[H-S prob.]])/(Table1[[#This Row],[Odds]]-1))*0.3</f>
        <v>3.8996808005225869E-4</v>
      </c>
      <c r="J32">
        <v>3.8996808005225869E-4</v>
      </c>
      <c r="K32">
        <f>(Table1[[#This Row],[H-S Bet]]*Table1[[#This Row],[Odds]]*Table1[[#This Row],[Win]]-Table1[[#This Row],[H-S Bet]])*Table1[[#This Row],[H-S Bankroll]]</f>
        <v>-3.9984000353865043E-4</v>
      </c>
      <c r="L32">
        <f>Table1[[#This Row],[H-S Bet]]*Table1[[#This Row],[Odds]]*Table1[[#This Row],[Win]]-Table1[[#This Row],[H-S Bet]]</f>
        <v>-3.8996808005225869E-4</v>
      </c>
      <c r="M32" s="5">
        <f>M31+SUM(K12:K31)</f>
        <v>1.0253146962312116</v>
      </c>
      <c r="N32" s="4">
        <v>0.46400000000000002</v>
      </c>
      <c r="O32" s="4">
        <f>((Table1[[#This Row],[Dom prob.]]*(Table1[[#This Row],[Odds]]-1)-1+Table1[[#This Row],[Dom prob.]])/(Table1[[#This Row],[Odds]]-1))*0.3</f>
        <v>1.0560000000000022E-2</v>
      </c>
      <c r="P32" s="4">
        <v>1.0560000000000022E-2</v>
      </c>
      <c r="Q32" s="4">
        <f>(Table1[[#This Row],[Dom Bet]]*Table1[[#This Row],[Odds]]*Table1[[#This Row],[Win]]-Table1[[#This Row],[Dom Bet]])*Table1[[#This Row],[Dom Bankroll]]</f>
        <v>-1.0423638165864021E-2</v>
      </c>
      <c r="R32" s="4">
        <f>Table1[[#This Row],[Dom Bet]]*Table1[[#This Row],[Odds]]*Table1[[#This Row],[Win]]-Table1[[#This Row],[Dom Bet]]</f>
        <v>-1.0560000000000022E-2</v>
      </c>
      <c r="S32" s="4">
        <f>S31+SUM(Q12:Q31)</f>
        <v>0.98708694752499992</v>
      </c>
      <c r="T32">
        <v>0.34750000000000003</v>
      </c>
      <c r="U32">
        <f>((Table1[[#This Row],[BB prob.]]*(Table1[[#This Row],[Odds]]-1)-1+Table1[[#This Row],[BB prob.]])/(Table1[[#This Row],[Odds]]-1))*0.3</f>
        <v>-5.234999999999998E-2</v>
      </c>
      <c r="W32">
        <f>(Table1[[#This Row],[BB Bet]]*Table1[[#This Row],[Odds]]*Table1[[#This Row],[Win]]-Table1[[#This Row],[BB Bet]])*Table1[[#This Row],[BB Bankroll]]</f>
        <v>0</v>
      </c>
      <c r="X32">
        <f>Table1[[#This Row],[BB Bet]]*Table1[[#This Row],[Odds]]*Table1[[#This Row],[Win]]-Table1[[#This Row],[BB Bet]]</f>
        <v>0</v>
      </c>
      <c r="Y32" s="5">
        <f>Y31+SUM(W12:W31)</f>
        <v>1.1509093657074634</v>
      </c>
    </row>
    <row r="33" spans="1:25" x14ac:dyDescent="0.35">
      <c r="A33" s="4">
        <v>2020020017</v>
      </c>
      <c r="B33" s="4">
        <v>2</v>
      </c>
      <c r="C33" s="4" t="s">
        <v>13</v>
      </c>
      <c r="D33" s="4" t="s">
        <v>12</v>
      </c>
      <c r="E33" s="4">
        <v>0</v>
      </c>
      <c r="F33" s="4">
        <v>1</v>
      </c>
      <c r="G33" s="4">
        <v>1.68</v>
      </c>
      <c r="H33">
        <v>0.55483339244434771</v>
      </c>
      <c r="I33">
        <f>((Table1[[#This Row],[H-S prob.]]*(Table1[[#This Row],[Odds]]-1)-1+Table1[[#This Row],[H-S prob.]])/(Table1[[#This Row],[Odds]]-1))*0.3</f>
        <v>-2.9947015011836435E-2</v>
      </c>
      <c r="K33">
        <f>(Table1[[#This Row],[H-S Bet]]*Table1[[#This Row],[Odds]]*Table1[[#This Row],[Win]]-Table1[[#This Row],[H-S Bet]])*Table1[[#This Row],[H-S Bankroll]]</f>
        <v>0</v>
      </c>
      <c r="L33">
        <f>Table1[[#This Row],[H-S Bet]]*Table1[[#This Row],[Odds]]*Table1[[#This Row],[Win]]-Table1[[#This Row],[H-S Bet]]</f>
        <v>0</v>
      </c>
      <c r="M33" s="5">
        <f>M32</f>
        <v>1.0253146962312116</v>
      </c>
      <c r="N33" s="4">
        <v>0.53600000000000003</v>
      </c>
      <c r="O33" s="4">
        <f>((Table1[[#This Row],[Dom prob.]]*(Table1[[#This Row],[Odds]]-1)-1+Table1[[#This Row],[Dom prob.]])/(Table1[[#This Row],[Odds]]-1))*0.3</f>
        <v>-4.3905882352941204E-2</v>
      </c>
      <c r="P33" s="4"/>
      <c r="Q33" s="4">
        <f>(Table1[[#This Row],[Dom Bet]]*Table1[[#This Row],[Odds]]*Table1[[#This Row],[Win]]-Table1[[#This Row],[Dom Bet]])*Table1[[#This Row],[Dom Bankroll]]</f>
        <v>0</v>
      </c>
      <c r="R33" s="4">
        <f>Table1[[#This Row],[Dom Bet]]*Table1[[#This Row],[Odds]]*Table1[[#This Row],[Win]]-Table1[[#This Row],[Dom Bet]]</f>
        <v>0</v>
      </c>
      <c r="S33" s="4">
        <f>S32</f>
        <v>0.98708694752499992</v>
      </c>
      <c r="T33">
        <v>0.65249999999999997</v>
      </c>
      <c r="U33">
        <f>((Table1[[#This Row],[BB prob.]]*(Table1[[#This Row],[Odds]]-1)-1+Table1[[#This Row],[BB prob.]])/(Table1[[#This Row],[Odds]]-1))*0.3</f>
        <v>4.2441176470588218E-2</v>
      </c>
      <c r="V33">
        <v>4.2441176470588218E-2</v>
      </c>
      <c r="W33">
        <f>(Table1[[#This Row],[BB Bet]]*Table1[[#This Row],[Odds]]*Table1[[#This Row],[Win]]-Table1[[#This Row],[BB Bet]])*Table1[[#This Row],[BB Bankroll]]</f>
        <v>3.3215244294317374E-2</v>
      </c>
      <c r="X33">
        <f>Table1[[#This Row],[BB Bet]]*Table1[[#This Row],[Odds]]*Table1[[#This Row],[Win]]-Table1[[#This Row],[BB Bet]]</f>
        <v>2.8859999999999983E-2</v>
      </c>
      <c r="Y33" s="5">
        <f>Y32</f>
        <v>1.1509093657074634</v>
      </c>
    </row>
    <row r="34" spans="1:25" x14ac:dyDescent="0.35">
      <c r="A34" s="4">
        <v>2020020018</v>
      </c>
      <c r="B34" s="4">
        <v>2</v>
      </c>
      <c r="C34" s="4" t="s">
        <v>2</v>
      </c>
      <c r="D34" s="4" t="s">
        <v>3</v>
      </c>
      <c r="E34" s="4">
        <v>1</v>
      </c>
      <c r="F34" s="4">
        <v>1</v>
      </c>
      <c r="G34" s="4">
        <v>1.95</v>
      </c>
      <c r="H34">
        <v>0.50478895041779837</v>
      </c>
      <c r="I34">
        <f>((Table1[[#This Row],[H-S prob.]]*(Table1[[#This Row],[Odds]]-1)-1+Table1[[#This Row],[H-S prob.]])/(Table1[[#This Row],[Odds]]-1))*0.3</f>
        <v>-4.9457515848294609E-3</v>
      </c>
      <c r="K34">
        <f>(Table1[[#This Row],[H-S Bet]]*Table1[[#This Row],[Odds]]*Table1[[#This Row],[Win]]-Table1[[#This Row],[H-S Bet]])*Table1[[#This Row],[H-S Bankroll]]</f>
        <v>0</v>
      </c>
      <c r="L34">
        <f>Table1[[#This Row],[H-S Bet]]*Table1[[#This Row],[Odds]]*Table1[[#This Row],[Win]]-Table1[[#This Row],[H-S Bet]]</f>
        <v>0</v>
      </c>
      <c r="M34" s="5">
        <f>M33</f>
        <v>1.0253146962312116</v>
      </c>
      <c r="N34" s="4">
        <v>0.55900000000000005</v>
      </c>
      <c r="O34" s="4">
        <f>((Table1[[#This Row],[Dom prob.]]*(Table1[[#This Row],[Odds]]-1)-1+Table1[[#This Row],[Dom prob.]])/(Table1[[#This Row],[Odds]]-1))*0.3</f>
        <v>2.843684210526318E-2</v>
      </c>
      <c r="P34" s="4">
        <v>2.843684210526318E-2</v>
      </c>
      <c r="Q34" s="4">
        <f>(Table1[[#This Row],[Dom Bet]]*Table1[[#This Row],[Odds]]*Table1[[#This Row],[Win]]-Table1[[#This Row],[Dom Bet]])*Table1[[#This Row],[Dom Bankroll]]</f>
        <v>2.6666153887387894E-2</v>
      </c>
      <c r="R34" s="4">
        <f>Table1[[#This Row],[Dom Bet]]*Table1[[#This Row],[Odds]]*Table1[[#This Row],[Win]]-Table1[[#This Row],[Dom Bet]]</f>
        <v>2.7015000000000022E-2</v>
      </c>
      <c r="S34" s="4">
        <f>S33</f>
        <v>0.98708694752499992</v>
      </c>
      <c r="T34">
        <v>0.55920000000000003</v>
      </c>
      <c r="U34">
        <f>((Table1[[#This Row],[BB prob.]]*(Table1[[#This Row],[Odds]]-1)-1+Table1[[#This Row],[BB prob.]])/(Table1[[#This Row],[Odds]]-1))*0.3</f>
        <v>2.8560000000000026E-2</v>
      </c>
      <c r="V34">
        <v>2.8560000000000026E-2</v>
      </c>
      <c r="W34">
        <f>(Table1[[#This Row],[BB Bet]]*Table1[[#This Row],[Odds]]*Table1[[#This Row],[Win]]-Table1[[#This Row],[BB Bet]])*Table1[[#This Row],[BB Bankroll]]</f>
        <v>3.1226472910374919E-2</v>
      </c>
      <c r="X34">
        <f>Table1[[#This Row],[BB Bet]]*Table1[[#This Row],[Odds]]*Table1[[#This Row],[Win]]-Table1[[#This Row],[BB Bet]]</f>
        <v>2.7132000000000021E-2</v>
      </c>
      <c r="Y34" s="5">
        <f>Y33</f>
        <v>1.1509093657074634</v>
      </c>
    </row>
    <row r="35" spans="1:25" x14ac:dyDescent="0.35">
      <c r="A35" s="4">
        <v>2020020018</v>
      </c>
      <c r="B35" s="4">
        <v>2</v>
      </c>
      <c r="C35" s="4" t="s">
        <v>3</v>
      </c>
      <c r="D35" s="4" t="s">
        <v>2</v>
      </c>
      <c r="E35" s="4">
        <v>0</v>
      </c>
      <c r="F35" s="4">
        <v>0</v>
      </c>
      <c r="G35" s="4">
        <v>1.9</v>
      </c>
      <c r="H35">
        <v>0.49521104958220163</v>
      </c>
      <c r="I35">
        <f>((Table1[[#This Row],[H-S prob.]]*(Table1[[#This Row],[Odds]]-1)-1+Table1[[#This Row],[H-S prob.]])/(Table1[[#This Row],[Odds]]-1))*0.3</f>
        <v>-1.9699668597938962E-2</v>
      </c>
      <c r="K35">
        <f>(Table1[[#This Row],[H-S Bet]]*Table1[[#This Row],[Odds]]*Table1[[#This Row],[Win]]-Table1[[#This Row],[H-S Bet]])*Table1[[#This Row],[H-S Bankroll]]</f>
        <v>0</v>
      </c>
      <c r="L35">
        <f>Table1[[#This Row],[H-S Bet]]*Table1[[#This Row],[Odds]]*Table1[[#This Row],[Win]]-Table1[[#This Row],[H-S Bet]]</f>
        <v>0</v>
      </c>
      <c r="M35" s="5">
        <f>M34</f>
        <v>1.0253146962312116</v>
      </c>
      <c r="N35" s="4">
        <v>0.44099999999999995</v>
      </c>
      <c r="O35" s="4">
        <f>((Table1[[#This Row],[Dom prob.]]*(Table1[[#This Row],[Odds]]-1)-1+Table1[[#This Row],[Dom prob.]])/(Table1[[#This Row],[Odds]]-1))*0.3</f>
        <v>-5.4033333333333385E-2</v>
      </c>
      <c r="P35" s="4"/>
      <c r="Q35" s="4">
        <f>(Table1[[#This Row],[Dom Bet]]*Table1[[#This Row],[Odds]]*Table1[[#This Row],[Win]]-Table1[[#This Row],[Dom Bet]])*Table1[[#This Row],[Dom Bankroll]]</f>
        <v>0</v>
      </c>
      <c r="R35" s="4">
        <f>Table1[[#This Row],[Dom Bet]]*Table1[[#This Row],[Odds]]*Table1[[#This Row],[Win]]-Table1[[#This Row],[Dom Bet]]</f>
        <v>0</v>
      </c>
      <c r="S35" s="4">
        <f>S34</f>
        <v>0.98708694752499992</v>
      </c>
      <c r="T35">
        <v>0.44079999999999997</v>
      </c>
      <c r="U35">
        <f>((Table1[[#This Row],[BB prob.]]*(Table1[[#This Row],[Odds]]-1)-1+Table1[[#This Row],[BB prob.]])/(Table1[[#This Row],[Odds]]-1))*0.3</f>
        <v>-5.4160000000000028E-2</v>
      </c>
      <c r="W35">
        <f>(Table1[[#This Row],[BB Bet]]*Table1[[#This Row],[Odds]]*Table1[[#This Row],[Win]]-Table1[[#This Row],[BB Bet]])*Table1[[#This Row],[BB Bankroll]]</f>
        <v>0</v>
      </c>
      <c r="X35">
        <f>Table1[[#This Row],[BB Bet]]*Table1[[#This Row],[Odds]]*Table1[[#This Row],[Win]]-Table1[[#This Row],[BB Bet]]</f>
        <v>0</v>
      </c>
      <c r="Y35" s="5">
        <f>Y34</f>
        <v>1.1509093657074634</v>
      </c>
    </row>
    <row r="36" spans="1:25" x14ac:dyDescent="0.35">
      <c r="A36" s="4">
        <v>2020020019</v>
      </c>
      <c r="B36" s="4">
        <v>2</v>
      </c>
      <c r="C36" s="4" t="s">
        <v>4</v>
      </c>
      <c r="D36" s="4" t="s">
        <v>5</v>
      </c>
      <c r="E36" s="4">
        <v>0</v>
      </c>
      <c r="F36" s="4">
        <v>0</v>
      </c>
      <c r="G36" s="4">
        <v>3.2</v>
      </c>
      <c r="H36">
        <v>0.31904096204980625</v>
      </c>
      <c r="I36">
        <f>((Table1[[#This Row],[H-S prob.]]*(Table1[[#This Row],[Odds]]-1)-1+Table1[[#This Row],[H-S prob.]])/(Table1[[#This Row],[Odds]]-1))*0.3</f>
        <v>2.8542379853700047E-3</v>
      </c>
      <c r="J36">
        <v>2.8542379853700047E-3</v>
      </c>
      <c r="K36">
        <f>(Table1[[#This Row],[H-S Bet]]*Table1[[#This Row],[Odds]]*Table1[[#This Row],[Win]]-Table1[[#This Row],[H-S Bet]])*Table1[[#This Row],[H-S Bankroll]]</f>
        <v>-2.9264921529412319E-3</v>
      </c>
      <c r="L36">
        <f>Table1[[#This Row],[H-S Bet]]*Table1[[#This Row],[Odds]]*Table1[[#This Row],[Win]]-Table1[[#This Row],[H-S Bet]]</f>
        <v>-2.8542379853700047E-3</v>
      </c>
      <c r="M36" s="5">
        <f>M35</f>
        <v>1.0253146962312116</v>
      </c>
      <c r="N36" s="4">
        <v>0.378</v>
      </c>
      <c r="O36" s="4">
        <f>((Table1[[#This Row],[Dom prob.]]*(Table1[[#This Row],[Odds]]-1)-1+Table1[[#This Row],[Dom prob.]])/(Table1[[#This Row],[Odds]]-1))*0.3</f>
        <v>2.8581818181818194E-2</v>
      </c>
      <c r="P36" s="4">
        <v>2.8581818181818194E-2</v>
      </c>
      <c r="Q36" s="4">
        <f>(Table1[[#This Row],[Dom Bet]]*Table1[[#This Row],[Odds]]*Table1[[#This Row],[Win]]-Table1[[#This Row],[Dom Bet]])*Table1[[#This Row],[Dom Bankroll]]</f>
        <v>-2.8212739663805466E-2</v>
      </c>
      <c r="R36" s="4">
        <f>Table1[[#This Row],[Dom Bet]]*Table1[[#This Row],[Odds]]*Table1[[#This Row],[Win]]-Table1[[#This Row],[Dom Bet]]</f>
        <v>-2.8581818181818194E-2</v>
      </c>
      <c r="S36" s="4">
        <f>S35</f>
        <v>0.98708694752499992</v>
      </c>
      <c r="T36">
        <v>0.30519999999999992</v>
      </c>
      <c r="U36">
        <f>((Table1[[#This Row],[BB prob.]]*(Table1[[#This Row],[Odds]]-1)-1+Table1[[#This Row],[BB prob.]])/(Table1[[#This Row],[Odds]]-1))*0.3</f>
        <v>-3.185454545454582E-3</v>
      </c>
      <c r="W36">
        <f>(Table1[[#This Row],[BB Bet]]*Table1[[#This Row],[Odds]]*Table1[[#This Row],[Win]]-Table1[[#This Row],[BB Bet]])*Table1[[#This Row],[BB Bankroll]]</f>
        <v>0</v>
      </c>
      <c r="X36">
        <f>Table1[[#This Row],[BB Bet]]*Table1[[#This Row],[Odds]]*Table1[[#This Row],[Win]]-Table1[[#This Row],[BB Bet]]</f>
        <v>0</v>
      </c>
      <c r="Y36" s="5">
        <f>Y35</f>
        <v>1.1509093657074634</v>
      </c>
    </row>
    <row r="37" spans="1:25" x14ac:dyDescent="0.35">
      <c r="A37" s="4">
        <v>2020020019</v>
      </c>
      <c r="B37" s="4">
        <v>2</v>
      </c>
      <c r="C37" s="4" t="s">
        <v>5</v>
      </c>
      <c r="D37" s="4" t="s">
        <v>4</v>
      </c>
      <c r="E37" s="4">
        <v>1</v>
      </c>
      <c r="F37" s="4">
        <v>1</v>
      </c>
      <c r="G37" s="4">
        <v>1.37</v>
      </c>
      <c r="H37">
        <v>0.68095903795019375</v>
      </c>
      <c r="I37">
        <f>((Table1[[#This Row],[H-S prob.]]*(Table1[[#This Row],[Odds]]-1)-1+Table1[[#This Row],[H-S prob.]])/(Table1[[#This Row],[Odds]]-1))*0.3</f>
        <v>-5.4394149736406328E-2</v>
      </c>
      <c r="K37">
        <f>(Table1[[#This Row],[H-S Bet]]*Table1[[#This Row],[Odds]]*Table1[[#This Row],[Win]]-Table1[[#This Row],[H-S Bet]])*Table1[[#This Row],[H-S Bankroll]]</f>
        <v>0</v>
      </c>
      <c r="L37">
        <f>Table1[[#This Row],[H-S Bet]]*Table1[[#This Row],[Odds]]*Table1[[#This Row],[Win]]-Table1[[#This Row],[H-S Bet]]</f>
        <v>0</v>
      </c>
      <c r="M37" s="5">
        <f>M36</f>
        <v>1.0253146962312116</v>
      </c>
      <c r="N37" s="4">
        <v>0.622</v>
      </c>
      <c r="O37" s="4">
        <f>((Table1[[#This Row],[Dom prob.]]*(Table1[[#This Row],[Odds]]-1)-1+Table1[[#This Row],[Dom prob.]])/(Table1[[#This Row],[Odds]]-1))*0.3</f>
        <v>-0.11988648648648643</v>
      </c>
      <c r="P37" s="4"/>
      <c r="Q37" s="4">
        <f>(Table1[[#This Row],[Dom Bet]]*Table1[[#This Row],[Odds]]*Table1[[#This Row],[Win]]-Table1[[#This Row],[Dom Bet]])*Table1[[#This Row],[Dom Bankroll]]</f>
        <v>0</v>
      </c>
      <c r="R37" s="4">
        <f>Table1[[#This Row],[Dom Bet]]*Table1[[#This Row],[Odds]]*Table1[[#This Row],[Win]]-Table1[[#This Row],[Dom Bet]]</f>
        <v>0</v>
      </c>
      <c r="S37" s="4">
        <f>S36</f>
        <v>0.98708694752499992</v>
      </c>
      <c r="T37">
        <v>0.69480000000000008</v>
      </c>
      <c r="U37">
        <f>((Table1[[#This Row],[BB prob.]]*(Table1[[#This Row],[Odds]]-1)-1+Table1[[#This Row],[BB prob.]])/(Table1[[#This Row],[Odds]]-1))*0.3</f>
        <v>-3.901945945945931E-2</v>
      </c>
      <c r="W37">
        <f>(Table1[[#This Row],[BB Bet]]*Table1[[#This Row],[Odds]]*Table1[[#This Row],[Win]]-Table1[[#This Row],[BB Bet]])*Table1[[#This Row],[BB Bankroll]]</f>
        <v>0</v>
      </c>
      <c r="X37">
        <f>Table1[[#This Row],[BB Bet]]*Table1[[#This Row],[Odds]]*Table1[[#This Row],[Win]]-Table1[[#This Row],[BB Bet]]</f>
        <v>0</v>
      </c>
      <c r="Y37" s="5">
        <f>Y36</f>
        <v>1.1509093657074634</v>
      </c>
    </row>
    <row r="38" spans="1:25" x14ac:dyDescent="0.35">
      <c r="A38" s="4">
        <v>2020020021</v>
      </c>
      <c r="B38" s="4">
        <v>2</v>
      </c>
      <c r="C38" s="4" t="s">
        <v>30</v>
      </c>
      <c r="D38" s="4" t="s">
        <v>7</v>
      </c>
      <c r="E38" s="4">
        <v>1</v>
      </c>
      <c r="F38" s="4">
        <v>1</v>
      </c>
      <c r="G38" s="4">
        <v>2.7</v>
      </c>
      <c r="H38">
        <v>0.29607041517184995</v>
      </c>
      <c r="I38">
        <f>((Table1[[#This Row],[H-S prob.]]*(Table1[[#This Row],[Odds]]-1)-1+Table1[[#This Row],[H-S prob.]])/(Table1[[#This Row],[Odds]]-1))*0.3</f>
        <v>-3.5401743359294996E-2</v>
      </c>
      <c r="K38">
        <f>(Table1[[#This Row],[H-S Bet]]*Table1[[#This Row],[Odds]]*Table1[[#This Row],[Win]]-Table1[[#This Row],[H-S Bet]])*Table1[[#This Row],[H-S Bankroll]]</f>
        <v>0</v>
      </c>
      <c r="L38">
        <f>Table1[[#This Row],[H-S Bet]]*Table1[[#This Row],[Odds]]*Table1[[#This Row],[Win]]-Table1[[#This Row],[H-S Bet]]</f>
        <v>0</v>
      </c>
      <c r="M38" s="5">
        <f>M37</f>
        <v>1.0253146962312116</v>
      </c>
      <c r="N38" s="4">
        <v>0.38600000000000001</v>
      </c>
      <c r="O38" s="4">
        <f>((Table1[[#This Row],[Dom prob.]]*(Table1[[#This Row],[Odds]]-1)-1+Table1[[#This Row],[Dom prob.]])/(Table1[[#This Row],[Odds]]-1))*0.3</f>
        <v>7.4470588235294333E-3</v>
      </c>
      <c r="P38" s="4">
        <v>7.4470588235294333E-3</v>
      </c>
      <c r="Q38" s="4">
        <f>(Table1[[#This Row],[Dom Bet]]*Table1[[#This Row],[Odds]]*Table1[[#This Row],[Win]]-Table1[[#This Row],[Dom Bet]])*Table1[[#This Row],[Dom Bankroll]]</f>
        <v>1.2496520755666537E-2</v>
      </c>
      <c r="R38" s="4">
        <f>Table1[[#This Row],[Dom Bet]]*Table1[[#This Row],[Odds]]*Table1[[#This Row],[Win]]-Table1[[#This Row],[Dom Bet]]</f>
        <v>1.2660000000000038E-2</v>
      </c>
      <c r="S38" s="4">
        <f>S37</f>
        <v>0.98708694752499992</v>
      </c>
      <c r="T38">
        <v>0.32250000000000001</v>
      </c>
      <c r="U38">
        <f>((Table1[[#This Row],[BB prob.]]*(Table1[[#This Row],[Odds]]-1)-1+Table1[[#This Row],[BB prob.]])/(Table1[[#This Row],[Odds]]-1))*0.3</f>
        <v>-2.2808823529411736E-2</v>
      </c>
      <c r="W38">
        <f>(Table1[[#This Row],[BB Bet]]*Table1[[#This Row],[Odds]]*Table1[[#This Row],[Win]]-Table1[[#This Row],[BB Bet]])*Table1[[#This Row],[BB Bankroll]]</f>
        <v>0</v>
      </c>
      <c r="X38">
        <f>Table1[[#This Row],[BB Bet]]*Table1[[#This Row],[Odds]]*Table1[[#This Row],[Win]]-Table1[[#This Row],[BB Bet]]</f>
        <v>0</v>
      </c>
      <c r="Y38" s="5">
        <f>Y37</f>
        <v>1.1509093657074634</v>
      </c>
    </row>
    <row r="39" spans="1:25" x14ac:dyDescent="0.35">
      <c r="A39" s="4">
        <v>2020020021</v>
      </c>
      <c r="B39" s="4">
        <v>2</v>
      </c>
      <c r="C39" s="4" t="s">
        <v>7</v>
      </c>
      <c r="D39" s="4" t="s">
        <v>30</v>
      </c>
      <c r="E39" s="4">
        <v>0</v>
      </c>
      <c r="F39" s="4">
        <v>0</v>
      </c>
      <c r="G39" s="4">
        <v>1.5</v>
      </c>
      <c r="H39">
        <v>0.70392958482815005</v>
      </c>
      <c r="I39">
        <f>((Table1[[#This Row],[H-S prob.]]*(Table1[[#This Row],[Odds]]-1)-1+Table1[[#This Row],[H-S prob.]])/(Table1[[#This Row],[Odds]]-1))*0.3</f>
        <v>3.3536626345335004E-2</v>
      </c>
      <c r="J39">
        <v>3.3536626345335004E-2</v>
      </c>
      <c r="K39">
        <f>(Table1[[#This Row],[H-S Bet]]*Table1[[#This Row],[Odds]]*Table1[[#This Row],[Win]]-Table1[[#This Row],[H-S Bet]])*Table1[[#This Row],[H-S Bankroll]]</f>
        <v>-3.4385595853886806E-2</v>
      </c>
      <c r="L39">
        <f>Table1[[#This Row],[H-S Bet]]*Table1[[#This Row],[Odds]]*Table1[[#This Row],[Win]]-Table1[[#This Row],[H-S Bet]]</f>
        <v>-3.3536626345335004E-2</v>
      </c>
      <c r="M39" s="5">
        <f>M38</f>
        <v>1.0253146962312116</v>
      </c>
      <c r="N39" s="4">
        <v>0.61399999999999999</v>
      </c>
      <c r="O39" s="4">
        <f>((Table1[[#This Row],[Dom prob.]]*(Table1[[#This Row],[Odds]]-1)-1+Table1[[#This Row],[Dom prob.]])/(Table1[[#This Row],[Odds]]-1))*0.3</f>
        <v>-4.7400000000000039E-2</v>
      </c>
      <c r="P39" s="4"/>
      <c r="Q39" s="4">
        <f>(Table1[[#This Row],[Dom Bet]]*Table1[[#This Row],[Odds]]*Table1[[#This Row],[Win]]-Table1[[#This Row],[Dom Bet]])*Table1[[#This Row],[Dom Bankroll]]</f>
        <v>0</v>
      </c>
      <c r="R39" s="4">
        <f>Table1[[#This Row],[Dom Bet]]*Table1[[#This Row],[Odds]]*Table1[[#This Row],[Win]]-Table1[[#This Row],[Dom Bet]]</f>
        <v>0</v>
      </c>
      <c r="S39" s="4">
        <f>S38</f>
        <v>0.98708694752499992</v>
      </c>
      <c r="T39">
        <v>0.67749999999999999</v>
      </c>
      <c r="U39">
        <f>((Table1[[#This Row],[BB prob.]]*(Table1[[#This Row],[Odds]]-1)-1+Table1[[#This Row],[BB prob.]])/(Table1[[#This Row],[Odds]]-1))*0.3</f>
        <v>9.7499999999999913E-3</v>
      </c>
      <c r="V39">
        <v>9.7499999999999913E-3</v>
      </c>
      <c r="W39">
        <f>(Table1[[#This Row],[BB Bet]]*Table1[[#This Row],[Odds]]*Table1[[#This Row],[Win]]-Table1[[#This Row],[BB Bet]])*Table1[[#This Row],[BB Bankroll]]</f>
        <v>-1.1221366315647758E-2</v>
      </c>
      <c r="X39">
        <f>Table1[[#This Row],[BB Bet]]*Table1[[#This Row],[Odds]]*Table1[[#This Row],[Win]]-Table1[[#This Row],[BB Bet]]</f>
        <v>-9.7499999999999913E-3</v>
      </c>
      <c r="Y39" s="5">
        <f>Y38</f>
        <v>1.1509093657074634</v>
      </c>
    </row>
    <row r="40" spans="1:25" x14ac:dyDescent="0.35">
      <c r="A40" s="4">
        <v>2020020022</v>
      </c>
      <c r="B40" s="4">
        <v>2</v>
      </c>
      <c r="C40" s="4" t="s">
        <v>10</v>
      </c>
      <c r="D40" s="4" t="s">
        <v>11</v>
      </c>
      <c r="E40" s="4">
        <v>1</v>
      </c>
      <c r="F40" s="4">
        <v>1</v>
      </c>
      <c r="G40" s="4">
        <v>1.68</v>
      </c>
      <c r="H40">
        <v>0.54956869265044128</v>
      </c>
      <c r="I40">
        <f>((Table1[[#This Row],[H-S prob.]]*(Table1[[#This Row],[Odds]]-1)-1+Table1[[#This Row],[H-S prob.]])/(Table1[[#This Row],[Odds]]-1))*0.3</f>
        <v>-3.3849086623790603E-2</v>
      </c>
      <c r="K40">
        <f>(Table1[[#This Row],[H-S Bet]]*Table1[[#This Row],[Odds]]*Table1[[#This Row],[Win]]-Table1[[#This Row],[H-S Bet]])*Table1[[#This Row],[H-S Bankroll]]</f>
        <v>0</v>
      </c>
      <c r="L40">
        <f>Table1[[#This Row],[H-S Bet]]*Table1[[#This Row],[Odds]]*Table1[[#This Row],[Win]]-Table1[[#This Row],[H-S Bet]]</f>
        <v>0</v>
      </c>
      <c r="M40" s="5">
        <f>M39</f>
        <v>1.0253146962312116</v>
      </c>
      <c r="N40" s="4">
        <v>0.59599999999999997</v>
      </c>
      <c r="O40" s="4">
        <f>((Table1[[#This Row],[Dom prob.]]*(Table1[[#This Row],[Odds]]-1)-1+Table1[[#This Row],[Dom prob.]])/(Table1[[#This Row],[Odds]]-1))*0.3</f>
        <v>5.6470588235286924E-4</v>
      </c>
      <c r="P40" s="4">
        <v>5.6470588235286924E-4</v>
      </c>
      <c r="Q40" s="4">
        <f>(Table1[[#This Row],[Dom Bet]]*Table1[[#This Row],[Odds]]*Table1[[#This Row],[Win]]-Table1[[#This Row],[Dom Bet]])*Table1[[#This Row],[Dom Bankroll]]</f>
        <v>3.7904138784955162E-4</v>
      </c>
      <c r="R40" s="4">
        <f>Table1[[#This Row],[Dom Bet]]*Table1[[#This Row],[Odds]]*Table1[[#This Row],[Win]]-Table1[[#This Row],[Dom Bet]]</f>
        <v>3.83999999999951E-4</v>
      </c>
      <c r="S40" s="4">
        <f>S39</f>
        <v>0.98708694752499992</v>
      </c>
      <c r="T40">
        <v>0.55400000000000005</v>
      </c>
      <c r="U40">
        <f>((Table1[[#This Row],[BB prob.]]*(Table1[[#This Row],[Odds]]-1)-1+Table1[[#This Row],[BB prob.]])/(Table1[[#This Row],[Odds]]-1))*0.3</f>
        <v>-3.0564705882352945E-2</v>
      </c>
      <c r="W40">
        <f>(Table1[[#This Row],[BB Bet]]*Table1[[#This Row],[Odds]]*Table1[[#This Row],[Win]]-Table1[[#This Row],[BB Bet]])*Table1[[#This Row],[BB Bankroll]]</f>
        <v>0</v>
      </c>
      <c r="X40">
        <f>Table1[[#This Row],[BB Bet]]*Table1[[#This Row],[Odds]]*Table1[[#This Row],[Win]]-Table1[[#This Row],[BB Bet]]</f>
        <v>0</v>
      </c>
      <c r="Y40" s="5">
        <f>Y39</f>
        <v>1.1509093657074634</v>
      </c>
    </row>
    <row r="41" spans="1:25" x14ac:dyDescent="0.35">
      <c r="A41" s="4">
        <v>2020020022</v>
      </c>
      <c r="B41" s="4">
        <v>2</v>
      </c>
      <c r="C41" s="4" t="s">
        <v>11</v>
      </c>
      <c r="D41" s="4" t="s">
        <v>10</v>
      </c>
      <c r="E41" s="4">
        <v>0</v>
      </c>
      <c r="F41" s="4">
        <v>0</v>
      </c>
      <c r="G41" s="4">
        <v>2.25</v>
      </c>
      <c r="H41">
        <v>0.45043130734955883</v>
      </c>
      <c r="I41">
        <f>((Table1[[#This Row],[H-S prob.]]*(Table1[[#This Row],[Odds]]-1)-1+Table1[[#This Row],[H-S prob.]])/(Table1[[#This Row],[Odds]]-1))*0.3</f>
        <v>3.2329059687617608E-3</v>
      </c>
      <c r="J41">
        <v>3.2329059687617608E-3</v>
      </c>
      <c r="K41">
        <f>(Table1[[#This Row],[H-S Bet]]*Table1[[#This Row],[Odds]]*Table1[[#This Row],[Win]]-Table1[[#This Row],[H-S Bet]])*Table1[[#This Row],[H-S Bankroll]]</f>
        <v>-3.3147460013050359E-3</v>
      </c>
      <c r="L41">
        <f>Table1[[#This Row],[H-S Bet]]*Table1[[#This Row],[Odds]]*Table1[[#This Row],[Win]]-Table1[[#This Row],[H-S Bet]]</f>
        <v>-3.2329059687617608E-3</v>
      </c>
      <c r="M41" s="5">
        <f>M40</f>
        <v>1.0253146962312116</v>
      </c>
      <c r="N41" s="4">
        <v>0.40400000000000003</v>
      </c>
      <c r="O41" s="4">
        <f>((Table1[[#This Row],[Dom prob.]]*(Table1[[#This Row],[Odds]]-1)-1+Table1[[#This Row],[Dom prob.]])/(Table1[[#This Row],[Odds]]-1))*0.3</f>
        <v>-2.1839999999999991E-2</v>
      </c>
      <c r="P41" s="4"/>
      <c r="Q41" s="4">
        <f>(Table1[[#This Row],[Dom Bet]]*Table1[[#This Row],[Odds]]*Table1[[#This Row],[Win]]-Table1[[#This Row],[Dom Bet]])*Table1[[#This Row],[Dom Bankroll]]</f>
        <v>0</v>
      </c>
      <c r="R41" s="4">
        <f>Table1[[#This Row],[Dom Bet]]*Table1[[#This Row],[Odds]]*Table1[[#This Row],[Win]]-Table1[[#This Row],[Dom Bet]]</f>
        <v>0</v>
      </c>
      <c r="S41" s="4">
        <f>S40</f>
        <v>0.98708694752499992</v>
      </c>
      <c r="T41">
        <v>0.44599999999999995</v>
      </c>
      <c r="U41">
        <f>((Table1[[#This Row],[BB prob.]]*(Table1[[#This Row],[Odds]]-1)-1+Table1[[#This Row],[BB prob.]])/(Table1[[#This Row],[Odds]]-1))*0.3</f>
        <v>8.3999999999996079E-4</v>
      </c>
      <c r="V41">
        <v>8.3999999999996079E-4</v>
      </c>
      <c r="W41">
        <f>(Table1[[#This Row],[BB Bet]]*Table1[[#This Row],[Odds]]*Table1[[#This Row],[Win]]-Table1[[#This Row],[BB Bet]])*Table1[[#This Row],[BB Bankroll]]</f>
        <v>-9.6676386719422413E-4</v>
      </c>
      <c r="X41">
        <f>Table1[[#This Row],[BB Bet]]*Table1[[#This Row],[Odds]]*Table1[[#This Row],[Win]]-Table1[[#This Row],[BB Bet]]</f>
        <v>-8.3999999999996079E-4</v>
      </c>
      <c r="Y41" s="5">
        <f>Y40</f>
        <v>1.1509093657074634</v>
      </c>
    </row>
    <row r="42" spans="1:25" x14ac:dyDescent="0.35">
      <c r="A42" s="4">
        <v>2020020023</v>
      </c>
      <c r="B42" s="4">
        <v>3</v>
      </c>
      <c r="C42" s="4" t="s">
        <v>14</v>
      </c>
      <c r="D42" s="4" t="s">
        <v>15</v>
      </c>
      <c r="E42" s="4">
        <v>0</v>
      </c>
      <c r="F42" s="4">
        <v>0</v>
      </c>
      <c r="G42" s="4">
        <v>1.48</v>
      </c>
      <c r="H42">
        <v>0.61873145802637097</v>
      </c>
      <c r="I42">
        <f>((Table1[[#This Row],[H-S prob.]]*(Table1[[#This Row],[Odds]]-1)-1+Table1[[#This Row],[H-S prob.]])/(Table1[[#This Row],[Odds]]-1))*0.3</f>
        <v>-5.2673401325606869E-2</v>
      </c>
      <c r="K42">
        <f>(Table1[[#This Row],[H-S Bet]]*Table1[[#This Row],[Odds]]*Table1[[#This Row],[Win]]-Table1[[#This Row],[H-S Bet]])*Table1[[#This Row],[H-S Bankroll]]</f>
        <v>0</v>
      </c>
      <c r="L42">
        <f>Table1[[#This Row],[H-S Bet]]*Table1[[#This Row],[Odds]]*Table1[[#This Row],[Win]]-Table1[[#This Row],[H-S Bet]]</f>
        <v>0</v>
      </c>
      <c r="M42" s="5">
        <f>M41+SUM(K32:K41)</f>
        <v>0.98428802221953993</v>
      </c>
      <c r="N42" s="4">
        <v>0.66599999999999993</v>
      </c>
      <c r="O42" s="4">
        <f>((Table1[[#This Row],[Dom prob.]]*(Table1[[#This Row],[Odds]]-1)-1+Table1[[#This Row],[Dom prob.]])/(Table1[[#This Row],[Odds]]-1))*0.3</f>
        <v>-8.950000000000069E-3</v>
      </c>
      <c r="P42" s="4"/>
      <c r="Q42" s="4">
        <f>(Table1[[#This Row],[Dom Bet]]*Table1[[#This Row],[Odds]]*Table1[[#This Row],[Win]]-Table1[[#This Row],[Dom Bet]])*Table1[[#This Row],[Dom Bankroll]]</f>
        <v>0</v>
      </c>
      <c r="R42" s="4">
        <f>Table1[[#This Row],[Dom Bet]]*Table1[[#This Row],[Odds]]*Table1[[#This Row],[Win]]-Table1[[#This Row],[Dom Bet]]</f>
        <v>0</v>
      </c>
      <c r="S42" s="4">
        <f>S41+SUM(Q32:Q41)</f>
        <v>0.98799228572623443</v>
      </c>
      <c r="T42">
        <v>0.66310000000000002</v>
      </c>
      <c r="U42">
        <f>((Table1[[#This Row],[BB prob.]]*(Table1[[#This Row],[Odds]]-1)-1+Table1[[#This Row],[BB prob.]])/(Table1[[#This Row],[Odds]]-1))*0.3</f>
        <v>-1.1632499999999976E-2</v>
      </c>
      <c r="W42">
        <f>(Table1[[#This Row],[BB Bet]]*Table1[[#This Row],[Odds]]*Table1[[#This Row],[Win]]-Table1[[#This Row],[BB Bet]])*Table1[[#This Row],[BB Bankroll]]</f>
        <v>0</v>
      </c>
      <c r="X42">
        <f>Table1[[#This Row],[BB Bet]]*Table1[[#This Row],[Odds]]*Table1[[#This Row],[Win]]-Table1[[#This Row],[BB Bet]]</f>
        <v>0</v>
      </c>
      <c r="Y42" s="5">
        <f>Y41+SUM(W32:W41)</f>
        <v>1.2031629527293137</v>
      </c>
    </row>
    <row r="43" spans="1:25" x14ac:dyDescent="0.35">
      <c r="A43" s="4">
        <v>2020020023</v>
      </c>
      <c r="B43" s="4">
        <v>3</v>
      </c>
      <c r="C43" s="4" t="s">
        <v>15</v>
      </c>
      <c r="D43" s="4" t="s">
        <v>14</v>
      </c>
      <c r="E43" s="4">
        <v>1</v>
      </c>
      <c r="F43" s="4">
        <v>1</v>
      </c>
      <c r="G43" s="4">
        <v>2.75</v>
      </c>
      <c r="H43">
        <v>0.38126854197362903</v>
      </c>
      <c r="I43">
        <f>((Table1[[#This Row],[H-S prob.]]*(Table1[[#This Row],[Odds]]-1)-1+Table1[[#This Row],[H-S prob.]])/(Table1[[#This Row],[Odds]]-1))*0.3</f>
        <v>8.3123126447108269E-3</v>
      </c>
      <c r="J43">
        <v>8.3123126447108269E-3</v>
      </c>
      <c r="K43">
        <f>(Table1[[#This Row],[H-S Bet]]*Table1[[#This Row],[Odds]]*Table1[[#This Row],[Win]]-Table1[[#This Row],[H-S Bet]])*Table1[[#This Row],[H-S Bankroll]]</f>
        <v>1.4317992102982563E-2</v>
      </c>
      <c r="L43">
        <f>Table1[[#This Row],[H-S Bet]]*Table1[[#This Row],[Odds]]*Table1[[#This Row],[Win]]-Table1[[#This Row],[H-S Bet]]</f>
        <v>1.4546547128243948E-2</v>
      </c>
      <c r="M43" s="5">
        <f>M42</f>
        <v>0.98428802221953993</v>
      </c>
      <c r="N43" s="4">
        <v>0.33400000000000002</v>
      </c>
      <c r="O43" s="4">
        <f>((Table1[[#This Row],[Dom prob.]]*(Table1[[#This Row],[Odds]]-1)-1+Table1[[#This Row],[Dom prob.]])/(Table1[[#This Row],[Odds]]-1))*0.3</f>
        <v>-1.3971428571428563E-2</v>
      </c>
      <c r="P43" s="4"/>
      <c r="Q43" s="4">
        <f>(Table1[[#This Row],[Dom Bet]]*Table1[[#This Row],[Odds]]*Table1[[#This Row],[Win]]-Table1[[#This Row],[Dom Bet]])*Table1[[#This Row],[Dom Bankroll]]</f>
        <v>0</v>
      </c>
      <c r="R43" s="4">
        <f>Table1[[#This Row],[Dom Bet]]*Table1[[#This Row],[Odds]]*Table1[[#This Row],[Win]]-Table1[[#This Row],[Dom Bet]]</f>
        <v>0</v>
      </c>
      <c r="S43" s="4">
        <f>S42</f>
        <v>0.98799228572623443</v>
      </c>
      <c r="T43">
        <v>0.33690000000000003</v>
      </c>
      <c r="U43">
        <f>((Table1[[#This Row],[BB prob.]]*(Table1[[#This Row],[Odds]]-1)-1+Table1[[#This Row],[BB prob.]])/(Table1[[#This Row],[Odds]]-1))*0.3</f>
        <v>-1.2604285714285696E-2</v>
      </c>
      <c r="W43">
        <f>(Table1[[#This Row],[BB Bet]]*Table1[[#This Row],[Odds]]*Table1[[#This Row],[Win]]-Table1[[#This Row],[BB Bet]])*Table1[[#This Row],[BB Bankroll]]</f>
        <v>0</v>
      </c>
      <c r="X43">
        <f>Table1[[#This Row],[BB Bet]]*Table1[[#This Row],[Odds]]*Table1[[#This Row],[Win]]-Table1[[#This Row],[BB Bet]]</f>
        <v>0</v>
      </c>
      <c r="Y43" s="5">
        <f>Y42</f>
        <v>1.2031629527293137</v>
      </c>
    </row>
    <row r="44" spans="1:25" x14ac:dyDescent="0.35">
      <c r="A44" s="4">
        <v>2020020024</v>
      </c>
      <c r="B44" s="4">
        <v>3</v>
      </c>
      <c r="C44" s="4" t="s">
        <v>16</v>
      </c>
      <c r="D44" s="4" t="s">
        <v>17</v>
      </c>
      <c r="E44" s="4">
        <v>0</v>
      </c>
      <c r="F44" s="4">
        <v>0</v>
      </c>
      <c r="G44" s="4">
        <v>1.86</v>
      </c>
      <c r="H44">
        <v>0.51476359016875362</v>
      </c>
      <c r="I44">
        <f>((Table1[[#This Row],[H-S prob.]]*(Table1[[#This Row],[Odds]]-1)-1+Table1[[#This Row],[H-S prob.]])/(Table1[[#This Row],[Odds]]-1))*0.3</f>
        <v>-1.4839438006785432E-2</v>
      </c>
      <c r="K44">
        <f>(Table1[[#This Row],[H-S Bet]]*Table1[[#This Row],[Odds]]*Table1[[#This Row],[Win]]-Table1[[#This Row],[H-S Bet]])*Table1[[#This Row],[H-S Bankroll]]</f>
        <v>0</v>
      </c>
      <c r="L44">
        <f>Table1[[#This Row],[H-S Bet]]*Table1[[#This Row],[Odds]]*Table1[[#This Row],[Win]]-Table1[[#This Row],[H-S Bet]]</f>
        <v>0</v>
      </c>
      <c r="M44" s="5">
        <f>M43</f>
        <v>0.98428802221953993</v>
      </c>
      <c r="N44" s="4">
        <v>0.501</v>
      </c>
      <c r="O44" s="4">
        <f>((Table1[[#This Row],[Dom prob.]]*(Table1[[#This Row],[Odds]]-1)-1+Table1[[#This Row],[Dom prob.]])/(Table1[[#This Row],[Odds]]-1))*0.3</f>
        <v>-2.3769767441860455E-2</v>
      </c>
      <c r="P44" s="4"/>
      <c r="Q44" s="4">
        <f>(Table1[[#This Row],[Dom Bet]]*Table1[[#This Row],[Odds]]*Table1[[#This Row],[Win]]-Table1[[#This Row],[Dom Bet]])*Table1[[#This Row],[Dom Bankroll]]</f>
        <v>0</v>
      </c>
      <c r="R44" s="4">
        <f>Table1[[#This Row],[Dom Bet]]*Table1[[#This Row],[Odds]]*Table1[[#This Row],[Win]]-Table1[[#This Row],[Dom Bet]]</f>
        <v>0</v>
      </c>
      <c r="S44" s="4">
        <f>S43</f>
        <v>0.98799228572623443</v>
      </c>
      <c r="T44">
        <v>0.59189999999999998</v>
      </c>
      <c r="U44">
        <f>((Table1[[#This Row],[BB prob.]]*(Table1[[#This Row],[Odds]]-1)-1+Table1[[#This Row],[BB prob.]])/(Table1[[#This Row],[Odds]]-1))*0.3</f>
        <v>3.5209534883720951E-2</v>
      </c>
      <c r="V44">
        <v>3.5209534883720951E-2</v>
      </c>
      <c r="W44">
        <f>(Table1[[#This Row],[BB Bet]]*Table1[[#This Row],[Odds]]*Table1[[#This Row],[Win]]-Table1[[#This Row],[BB Bet]])*Table1[[#This Row],[BB Bankroll]]</f>
        <v>-4.2362807954923476E-2</v>
      </c>
      <c r="X44">
        <f>Table1[[#This Row],[BB Bet]]*Table1[[#This Row],[Odds]]*Table1[[#This Row],[Win]]-Table1[[#This Row],[BB Bet]]</f>
        <v>-3.5209534883720951E-2</v>
      </c>
      <c r="Y44" s="5">
        <f>Y43</f>
        <v>1.2031629527293137</v>
      </c>
    </row>
    <row r="45" spans="1:25" x14ac:dyDescent="0.35">
      <c r="A45" s="4">
        <v>2020020024</v>
      </c>
      <c r="B45" s="4">
        <v>3</v>
      </c>
      <c r="C45" s="4" t="s">
        <v>17</v>
      </c>
      <c r="D45" s="4" t="s">
        <v>16</v>
      </c>
      <c r="E45" s="4">
        <v>1</v>
      </c>
      <c r="F45" s="4">
        <v>1</v>
      </c>
      <c r="G45" s="4">
        <v>2</v>
      </c>
      <c r="H45">
        <v>0.48523640983124644</v>
      </c>
      <c r="I45">
        <f>((Table1[[#This Row],[H-S prob.]]*(Table1[[#This Row],[Odds]]-1)-1+Table1[[#This Row],[H-S prob.]])/(Table1[[#This Row],[Odds]]-1))*0.3</f>
        <v>-8.8581541012521196E-3</v>
      </c>
      <c r="K45">
        <f>(Table1[[#This Row],[H-S Bet]]*Table1[[#This Row],[Odds]]*Table1[[#This Row],[Win]]-Table1[[#This Row],[H-S Bet]])*Table1[[#This Row],[H-S Bankroll]]</f>
        <v>0</v>
      </c>
      <c r="L45">
        <f>Table1[[#This Row],[H-S Bet]]*Table1[[#This Row],[Odds]]*Table1[[#This Row],[Win]]-Table1[[#This Row],[H-S Bet]]</f>
        <v>0</v>
      </c>
      <c r="M45" s="5">
        <f>M44</f>
        <v>0.98428802221953993</v>
      </c>
      <c r="N45" s="4">
        <v>0.499</v>
      </c>
      <c r="O45" s="4">
        <f>((Table1[[#This Row],[Dom prob.]]*(Table1[[#This Row],[Odds]]-1)-1+Table1[[#This Row],[Dom prob.]])/(Table1[[#This Row],[Odds]]-1))*0.3</f>
        <v>-6.0000000000000049E-4</v>
      </c>
      <c r="P45" s="4"/>
      <c r="Q45" s="4">
        <f>(Table1[[#This Row],[Dom Bet]]*Table1[[#This Row],[Odds]]*Table1[[#This Row],[Win]]-Table1[[#This Row],[Dom Bet]])*Table1[[#This Row],[Dom Bankroll]]</f>
        <v>0</v>
      </c>
      <c r="R45" s="4">
        <f>Table1[[#This Row],[Dom Bet]]*Table1[[#This Row],[Odds]]*Table1[[#This Row],[Win]]-Table1[[#This Row],[Dom Bet]]</f>
        <v>0</v>
      </c>
      <c r="S45" s="4">
        <f>S44</f>
        <v>0.98799228572623443</v>
      </c>
      <c r="T45">
        <v>0.40810000000000002</v>
      </c>
      <c r="U45">
        <f>((Table1[[#This Row],[BB prob.]]*(Table1[[#This Row],[Odds]]-1)-1+Table1[[#This Row],[BB prob.]])/(Table1[[#This Row],[Odds]]-1))*0.3</f>
        <v>-5.5139999999999988E-2</v>
      </c>
      <c r="W45">
        <f>(Table1[[#This Row],[BB Bet]]*Table1[[#This Row],[Odds]]*Table1[[#This Row],[Win]]-Table1[[#This Row],[BB Bet]])*Table1[[#This Row],[BB Bankroll]]</f>
        <v>0</v>
      </c>
      <c r="X45">
        <f>Table1[[#This Row],[BB Bet]]*Table1[[#This Row],[Odds]]*Table1[[#This Row],[Win]]-Table1[[#This Row],[BB Bet]]</f>
        <v>0</v>
      </c>
      <c r="Y45" s="5">
        <f>Y44</f>
        <v>1.2031629527293137</v>
      </c>
    </row>
    <row r="46" spans="1:25" x14ac:dyDescent="0.35">
      <c r="A46" s="4">
        <v>2020020025</v>
      </c>
      <c r="B46" s="4">
        <v>3</v>
      </c>
      <c r="C46" s="4" t="s">
        <v>18</v>
      </c>
      <c r="D46" s="4" t="s">
        <v>19</v>
      </c>
      <c r="E46" s="4">
        <v>0</v>
      </c>
      <c r="F46" s="4">
        <v>0</v>
      </c>
      <c r="G46" s="4">
        <v>1.4</v>
      </c>
      <c r="H46">
        <v>0.69952172422403192</v>
      </c>
      <c r="I46">
        <f>((Table1[[#This Row],[H-S prob.]]*(Table1[[#This Row],[Odds]]-1)-1+Table1[[#This Row],[H-S prob.]])/(Table1[[#This Row],[Odds]]-1))*0.3</f>
        <v>-1.5502189564766542E-2</v>
      </c>
      <c r="K46">
        <f>(Table1[[#This Row],[H-S Bet]]*Table1[[#This Row],[Odds]]*Table1[[#This Row],[Win]]-Table1[[#This Row],[H-S Bet]])*Table1[[#This Row],[H-S Bankroll]]</f>
        <v>0</v>
      </c>
      <c r="L46">
        <f>Table1[[#This Row],[H-S Bet]]*Table1[[#This Row],[Odds]]*Table1[[#This Row],[Win]]-Table1[[#This Row],[H-S Bet]]</f>
        <v>0</v>
      </c>
      <c r="M46" s="5">
        <f>M45</f>
        <v>0.98428802221953993</v>
      </c>
      <c r="N46" s="4">
        <v>0.67300000000000004</v>
      </c>
      <c r="O46" s="4">
        <f>((Table1[[#This Row],[Dom prob.]]*(Table1[[#This Row],[Odds]]-1)-1+Table1[[#This Row],[Dom prob.]])/(Table1[[#This Row],[Odds]]-1))*0.3</f>
        <v>-4.3350000000000062E-2</v>
      </c>
      <c r="P46" s="4"/>
      <c r="Q46" s="4">
        <f>(Table1[[#This Row],[Dom Bet]]*Table1[[#This Row],[Odds]]*Table1[[#This Row],[Win]]-Table1[[#This Row],[Dom Bet]])*Table1[[#This Row],[Dom Bankroll]]</f>
        <v>0</v>
      </c>
      <c r="R46" s="4">
        <f>Table1[[#This Row],[Dom Bet]]*Table1[[#This Row],[Odds]]*Table1[[#This Row],[Win]]-Table1[[#This Row],[Dom Bet]]</f>
        <v>0</v>
      </c>
      <c r="S46" s="4">
        <f>S45</f>
        <v>0.98799228572623443</v>
      </c>
      <c r="T46">
        <v>0.77810000000000001</v>
      </c>
      <c r="U46">
        <f>((Table1[[#This Row],[BB prob.]]*(Table1[[#This Row],[Odds]]-1)-1+Table1[[#This Row],[BB prob.]])/(Table1[[#This Row],[Odds]]-1))*0.3</f>
        <v>6.7004999999999995E-2</v>
      </c>
      <c r="V46">
        <v>6.7004999999999995E-2</v>
      </c>
      <c r="W46">
        <f>(Table1[[#This Row],[BB Bet]]*Table1[[#This Row],[Odds]]*Table1[[#This Row],[Win]]-Table1[[#This Row],[BB Bet]])*Table1[[#This Row],[BB Bankroll]]</f>
        <v>-8.0617933647627663E-2</v>
      </c>
      <c r="X46">
        <f>Table1[[#This Row],[BB Bet]]*Table1[[#This Row],[Odds]]*Table1[[#This Row],[Win]]-Table1[[#This Row],[BB Bet]]</f>
        <v>-6.7004999999999995E-2</v>
      </c>
      <c r="Y46" s="5">
        <f>Y45</f>
        <v>1.2031629527293137</v>
      </c>
    </row>
    <row r="47" spans="1:25" x14ac:dyDescent="0.35">
      <c r="A47" s="4">
        <v>2020020025</v>
      </c>
      <c r="B47" s="4">
        <v>3</v>
      </c>
      <c r="C47" s="4" t="s">
        <v>19</v>
      </c>
      <c r="D47" s="4" t="s">
        <v>18</v>
      </c>
      <c r="E47" s="4">
        <v>1</v>
      </c>
      <c r="F47" s="4">
        <v>1</v>
      </c>
      <c r="G47" s="4">
        <v>3.1</v>
      </c>
      <c r="H47">
        <v>0.30047827577596808</v>
      </c>
      <c r="I47">
        <f>((Table1[[#This Row],[H-S prob.]]*(Table1[[#This Row],[Odds]]-1)-1+Table1[[#This Row],[H-S prob.]])/(Table1[[#This Row],[Odds]]-1))*0.3</f>
        <v>-9.7881921563569875E-3</v>
      </c>
      <c r="K47">
        <f>(Table1[[#This Row],[H-S Bet]]*Table1[[#This Row],[Odds]]*Table1[[#This Row],[Win]]-Table1[[#This Row],[H-S Bet]])*Table1[[#This Row],[H-S Bankroll]]</f>
        <v>0</v>
      </c>
      <c r="L47">
        <f>Table1[[#This Row],[H-S Bet]]*Table1[[#This Row],[Odds]]*Table1[[#This Row],[Win]]-Table1[[#This Row],[H-S Bet]]</f>
        <v>0</v>
      </c>
      <c r="M47" s="5">
        <f>M46</f>
        <v>0.98428802221953993</v>
      </c>
      <c r="N47" s="4">
        <v>0.32700000000000001</v>
      </c>
      <c r="O47" s="4">
        <f>((Table1[[#This Row],[Dom prob.]]*(Table1[[#This Row],[Odds]]-1)-1+Table1[[#This Row],[Dom prob.]])/(Table1[[#This Row],[Odds]]-1))*0.3</f>
        <v>1.9571428571428713E-3</v>
      </c>
      <c r="P47" s="4">
        <v>1.9571428571428713E-3</v>
      </c>
      <c r="Q47" s="4">
        <f>(Table1[[#This Row],[Dom Bet]]*Table1[[#This Row],[Odds]]*Table1[[#This Row],[Win]]-Table1[[#This Row],[Dom Bet]])*Table1[[#This Row],[Dom Bankroll]]</f>
        <v>4.0606482943348534E-3</v>
      </c>
      <c r="R47" s="4">
        <f>Table1[[#This Row],[Dom Bet]]*Table1[[#This Row],[Odds]]*Table1[[#This Row],[Win]]-Table1[[#This Row],[Dom Bet]]</f>
        <v>4.1100000000000303E-3</v>
      </c>
      <c r="S47" s="4">
        <f>S46</f>
        <v>0.98799228572623443</v>
      </c>
      <c r="T47">
        <v>0.22189999999999999</v>
      </c>
      <c r="U47">
        <f>((Table1[[#This Row],[BB prob.]]*(Table1[[#This Row],[Odds]]-1)-1+Table1[[#This Row],[BB prob.]])/(Table1[[#This Row],[Odds]]-1))*0.3</f>
        <v>-4.4587142857142853E-2</v>
      </c>
      <c r="W47">
        <f>(Table1[[#This Row],[BB Bet]]*Table1[[#This Row],[Odds]]*Table1[[#This Row],[Win]]-Table1[[#This Row],[BB Bet]])*Table1[[#This Row],[BB Bankroll]]</f>
        <v>0</v>
      </c>
      <c r="X47">
        <f>Table1[[#This Row],[BB Bet]]*Table1[[#This Row],[Odds]]*Table1[[#This Row],[Win]]-Table1[[#This Row],[BB Bet]]</f>
        <v>0</v>
      </c>
      <c r="Y47" s="5">
        <f>Y46</f>
        <v>1.2031629527293137</v>
      </c>
    </row>
    <row r="48" spans="1:25" x14ac:dyDescent="0.35">
      <c r="A48" s="4">
        <v>2020020026</v>
      </c>
      <c r="B48" s="4">
        <v>3</v>
      </c>
      <c r="C48" s="4" t="s">
        <v>20</v>
      </c>
      <c r="D48" s="4" t="s">
        <v>21</v>
      </c>
      <c r="E48" s="4">
        <v>0</v>
      </c>
      <c r="F48" s="4">
        <v>0</v>
      </c>
      <c r="G48" s="4">
        <v>2.1</v>
      </c>
      <c r="H48">
        <v>0.45453950588689052</v>
      </c>
      <c r="I48">
        <f>((Table1[[#This Row],[H-S prob.]]*(Table1[[#This Row],[Odds]]-1)-1+Table1[[#This Row],[H-S prob.]])/(Table1[[#This Row],[Odds]]-1))*0.3</f>
        <v>-1.2400101173871761E-2</v>
      </c>
      <c r="K48">
        <f>(Table1[[#This Row],[H-S Bet]]*Table1[[#This Row],[Odds]]*Table1[[#This Row],[Win]]-Table1[[#This Row],[H-S Bet]])*Table1[[#This Row],[H-S Bankroll]]</f>
        <v>0</v>
      </c>
      <c r="L48">
        <f>Table1[[#This Row],[H-S Bet]]*Table1[[#This Row],[Odds]]*Table1[[#This Row],[Win]]-Table1[[#This Row],[H-S Bet]]</f>
        <v>0</v>
      </c>
      <c r="M48" s="5">
        <f>M47</f>
        <v>0.98428802221953993</v>
      </c>
      <c r="N48" s="4">
        <v>0.48099999999999998</v>
      </c>
      <c r="O48" s="4">
        <f>((Table1[[#This Row],[Dom prob.]]*(Table1[[#This Row],[Odds]]-1)-1+Table1[[#This Row],[Dom prob.]])/(Table1[[#This Row],[Odds]]-1))*0.3</f>
        <v>2.754545454545454E-3</v>
      </c>
      <c r="P48" s="4">
        <v>2.754545454545454E-3</v>
      </c>
      <c r="Q48" s="4">
        <f>(Table1[[#This Row],[Dom Bet]]*Table1[[#This Row],[Odds]]*Table1[[#This Row],[Win]]-Table1[[#This Row],[Dom Bet]])*Table1[[#This Row],[Dom Bankroll]]</f>
        <v>-2.7214696597731725E-3</v>
      </c>
      <c r="R48" s="4">
        <f>Table1[[#This Row],[Dom Bet]]*Table1[[#This Row],[Odds]]*Table1[[#This Row],[Win]]-Table1[[#This Row],[Dom Bet]]</f>
        <v>-2.754545454545454E-3</v>
      </c>
      <c r="S48" s="4">
        <f>S47</f>
        <v>0.98799228572623443</v>
      </c>
      <c r="T48">
        <v>0.48849999999999993</v>
      </c>
      <c r="U48">
        <f>((Table1[[#This Row],[BB prob.]]*(Table1[[#This Row],[Odds]]-1)-1+Table1[[#This Row],[BB prob.]])/(Table1[[#This Row],[Odds]]-1))*0.3</f>
        <v>7.0499999999999799E-3</v>
      </c>
      <c r="V48">
        <v>7.0499999999999799E-3</v>
      </c>
      <c r="W48">
        <f>(Table1[[#This Row],[BB Bet]]*Table1[[#This Row],[Odds]]*Table1[[#This Row],[Win]]-Table1[[#This Row],[BB Bet]])*Table1[[#This Row],[BB Bankroll]]</f>
        <v>-8.4822988167416371E-3</v>
      </c>
      <c r="X48">
        <f>Table1[[#This Row],[BB Bet]]*Table1[[#This Row],[Odds]]*Table1[[#This Row],[Win]]-Table1[[#This Row],[BB Bet]]</f>
        <v>-7.0499999999999799E-3</v>
      </c>
      <c r="Y48" s="5">
        <f>Y47</f>
        <v>1.2031629527293137</v>
      </c>
    </row>
    <row r="49" spans="1:25" x14ac:dyDescent="0.35">
      <c r="A49" s="4">
        <v>2020020026</v>
      </c>
      <c r="B49" s="4">
        <v>3</v>
      </c>
      <c r="C49" s="4" t="s">
        <v>21</v>
      </c>
      <c r="D49" s="4" t="s">
        <v>20</v>
      </c>
      <c r="E49" s="4">
        <v>1</v>
      </c>
      <c r="F49" s="4">
        <v>1</v>
      </c>
      <c r="G49" s="4">
        <v>1.8</v>
      </c>
      <c r="H49">
        <v>0.54546049411310948</v>
      </c>
      <c r="I49">
        <f>((Table1[[#This Row],[H-S prob.]]*(Table1[[#This Row],[Odds]]-1)-1+Table1[[#This Row],[H-S prob.]])/(Table1[[#This Row],[Odds]]-1))*0.3</f>
        <v>-6.8141664736511148E-3</v>
      </c>
      <c r="K49">
        <f>(Table1[[#This Row],[H-S Bet]]*Table1[[#This Row],[Odds]]*Table1[[#This Row],[Win]]-Table1[[#This Row],[H-S Bet]])*Table1[[#This Row],[H-S Bankroll]]</f>
        <v>0</v>
      </c>
      <c r="L49">
        <f>Table1[[#This Row],[H-S Bet]]*Table1[[#This Row],[Odds]]*Table1[[#This Row],[Win]]-Table1[[#This Row],[H-S Bet]]</f>
        <v>0</v>
      </c>
      <c r="M49" s="5">
        <f>M48</f>
        <v>0.98428802221953993</v>
      </c>
      <c r="N49" s="4">
        <v>0.51900000000000002</v>
      </c>
      <c r="O49" s="4">
        <f>((Table1[[#This Row],[Dom prob.]]*(Table1[[#This Row],[Odds]]-1)-1+Table1[[#This Row],[Dom prob.]])/(Table1[[#This Row],[Odds]]-1))*0.3</f>
        <v>-2.4674999999999989E-2</v>
      </c>
      <c r="P49" s="4"/>
      <c r="Q49" s="4">
        <f>(Table1[[#This Row],[Dom Bet]]*Table1[[#This Row],[Odds]]*Table1[[#This Row],[Win]]-Table1[[#This Row],[Dom Bet]])*Table1[[#This Row],[Dom Bankroll]]</f>
        <v>0</v>
      </c>
      <c r="R49" s="4">
        <f>Table1[[#This Row],[Dom Bet]]*Table1[[#This Row],[Odds]]*Table1[[#This Row],[Win]]-Table1[[#This Row],[Dom Bet]]</f>
        <v>0</v>
      </c>
      <c r="S49" s="4">
        <f>S48</f>
        <v>0.98799228572623443</v>
      </c>
      <c r="T49">
        <v>0.51150000000000007</v>
      </c>
      <c r="U49">
        <f>((Table1[[#This Row],[BB prob.]]*(Table1[[#This Row],[Odds]]-1)-1+Table1[[#This Row],[BB prob.]])/(Table1[[#This Row],[Odds]]-1))*0.3</f>
        <v>-2.9737499999999972E-2</v>
      </c>
      <c r="W49">
        <f>(Table1[[#This Row],[BB Bet]]*Table1[[#This Row],[Odds]]*Table1[[#This Row],[Win]]-Table1[[#This Row],[BB Bet]])*Table1[[#This Row],[BB Bankroll]]</f>
        <v>0</v>
      </c>
      <c r="X49">
        <f>Table1[[#This Row],[BB Bet]]*Table1[[#This Row],[Odds]]*Table1[[#This Row],[Win]]-Table1[[#This Row],[BB Bet]]</f>
        <v>0</v>
      </c>
      <c r="Y49" s="5">
        <f>Y48</f>
        <v>1.2031629527293137</v>
      </c>
    </row>
    <row r="50" spans="1:25" x14ac:dyDescent="0.35">
      <c r="A50" s="4">
        <v>2020020027</v>
      </c>
      <c r="B50" s="4">
        <v>3</v>
      </c>
      <c r="C50" s="4" t="s">
        <v>30</v>
      </c>
      <c r="D50" s="4" t="s">
        <v>7</v>
      </c>
      <c r="E50" s="4">
        <v>1</v>
      </c>
      <c r="F50" s="4">
        <v>0</v>
      </c>
      <c r="G50" s="4">
        <v>2.9</v>
      </c>
      <c r="H50">
        <v>0.30867798086671611</v>
      </c>
      <c r="I50">
        <f>((Table1[[#This Row],[H-S prob.]]*(Table1[[#This Row],[Odds]]-1)-1+Table1[[#This Row],[H-S prob.]])/(Table1[[#This Row],[Odds]]-1))*0.3</f>
        <v>-1.6552714024187887E-2</v>
      </c>
      <c r="K50">
        <f>(Table1[[#This Row],[H-S Bet]]*Table1[[#This Row],[Odds]]*Table1[[#This Row],[Win]]-Table1[[#This Row],[H-S Bet]])*Table1[[#This Row],[H-S Bankroll]]</f>
        <v>0</v>
      </c>
      <c r="L50">
        <f>Table1[[#This Row],[H-S Bet]]*Table1[[#This Row],[Odds]]*Table1[[#This Row],[Win]]-Table1[[#This Row],[H-S Bet]]</f>
        <v>0</v>
      </c>
      <c r="M50" s="5">
        <f>M49</f>
        <v>0.98428802221953993</v>
      </c>
      <c r="N50" s="4">
        <v>0.32200000000000001</v>
      </c>
      <c r="O50" s="4">
        <f>((Table1[[#This Row],[Dom prob.]]*(Table1[[#This Row],[Odds]]-1)-1+Table1[[#This Row],[Dom prob.]])/(Table1[[#This Row],[Odds]]-1))*0.3</f>
        <v>-1.0452631578947366E-2</v>
      </c>
      <c r="P50" s="4"/>
      <c r="Q50" s="4">
        <f>(Table1[[#This Row],[Dom Bet]]*Table1[[#This Row],[Odds]]*Table1[[#This Row],[Win]]-Table1[[#This Row],[Dom Bet]])*Table1[[#This Row],[Dom Bankroll]]</f>
        <v>0</v>
      </c>
      <c r="R50" s="4">
        <f>Table1[[#This Row],[Dom Bet]]*Table1[[#This Row],[Odds]]*Table1[[#This Row],[Win]]-Table1[[#This Row],[Dom Bet]]</f>
        <v>0</v>
      </c>
      <c r="S50" s="4">
        <f>S49</f>
        <v>0.98799228572623443</v>
      </c>
      <c r="T50">
        <v>0.36419999999999997</v>
      </c>
      <c r="U50">
        <f>((Table1[[#This Row],[BB prob.]]*(Table1[[#This Row],[Odds]]-1)-1+Table1[[#This Row],[BB prob.]])/(Table1[[#This Row],[Odds]]-1))*0.3</f>
        <v>8.8705263157894572E-3</v>
      </c>
      <c r="V50">
        <v>8.8705263157894572E-3</v>
      </c>
      <c r="W50">
        <f>(Table1[[#This Row],[BB Bet]]*Table1[[#This Row],[Odds]]*Table1[[#This Row],[Win]]-Table1[[#This Row],[BB Bet]])*Table1[[#This Row],[BB Bankroll]]</f>
        <v>-1.0672688634368325E-2</v>
      </c>
      <c r="X50">
        <f>Table1[[#This Row],[BB Bet]]*Table1[[#This Row],[Odds]]*Table1[[#This Row],[Win]]-Table1[[#This Row],[BB Bet]]</f>
        <v>-8.8705263157894572E-3</v>
      </c>
      <c r="Y50" s="5">
        <f>Y49</f>
        <v>1.2031629527293137</v>
      </c>
    </row>
    <row r="51" spans="1:25" x14ac:dyDescent="0.35">
      <c r="A51" s="4">
        <v>2020020027</v>
      </c>
      <c r="B51" s="4">
        <v>3</v>
      </c>
      <c r="C51" s="4" t="s">
        <v>7</v>
      </c>
      <c r="D51" s="4" t="s">
        <v>30</v>
      </c>
      <c r="E51" s="4">
        <v>0</v>
      </c>
      <c r="F51" s="4">
        <v>1</v>
      </c>
      <c r="G51" s="4">
        <v>1.5</v>
      </c>
      <c r="H51">
        <v>0.69132201913328395</v>
      </c>
      <c r="I51">
        <f>((Table1[[#This Row],[H-S prob.]]*(Table1[[#This Row],[Odds]]-1)-1+Table1[[#This Row],[H-S prob.]])/(Table1[[#This Row],[Odds]]-1))*0.3</f>
        <v>2.218981721995552E-2</v>
      </c>
      <c r="J51">
        <v>2.218981721995552E-2</v>
      </c>
      <c r="K51">
        <f>(Table1[[#This Row],[H-S Bet]]*Table1[[#This Row],[Odds]]*Table1[[#This Row],[Win]]-Table1[[#This Row],[H-S Bet]])*Table1[[#This Row],[H-S Bankroll]]</f>
        <v>1.0920585652421551E-2</v>
      </c>
      <c r="L51">
        <f>Table1[[#This Row],[H-S Bet]]*Table1[[#This Row],[Odds]]*Table1[[#This Row],[Win]]-Table1[[#This Row],[H-S Bet]]</f>
        <v>1.1094908609977756E-2</v>
      </c>
      <c r="M51" s="5">
        <f>M50</f>
        <v>0.98428802221953993</v>
      </c>
      <c r="N51" s="4">
        <v>0.67799999999999994</v>
      </c>
      <c r="O51" s="4">
        <f>((Table1[[#This Row],[Dom prob.]]*(Table1[[#This Row],[Odds]]-1)-1+Table1[[#This Row],[Dom prob.]])/(Table1[[#This Row],[Odds]]-1))*0.3</f>
        <v>1.0199999999999942E-2</v>
      </c>
      <c r="P51" s="4">
        <v>1.0199999999999942E-2</v>
      </c>
      <c r="Q51" s="4">
        <f>(Table1[[#This Row],[Dom Bet]]*Table1[[#This Row],[Odds]]*Table1[[#This Row],[Win]]-Table1[[#This Row],[Dom Bet]])*Table1[[#This Row],[Dom Bankroll]]</f>
        <v>5.0387606572037669E-3</v>
      </c>
      <c r="R51" s="4">
        <f>Table1[[#This Row],[Dom Bet]]*Table1[[#This Row],[Odds]]*Table1[[#This Row],[Win]]-Table1[[#This Row],[Dom Bet]]</f>
        <v>5.0999999999999709E-3</v>
      </c>
      <c r="S51" s="4">
        <f>S50</f>
        <v>0.98799228572623443</v>
      </c>
      <c r="T51">
        <v>0.63580000000000003</v>
      </c>
      <c r="U51">
        <f>((Table1[[#This Row],[BB prob.]]*(Table1[[#This Row],[Odds]]-1)-1+Table1[[#This Row],[BB prob.]])/(Table1[[#This Row],[Odds]]-1))*0.3</f>
        <v>-2.7779999999999937E-2</v>
      </c>
      <c r="W51">
        <f>(Table1[[#This Row],[BB Bet]]*Table1[[#This Row],[Odds]]*Table1[[#This Row],[Win]]-Table1[[#This Row],[BB Bet]])*Table1[[#This Row],[BB Bankroll]]</f>
        <v>0</v>
      </c>
      <c r="X51">
        <f>Table1[[#This Row],[BB Bet]]*Table1[[#This Row],[Odds]]*Table1[[#This Row],[Win]]-Table1[[#This Row],[BB Bet]]</f>
        <v>0</v>
      </c>
      <c r="Y51" s="5">
        <f>Y50</f>
        <v>1.2031629527293137</v>
      </c>
    </row>
    <row r="52" spans="1:25" x14ac:dyDescent="0.35">
      <c r="A52" s="4">
        <v>2020020028</v>
      </c>
      <c r="B52" s="4">
        <v>3</v>
      </c>
      <c r="C52" s="4" t="s">
        <v>22</v>
      </c>
      <c r="D52" s="4" t="s">
        <v>9</v>
      </c>
      <c r="E52" s="4">
        <v>1</v>
      </c>
      <c r="F52" s="4">
        <v>1</v>
      </c>
      <c r="G52" s="4">
        <v>1.64</v>
      </c>
      <c r="H52">
        <v>0.58275573756842314</v>
      </c>
      <c r="I52">
        <f>((Table1[[#This Row],[H-S prob.]]*(Table1[[#This Row],[Odds]]-1)-1+Table1[[#This Row],[H-S prob.]])/(Table1[[#This Row],[Odds]]-1))*0.3</f>
        <v>-2.0756526744274733E-2</v>
      </c>
      <c r="K52">
        <f>(Table1[[#This Row],[H-S Bet]]*Table1[[#This Row],[Odds]]*Table1[[#This Row],[Win]]-Table1[[#This Row],[H-S Bet]])*Table1[[#This Row],[H-S Bankroll]]</f>
        <v>0</v>
      </c>
      <c r="L52">
        <f>Table1[[#This Row],[H-S Bet]]*Table1[[#This Row],[Odds]]*Table1[[#This Row],[Win]]-Table1[[#This Row],[H-S Bet]]</f>
        <v>0</v>
      </c>
      <c r="M52" s="5">
        <f>M51</f>
        <v>0.98428802221953993</v>
      </c>
      <c r="N52" s="4">
        <v>0.57199999999999995</v>
      </c>
      <c r="O52" s="4">
        <f>((Table1[[#This Row],[Dom prob.]]*(Table1[[#This Row],[Odds]]-1)-1+Table1[[#This Row],[Dom prob.]])/(Table1[[#This Row],[Odds]]-1))*0.3</f>
        <v>-2.9025000000000044E-2</v>
      </c>
      <c r="P52" s="4"/>
      <c r="Q52" s="4">
        <f>(Table1[[#This Row],[Dom Bet]]*Table1[[#This Row],[Odds]]*Table1[[#This Row],[Win]]-Table1[[#This Row],[Dom Bet]])*Table1[[#This Row],[Dom Bankroll]]</f>
        <v>0</v>
      </c>
      <c r="R52" s="4">
        <f>Table1[[#This Row],[Dom Bet]]*Table1[[#This Row],[Odds]]*Table1[[#This Row],[Win]]-Table1[[#This Row],[Dom Bet]]</f>
        <v>0</v>
      </c>
      <c r="S52" s="4">
        <f>S51</f>
        <v>0.98799228572623443</v>
      </c>
      <c r="T52">
        <v>0.53580000000000005</v>
      </c>
      <c r="U52">
        <f>((Table1[[#This Row],[BB prob.]]*(Table1[[#This Row],[Odds]]-1)-1+Table1[[#This Row],[BB prob.]])/(Table1[[#This Row],[Odds]]-1))*0.3</f>
        <v>-5.6853749999999981E-2</v>
      </c>
      <c r="W52">
        <f>(Table1[[#This Row],[BB Bet]]*Table1[[#This Row],[Odds]]*Table1[[#This Row],[Win]]-Table1[[#This Row],[BB Bet]])*Table1[[#This Row],[BB Bankroll]]</f>
        <v>0</v>
      </c>
      <c r="X52">
        <f>Table1[[#This Row],[BB Bet]]*Table1[[#This Row],[Odds]]*Table1[[#This Row],[Win]]-Table1[[#This Row],[BB Bet]]</f>
        <v>0</v>
      </c>
      <c r="Y52" s="5">
        <f>Y51</f>
        <v>1.2031629527293137</v>
      </c>
    </row>
    <row r="53" spans="1:25" x14ac:dyDescent="0.35">
      <c r="A53" s="4">
        <v>2020020028</v>
      </c>
      <c r="B53" s="4">
        <v>3</v>
      </c>
      <c r="C53" s="4" t="s">
        <v>9</v>
      </c>
      <c r="D53" s="4" t="s">
        <v>22</v>
      </c>
      <c r="E53" s="4">
        <v>0</v>
      </c>
      <c r="F53" s="4">
        <v>0</v>
      </c>
      <c r="G53" s="4">
        <v>2.35</v>
      </c>
      <c r="H53">
        <v>0.41724426243157675</v>
      </c>
      <c r="I53">
        <f>((Table1[[#This Row],[H-S prob.]]*(Table1[[#This Row],[Odds]]-1)-1+Table1[[#This Row],[H-S prob.]])/(Table1[[#This Row],[Odds]]-1))*0.3</f>
        <v>-4.3279962857321295E-3</v>
      </c>
      <c r="K53">
        <f>(Table1[[#This Row],[H-S Bet]]*Table1[[#This Row],[Odds]]*Table1[[#This Row],[Win]]-Table1[[#This Row],[H-S Bet]])*Table1[[#This Row],[H-S Bankroll]]</f>
        <v>0</v>
      </c>
      <c r="L53">
        <f>Table1[[#This Row],[H-S Bet]]*Table1[[#This Row],[Odds]]*Table1[[#This Row],[Win]]-Table1[[#This Row],[H-S Bet]]</f>
        <v>0</v>
      </c>
      <c r="M53" s="5">
        <f>M52</f>
        <v>0.98428802221953993</v>
      </c>
      <c r="N53" s="4">
        <v>0.42800000000000005</v>
      </c>
      <c r="O53" s="4">
        <f>((Table1[[#This Row],[Dom prob.]]*(Table1[[#This Row],[Odds]]-1)-1+Table1[[#This Row],[Dom prob.]])/(Table1[[#This Row],[Odds]]-1))*0.3</f>
        <v>1.2888888888889195E-3</v>
      </c>
      <c r="P53" s="4">
        <v>1.2888888888889195E-3</v>
      </c>
      <c r="Q53" s="4">
        <f>(Table1[[#This Row],[Dom Bet]]*Table1[[#This Row],[Odds]]*Table1[[#This Row],[Win]]-Table1[[#This Row],[Dom Bet]])*Table1[[#This Row],[Dom Bankroll]]</f>
        <v>-1.2734122793805101E-3</v>
      </c>
      <c r="R53" s="4">
        <f>Table1[[#This Row],[Dom Bet]]*Table1[[#This Row],[Odds]]*Table1[[#This Row],[Win]]-Table1[[#This Row],[Dom Bet]]</f>
        <v>-1.2888888888889195E-3</v>
      </c>
      <c r="S53" s="4">
        <f>S52</f>
        <v>0.98799228572623443</v>
      </c>
      <c r="T53">
        <v>0.46419999999999995</v>
      </c>
      <c r="U53">
        <f>((Table1[[#This Row],[BB prob.]]*(Table1[[#This Row],[Odds]]-1)-1+Table1[[#This Row],[BB prob.]])/(Table1[[#This Row],[Odds]]-1))*0.3</f>
        <v>2.019333333333331E-2</v>
      </c>
      <c r="V53">
        <v>2.019333333333331E-2</v>
      </c>
      <c r="W53">
        <f>(Table1[[#This Row],[BB Bet]]*Table1[[#This Row],[Odds]]*Table1[[#This Row],[Win]]-Table1[[#This Row],[BB Bet]])*Table1[[#This Row],[BB Bankroll]]</f>
        <v>-2.4295870558780581E-2</v>
      </c>
      <c r="X53">
        <f>Table1[[#This Row],[BB Bet]]*Table1[[#This Row],[Odds]]*Table1[[#This Row],[Win]]-Table1[[#This Row],[BB Bet]]</f>
        <v>-2.019333333333331E-2</v>
      </c>
      <c r="Y53" s="5">
        <f>Y52</f>
        <v>1.2031629527293137</v>
      </c>
    </row>
    <row r="54" spans="1:25" x14ac:dyDescent="0.35">
      <c r="A54" s="4">
        <v>2020020029</v>
      </c>
      <c r="B54" s="4">
        <v>3</v>
      </c>
      <c r="C54" s="4" t="s">
        <v>8</v>
      </c>
      <c r="D54" s="4" t="s">
        <v>6</v>
      </c>
      <c r="E54" s="4">
        <v>1</v>
      </c>
      <c r="F54" s="4">
        <v>0</v>
      </c>
      <c r="G54" s="4">
        <v>2.0499999999999998</v>
      </c>
      <c r="H54">
        <v>0.54709832790664426</v>
      </c>
      <c r="I54">
        <f>((Table1[[#This Row],[H-S prob.]]*(Table1[[#This Row],[Odds]]-1)-1+Table1[[#This Row],[H-S prob.]])/(Table1[[#This Row],[Odds]]-1))*0.3</f>
        <v>3.4729020631034481E-2</v>
      </c>
      <c r="J54">
        <v>3.4729020631034481E-2</v>
      </c>
      <c r="K54">
        <f>(Table1[[#This Row],[H-S Bet]]*Table1[[#This Row],[Odds]]*Table1[[#This Row],[Win]]-Table1[[#This Row],[H-S Bet]])*Table1[[#This Row],[H-S Bankroll]]</f>
        <v>-3.418335903054253E-2</v>
      </c>
      <c r="L54">
        <f>Table1[[#This Row],[H-S Bet]]*Table1[[#This Row],[Odds]]*Table1[[#This Row],[Win]]-Table1[[#This Row],[H-S Bet]]</f>
        <v>-3.4729020631034481E-2</v>
      </c>
      <c r="M54" s="5">
        <f>M53</f>
        <v>0.98428802221953993</v>
      </c>
      <c r="N54" s="4">
        <v>0.52100000000000002</v>
      </c>
      <c r="O54" s="4">
        <f>((Table1[[#This Row],[Dom prob.]]*(Table1[[#This Row],[Odds]]-1)-1+Table1[[#This Row],[Dom prob.]])/(Table1[[#This Row],[Odds]]-1))*0.3</f>
        <v>1.9442857142857126E-2</v>
      </c>
      <c r="P54" s="4">
        <v>1.9442857142857126E-2</v>
      </c>
      <c r="Q54" s="4">
        <f>(Table1[[#This Row],[Dom Bet]]*Table1[[#This Row],[Odds]]*Table1[[#This Row],[Win]]-Table1[[#This Row],[Dom Bet]])*Table1[[#This Row],[Dom Bankroll]]</f>
        <v>-1.9209392869620055E-2</v>
      </c>
      <c r="R54" s="4">
        <f>Table1[[#This Row],[Dom Bet]]*Table1[[#This Row],[Odds]]*Table1[[#This Row],[Win]]-Table1[[#This Row],[Dom Bet]]</f>
        <v>-1.9442857142857126E-2</v>
      </c>
      <c r="S54" s="4">
        <f>S53</f>
        <v>0.98799228572623443</v>
      </c>
      <c r="T54">
        <v>0.54969999999999997</v>
      </c>
      <c r="U54">
        <f>((Table1[[#This Row],[BB prob.]]*(Table1[[#This Row],[Odds]]-1)-1+Table1[[#This Row],[BB prob.]])/(Table1[[#This Row],[Odds]]-1))*0.3</f>
        <v>3.6252857142857094E-2</v>
      </c>
      <c r="V54">
        <v>3.6252857142857094E-2</v>
      </c>
      <c r="W54">
        <f>(Table1[[#This Row],[BB Bet]]*Table1[[#This Row],[Odds]]*Table1[[#This Row],[Win]]-Table1[[#This Row],[BB Bet]])*Table1[[#This Row],[BB Bankroll]]</f>
        <v>-4.3618094644873935E-2</v>
      </c>
      <c r="X54">
        <f>Table1[[#This Row],[BB Bet]]*Table1[[#This Row],[Odds]]*Table1[[#This Row],[Win]]-Table1[[#This Row],[BB Bet]]</f>
        <v>-3.6252857142857094E-2</v>
      </c>
      <c r="Y54" s="5">
        <f>Y53</f>
        <v>1.2031629527293137</v>
      </c>
    </row>
    <row r="55" spans="1:25" x14ac:dyDescent="0.35">
      <c r="A55" s="4">
        <v>2020020029</v>
      </c>
      <c r="B55" s="4">
        <v>3</v>
      </c>
      <c r="C55" s="4" t="s">
        <v>6</v>
      </c>
      <c r="D55" s="4" t="s">
        <v>8</v>
      </c>
      <c r="E55" s="4">
        <v>0</v>
      </c>
      <c r="F55" s="4">
        <v>1</v>
      </c>
      <c r="G55" s="4">
        <v>1.83</v>
      </c>
      <c r="H55">
        <v>0.45290167209335574</v>
      </c>
      <c r="I55">
        <f>((Table1[[#This Row],[H-S prob.]]*(Table1[[#This Row],[Odds]]-1)-1+Table1[[#This Row],[H-S prob.]])/(Table1[[#This Row],[Odds]]-1))*0.3</f>
        <v>-6.1875881952708024E-2</v>
      </c>
      <c r="K55">
        <f>(Table1[[#This Row],[H-S Bet]]*Table1[[#This Row],[Odds]]*Table1[[#This Row],[Win]]-Table1[[#This Row],[H-S Bet]])*Table1[[#This Row],[H-S Bankroll]]</f>
        <v>0</v>
      </c>
      <c r="L55">
        <f>Table1[[#This Row],[H-S Bet]]*Table1[[#This Row],[Odds]]*Table1[[#This Row],[Win]]-Table1[[#This Row],[H-S Bet]]</f>
        <v>0</v>
      </c>
      <c r="M55" s="5">
        <f>M54</f>
        <v>0.98428802221953993</v>
      </c>
      <c r="N55" s="4">
        <v>0.47899999999999998</v>
      </c>
      <c r="O55" s="4">
        <f>((Table1[[#This Row],[Dom prob.]]*(Table1[[#This Row],[Odds]]-1)-1+Table1[[#This Row],[Dom prob.]])/(Table1[[#This Row],[Odds]]-1))*0.3</f>
        <v>-4.4613253012048208E-2</v>
      </c>
      <c r="P55" s="4"/>
      <c r="Q55" s="4">
        <f>(Table1[[#This Row],[Dom Bet]]*Table1[[#This Row],[Odds]]*Table1[[#This Row],[Win]]-Table1[[#This Row],[Dom Bet]])*Table1[[#This Row],[Dom Bankroll]]</f>
        <v>0</v>
      </c>
      <c r="R55" s="4">
        <f>Table1[[#This Row],[Dom Bet]]*Table1[[#This Row],[Odds]]*Table1[[#This Row],[Win]]-Table1[[#This Row],[Dom Bet]]</f>
        <v>0</v>
      </c>
      <c r="S55" s="4">
        <f>S54</f>
        <v>0.98799228572623443</v>
      </c>
      <c r="T55">
        <v>0.45030000000000003</v>
      </c>
      <c r="U55">
        <f>((Table1[[#This Row],[BB prob.]]*(Table1[[#This Row],[Odds]]-1)-1+Table1[[#This Row],[BB prob.]])/(Table1[[#This Row],[Odds]]-1))*0.3</f>
        <v>-6.3596746987951744E-2</v>
      </c>
      <c r="W55">
        <f>(Table1[[#This Row],[BB Bet]]*Table1[[#This Row],[Odds]]*Table1[[#This Row],[Win]]-Table1[[#This Row],[BB Bet]])*Table1[[#This Row],[BB Bankroll]]</f>
        <v>0</v>
      </c>
      <c r="X55">
        <f>Table1[[#This Row],[BB Bet]]*Table1[[#This Row],[Odds]]*Table1[[#This Row],[Win]]-Table1[[#This Row],[BB Bet]]</f>
        <v>0</v>
      </c>
      <c r="Y55" s="5">
        <f>Y54</f>
        <v>1.2031629527293137</v>
      </c>
    </row>
    <row r="56" spans="1:25" x14ac:dyDescent="0.35">
      <c r="A56" s="4">
        <v>2020020030</v>
      </c>
      <c r="B56" s="4">
        <v>3</v>
      </c>
      <c r="C56" s="4" t="s">
        <v>24</v>
      </c>
      <c r="D56" s="4" t="s">
        <v>25</v>
      </c>
      <c r="E56" s="4">
        <v>1</v>
      </c>
      <c r="F56" s="4">
        <v>1</v>
      </c>
      <c r="G56" s="4">
        <v>1.76</v>
      </c>
      <c r="H56">
        <v>0.52375215097257721</v>
      </c>
      <c r="I56">
        <f>((Table1[[#This Row],[H-S prob.]]*(Table1[[#This Row],[Odds]]-1)-1+Table1[[#This Row],[H-S prob.]])/(Table1[[#This Row],[Odds]]-1))*0.3</f>
        <v>-3.0866926692735813E-2</v>
      </c>
      <c r="K56">
        <f>(Table1[[#This Row],[H-S Bet]]*Table1[[#This Row],[Odds]]*Table1[[#This Row],[Win]]-Table1[[#This Row],[H-S Bet]])*Table1[[#This Row],[H-S Bankroll]]</f>
        <v>0</v>
      </c>
      <c r="L56">
        <f>Table1[[#This Row],[H-S Bet]]*Table1[[#This Row],[Odds]]*Table1[[#This Row],[Win]]-Table1[[#This Row],[H-S Bet]]</f>
        <v>0</v>
      </c>
      <c r="M56" s="5">
        <f>M55</f>
        <v>0.98428802221953993</v>
      </c>
      <c r="N56" s="4">
        <v>0.55700000000000005</v>
      </c>
      <c r="O56" s="4">
        <f>((Table1[[#This Row],[Dom prob.]]*(Table1[[#This Row],[Odds]]-1)-1+Table1[[#This Row],[Dom prob.]])/(Table1[[#This Row],[Odds]]-1))*0.3</f>
        <v>-7.7684210526315469E-3</v>
      </c>
      <c r="P56" s="4"/>
      <c r="Q56" s="4">
        <f>(Table1[[#This Row],[Dom Bet]]*Table1[[#This Row],[Odds]]*Table1[[#This Row],[Win]]-Table1[[#This Row],[Dom Bet]])*Table1[[#This Row],[Dom Bankroll]]</f>
        <v>0</v>
      </c>
      <c r="R56" s="4">
        <f>Table1[[#This Row],[Dom Bet]]*Table1[[#This Row],[Odds]]*Table1[[#This Row],[Win]]-Table1[[#This Row],[Dom Bet]]</f>
        <v>0</v>
      </c>
      <c r="S56" s="4">
        <f>S55</f>
        <v>0.98799228572623443</v>
      </c>
      <c r="T56">
        <v>0.55400000000000005</v>
      </c>
      <c r="U56">
        <f>((Table1[[#This Row],[BB prob.]]*(Table1[[#This Row],[Odds]]-1)-1+Table1[[#This Row],[BB prob.]])/(Table1[[#This Row],[Odds]]-1))*0.3</f>
        <v>-9.8526315789473178E-3</v>
      </c>
      <c r="W56">
        <f>(Table1[[#This Row],[BB Bet]]*Table1[[#This Row],[Odds]]*Table1[[#This Row],[Win]]-Table1[[#This Row],[BB Bet]])*Table1[[#This Row],[BB Bankroll]]</f>
        <v>0</v>
      </c>
      <c r="X56">
        <f>Table1[[#This Row],[BB Bet]]*Table1[[#This Row],[Odds]]*Table1[[#This Row],[Win]]-Table1[[#This Row],[BB Bet]]</f>
        <v>0</v>
      </c>
      <c r="Y56" s="5">
        <f>Y55</f>
        <v>1.2031629527293137</v>
      </c>
    </row>
    <row r="57" spans="1:25" x14ac:dyDescent="0.35">
      <c r="A57" s="4">
        <v>2020020030</v>
      </c>
      <c r="B57" s="4">
        <v>3</v>
      </c>
      <c r="C57" s="4" t="s">
        <v>25</v>
      </c>
      <c r="D57" s="4" t="s">
        <v>24</v>
      </c>
      <c r="E57" s="4">
        <v>0</v>
      </c>
      <c r="F57" s="4">
        <v>0</v>
      </c>
      <c r="G57" s="4">
        <v>2.15</v>
      </c>
      <c r="H57">
        <v>0.47624784902742284</v>
      </c>
      <c r="I57">
        <f>((Table1[[#This Row],[H-S prob.]]*(Table1[[#This Row],[Odds]]-1)-1+Table1[[#This Row],[H-S prob.]])/(Table1[[#This Row],[Odds]]-1))*0.3</f>
        <v>6.2433588023371595E-3</v>
      </c>
      <c r="J57">
        <v>6.2433588023371595E-3</v>
      </c>
      <c r="K57">
        <f>(Table1[[#This Row],[H-S Bet]]*Table1[[#This Row],[Odds]]*Table1[[#This Row],[Win]]-Table1[[#This Row],[H-S Bet]])*Table1[[#This Row],[H-S Bankroll]]</f>
        <v>-6.1452632875593979E-3</v>
      </c>
      <c r="L57">
        <f>Table1[[#This Row],[H-S Bet]]*Table1[[#This Row],[Odds]]*Table1[[#This Row],[Win]]-Table1[[#This Row],[H-S Bet]]</f>
        <v>-6.2433588023371595E-3</v>
      </c>
      <c r="M57" s="5">
        <f>M56</f>
        <v>0.98428802221953993</v>
      </c>
      <c r="N57" s="4">
        <v>0.44299999999999995</v>
      </c>
      <c r="O57" s="4">
        <f>((Table1[[#This Row],[Dom prob.]]*(Table1[[#This Row],[Odds]]-1)-1+Table1[[#This Row],[Dom prob.]])/(Table1[[#This Row],[Odds]]-1))*0.3</f>
        <v>-1.2404347826087011E-2</v>
      </c>
      <c r="P57" s="4"/>
      <c r="Q57" s="4">
        <f>(Table1[[#This Row],[Dom Bet]]*Table1[[#This Row],[Odds]]*Table1[[#This Row],[Win]]-Table1[[#This Row],[Dom Bet]])*Table1[[#This Row],[Dom Bankroll]]</f>
        <v>0</v>
      </c>
      <c r="R57" s="4">
        <f>Table1[[#This Row],[Dom Bet]]*Table1[[#This Row],[Odds]]*Table1[[#This Row],[Win]]-Table1[[#This Row],[Dom Bet]]</f>
        <v>0</v>
      </c>
      <c r="S57" s="4">
        <f>S56</f>
        <v>0.98799228572623443</v>
      </c>
      <c r="T57">
        <v>0.44599999999999995</v>
      </c>
      <c r="U57">
        <f>((Table1[[#This Row],[BB prob.]]*(Table1[[#This Row],[Odds]]-1)-1+Table1[[#This Row],[BB prob.]])/(Table1[[#This Row],[Odds]]-1))*0.3</f>
        <v>-1.0721739130434818E-2</v>
      </c>
      <c r="W57">
        <f>(Table1[[#This Row],[BB Bet]]*Table1[[#This Row],[Odds]]*Table1[[#This Row],[Win]]-Table1[[#This Row],[BB Bet]])*Table1[[#This Row],[BB Bankroll]]</f>
        <v>0</v>
      </c>
      <c r="X57">
        <f>Table1[[#This Row],[BB Bet]]*Table1[[#This Row],[Odds]]*Table1[[#This Row],[Win]]-Table1[[#This Row],[BB Bet]]</f>
        <v>0</v>
      </c>
      <c r="Y57" s="5">
        <f>Y56</f>
        <v>1.2031629527293137</v>
      </c>
    </row>
    <row r="58" spans="1:25" x14ac:dyDescent="0.35">
      <c r="A58" s="4">
        <v>2020020031</v>
      </c>
      <c r="B58" s="4">
        <v>3</v>
      </c>
      <c r="C58" s="4" t="s">
        <v>26</v>
      </c>
      <c r="D58" s="4" t="s">
        <v>27</v>
      </c>
      <c r="E58" s="4">
        <v>0</v>
      </c>
      <c r="F58" s="4">
        <v>0</v>
      </c>
      <c r="G58" s="4">
        <v>3.15</v>
      </c>
      <c r="H58">
        <v>0.34651804971621092</v>
      </c>
      <c r="I58">
        <f>((Table1[[#This Row],[H-S prob.]]*(Table1[[#This Row],[Odds]]-1)-1+Table1[[#This Row],[H-S prob.]])/(Table1[[#This Row],[Odds]]-1))*0.3</f>
        <v>1.2771886968288047E-2</v>
      </c>
      <c r="J58">
        <v>1.2771886968288047E-2</v>
      </c>
      <c r="K58">
        <f>(Table1[[#This Row],[H-S Bet]]*Table1[[#This Row],[Odds]]*Table1[[#This Row],[Win]]-Table1[[#This Row],[H-S Bet]])*Table1[[#This Row],[H-S Bankroll]]</f>
        <v>-1.2571215364027758E-2</v>
      </c>
      <c r="L58">
        <f>Table1[[#This Row],[H-S Bet]]*Table1[[#This Row],[Odds]]*Table1[[#This Row],[Win]]-Table1[[#This Row],[H-S Bet]]</f>
        <v>-1.2771886968288047E-2</v>
      </c>
      <c r="M58" s="5">
        <f>M57</f>
        <v>0.98428802221953993</v>
      </c>
      <c r="N58" s="4">
        <v>0.32999999999999996</v>
      </c>
      <c r="O58" s="4">
        <f>((Table1[[#This Row],[Dom prob.]]*(Table1[[#This Row],[Odds]]-1)-1+Table1[[#This Row],[Dom prob.]])/(Table1[[#This Row],[Odds]]-1))*0.3</f>
        <v>5.5116279069767262E-3</v>
      </c>
      <c r="P58" s="4">
        <v>5.5116279069767262E-3</v>
      </c>
      <c r="Q58" s="4">
        <f>(Table1[[#This Row],[Dom Bet]]*Table1[[#This Row],[Odds]]*Table1[[#This Row],[Win]]-Table1[[#This Row],[Dom Bet]])*Table1[[#This Row],[Dom Bankroll]]</f>
        <v>-5.4454458538864374E-3</v>
      </c>
      <c r="R58" s="4">
        <f>Table1[[#This Row],[Dom Bet]]*Table1[[#This Row],[Odds]]*Table1[[#This Row],[Win]]-Table1[[#This Row],[Dom Bet]]</f>
        <v>-5.5116279069767262E-3</v>
      </c>
      <c r="S58" s="4">
        <f>S57</f>
        <v>0.98799228572623443</v>
      </c>
      <c r="T58">
        <v>0.2954</v>
      </c>
      <c r="U58">
        <f>((Table1[[#This Row],[BB prob.]]*(Table1[[#This Row],[Odds]]-1)-1+Table1[[#This Row],[BB prob.]])/(Table1[[#This Row],[Odds]]-1))*0.3</f>
        <v>-9.6962790697674491E-3</v>
      </c>
      <c r="W58">
        <f>(Table1[[#This Row],[BB Bet]]*Table1[[#This Row],[Odds]]*Table1[[#This Row],[Win]]-Table1[[#This Row],[BB Bet]])*Table1[[#This Row],[BB Bankroll]]</f>
        <v>0</v>
      </c>
      <c r="X58">
        <f>Table1[[#This Row],[BB Bet]]*Table1[[#This Row],[Odds]]*Table1[[#This Row],[Win]]-Table1[[#This Row],[BB Bet]]</f>
        <v>0</v>
      </c>
      <c r="Y58" s="5">
        <f>Y57</f>
        <v>1.2031629527293137</v>
      </c>
    </row>
    <row r="59" spans="1:25" x14ac:dyDescent="0.35">
      <c r="A59" s="4">
        <v>2020020031</v>
      </c>
      <c r="B59" s="4">
        <v>3</v>
      </c>
      <c r="C59" s="4" t="s">
        <v>27</v>
      </c>
      <c r="D59" s="4" t="s">
        <v>26</v>
      </c>
      <c r="E59" s="4">
        <v>1</v>
      </c>
      <c r="F59" s="4">
        <v>1</v>
      </c>
      <c r="G59" s="4">
        <v>1.38</v>
      </c>
      <c r="H59">
        <v>0.65348195028378919</v>
      </c>
      <c r="I59">
        <f>((Table1[[#This Row],[H-S prob.]]*(Table1[[#This Row],[Odds]]-1)-1+Table1[[#This Row],[H-S prob.]])/(Table1[[#This Row],[Odds]]-1))*0.3</f>
        <v>-7.7522296269766588E-2</v>
      </c>
      <c r="K59">
        <f>(Table1[[#This Row],[H-S Bet]]*Table1[[#This Row],[Odds]]*Table1[[#This Row],[Win]]-Table1[[#This Row],[H-S Bet]])*Table1[[#This Row],[H-S Bankroll]]</f>
        <v>0</v>
      </c>
      <c r="L59">
        <f>Table1[[#This Row],[H-S Bet]]*Table1[[#This Row],[Odds]]*Table1[[#This Row],[Win]]-Table1[[#This Row],[H-S Bet]]</f>
        <v>0</v>
      </c>
      <c r="M59" s="5">
        <f>M58</f>
        <v>0.98428802221953993</v>
      </c>
      <c r="N59" s="4">
        <v>0.67</v>
      </c>
      <c r="O59" s="4">
        <f>((Table1[[#This Row],[Dom prob.]]*(Table1[[#This Row],[Odds]]-1)-1+Table1[[#This Row],[Dom prob.]])/(Table1[[#This Row],[Odds]]-1))*0.3</f>
        <v>-5.9526315789473712E-2</v>
      </c>
      <c r="P59" s="4"/>
      <c r="Q59" s="4">
        <f>(Table1[[#This Row],[Dom Bet]]*Table1[[#This Row],[Odds]]*Table1[[#This Row],[Win]]-Table1[[#This Row],[Dom Bet]])*Table1[[#This Row],[Dom Bankroll]]</f>
        <v>0</v>
      </c>
      <c r="R59" s="4">
        <f>Table1[[#This Row],[Dom Bet]]*Table1[[#This Row],[Odds]]*Table1[[#This Row],[Win]]-Table1[[#This Row],[Dom Bet]]</f>
        <v>0</v>
      </c>
      <c r="S59" s="4">
        <f>S58</f>
        <v>0.98799228572623443</v>
      </c>
      <c r="T59">
        <v>0.7046</v>
      </c>
      <c r="U59">
        <f>((Table1[[#This Row],[BB prob.]]*(Table1[[#This Row],[Odds]]-1)-1+Table1[[#This Row],[BB prob.]])/(Table1[[#This Row],[Odds]]-1))*0.3</f>
        <v>-2.1830526315789574E-2</v>
      </c>
      <c r="W59">
        <f>(Table1[[#This Row],[BB Bet]]*Table1[[#This Row],[Odds]]*Table1[[#This Row],[Win]]-Table1[[#This Row],[BB Bet]])*Table1[[#This Row],[BB Bankroll]]</f>
        <v>0</v>
      </c>
      <c r="X59">
        <f>Table1[[#This Row],[BB Bet]]*Table1[[#This Row],[Odds]]*Table1[[#This Row],[Win]]-Table1[[#This Row],[BB Bet]]</f>
        <v>0</v>
      </c>
      <c r="Y59" s="5">
        <f>Y58</f>
        <v>1.2031629527293137</v>
      </c>
    </row>
    <row r="60" spans="1:25" x14ac:dyDescent="0.35">
      <c r="A60" s="4">
        <v>2020020032</v>
      </c>
      <c r="B60" s="4">
        <v>3</v>
      </c>
      <c r="C60" s="4" t="s">
        <v>28</v>
      </c>
      <c r="D60" s="4" t="s">
        <v>29</v>
      </c>
      <c r="E60" s="4">
        <v>1</v>
      </c>
      <c r="F60" s="4">
        <v>0</v>
      </c>
      <c r="G60" s="4">
        <v>2.15</v>
      </c>
      <c r="H60">
        <v>0.43993497812725224</v>
      </c>
      <c r="I60">
        <f>((Table1[[#This Row],[H-S prob.]]*(Table1[[#This Row],[Odds]]-1)-1+Table1[[#This Row],[H-S prob.]])/(Table1[[#This Row],[Odds]]-1))*0.3</f>
        <v>-1.4123425311236792E-2</v>
      </c>
      <c r="K60">
        <f>(Table1[[#This Row],[H-S Bet]]*Table1[[#This Row],[Odds]]*Table1[[#This Row],[Win]]-Table1[[#This Row],[H-S Bet]])*Table1[[#This Row],[H-S Bankroll]]</f>
        <v>0</v>
      </c>
      <c r="L60">
        <f>Table1[[#This Row],[H-S Bet]]*Table1[[#This Row],[Odds]]*Table1[[#This Row],[Win]]-Table1[[#This Row],[H-S Bet]]</f>
        <v>0</v>
      </c>
      <c r="M60" s="5">
        <f>M59</f>
        <v>0.98428802221953993</v>
      </c>
      <c r="N60" s="4">
        <v>0.38300000000000001</v>
      </c>
      <c r="O60" s="4">
        <f>((Table1[[#This Row],[Dom prob.]]*(Table1[[#This Row],[Odds]]-1)-1+Table1[[#This Row],[Dom prob.]])/(Table1[[#This Row],[Odds]]-1))*0.3</f>
        <v>-4.6056521739130434E-2</v>
      </c>
      <c r="P60" s="4"/>
      <c r="Q60" s="4">
        <f>(Table1[[#This Row],[Dom Bet]]*Table1[[#This Row],[Odds]]*Table1[[#This Row],[Win]]-Table1[[#This Row],[Dom Bet]])*Table1[[#This Row],[Dom Bankroll]]</f>
        <v>0</v>
      </c>
      <c r="R60" s="4">
        <f>Table1[[#This Row],[Dom Bet]]*Table1[[#This Row],[Odds]]*Table1[[#This Row],[Win]]-Table1[[#This Row],[Dom Bet]]</f>
        <v>0</v>
      </c>
      <c r="S60" s="4">
        <f>S59</f>
        <v>0.98799228572623443</v>
      </c>
      <c r="T60">
        <v>0.45339999999999997</v>
      </c>
      <c r="U60">
        <f>((Table1[[#This Row],[BB prob.]]*(Table1[[#This Row],[Odds]]-1)-1+Table1[[#This Row],[BB prob.]])/(Table1[[#This Row],[Odds]]-1))*0.3</f>
        <v>-6.5713043478261143E-3</v>
      </c>
      <c r="W60">
        <f>(Table1[[#This Row],[BB Bet]]*Table1[[#This Row],[Odds]]*Table1[[#This Row],[Win]]-Table1[[#This Row],[BB Bet]])*Table1[[#This Row],[BB Bankroll]]</f>
        <v>0</v>
      </c>
      <c r="X60">
        <f>Table1[[#This Row],[BB Bet]]*Table1[[#This Row],[Odds]]*Table1[[#This Row],[Win]]-Table1[[#This Row],[BB Bet]]</f>
        <v>0</v>
      </c>
      <c r="Y60" s="5">
        <f>Y59</f>
        <v>1.2031629527293137</v>
      </c>
    </row>
    <row r="61" spans="1:25" x14ac:dyDescent="0.35">
      <c r="A61" s="4">
        <v>2020020032</v>
      </c>
      <c r="B61" s="4">
        <v>3</v>
      </c>
      <c r="C61" s="4" t="s">
        <v>29</v>
      </c>
      <c r="D61" s="4" t="s">
        <v>28</v>
      </c>
      <c r="E61" s="4">
        <v>0</v>
      </c>
      <c r="F61" s="4">
        <v>1</v>
      </c>
      <c r="G61" s="4">
        <v>1.74</v>
      </c>
      <c r="H61">
        <v>0.56006502187274787</v>
      </c>
      <c r="I61">
        <f>((Table1[[#This Row],[H-S prob.]]*(Table1[[#This Row],[Odds]]-1)-1+Table1[[#This Row],[H-S prob.]])/(Table1[[#This Row],[Odds]]-1))*0.3</f>
        <v>-1.0332511597872442E-2</v>
      </c>
      <c r="K61">
        <f>(Table1[[#This Row],[H-S Bet]]*Table1[[#This Row],[Odds]]*Table1[[#This Row],[Win]]-Table1[[#This Row],[H-S Bet]])*Table1[[#This Row],[H-S Bankroll]]</f>
        <v>0</v>
      </c>
      <c r="L61">
        <f>Table1[[#This Row],[H-S Bet]]*Table1[[#This Row],[Odds]]*Table1[[#This Row],[Win]]-Table1[[#This Row],[H-S Bet]]</f>
        <v>0</v>
      </c>
      <c r="M61" s="5">
        <f>M60</f>
        <v>0.98428802221953993</v>
      </c>
      <c r="N61" s="4">
        <v>0.61699999999999999</v>
      </c>
      <c r="O61" s="4">
        <f>((Table1[[#This Row],[Dom prob.]]*(Table1[[#This Row],[Odds]]-1)-1+Table1[[#This Row],[Dom prob.]])/(Table1[[#This Row],[Odds]]-1))*0.3</f>
        <v>2.982972972972972E-2</v>
      </c>
      <c r="P61" s="4">
        <v>2.982972972972972E-2</v>
      </c>
      <c r="Q61" s="4">
        <f>(Table1[[#This Row],[Dom Bet]]*Table1[[#This Row],[Odds]]*Table1[[#This Row],[Win]]-Table1[[#This Row],[Dom Bet]])*Table1[[#This Row],[Dom Bankroll]]</f>
        <v>2.1808941715120888E-2</v>
      </c>
      <c r="R61" s="4">
        <f>Table1[[#This Row],[Dom Bet]]*Table1[[#This Row],[Odds]]*Table1[[#This Row],[Win]]-Table1[[#This Row],[Dom Bet]]</f>
        <v>2.2073999999999989E-2</v>
      </c>
      <c r="S61" s="4">
        <f>S60</f>
        <v>0.98799228572623443</v>
      </c>
      <c r="T61">
        <v>0.54659999999999997</v>
      </c>
      <c r="U61">
        <f>((Table1[[#This Row],[BB prob.]]*(Table1[[#This Row],[Odds]]-1)-1+Table1[[#This Row],[BB prob.]])/(Table1[[#This Row],[Odds]]-1))*0.3</f>
        <v>-1.9830810810810839E-2</v>
      </c>
      <c r="W61">
        <f>(Table1[[#This Row],[BB Bet]]*Table1[[#This Row],[Odds]]*Table1[[#This Row],[Win]]-Table1[[#This Row],[BB Bet]])*Table1[[#This Row],[BB Bankroll]]</f>
        <v>0</v>
      </c>
      <c r="X61">
        <f>Table1[[#This Row],[BB Bet]]*Table1[[#This Row],[Odds]]*Table1[[#This Row],[Win]]-Table1[[#This Row],[BB Bet]]</f>
        <v>0</v>
      </c>
      <c r="Y61" s="5">
        <f>Y60</f>
        <v>1.2031629527293137</v>
      </c>
    </row>
    <row r="62" spans="1:25" x14ac:dyDescent="0.35">
      <c r="A62" s="4">
        <v>2020020034</v>
      </c>
      <c r="B62" s="4">
        <v>4</v>
      </c>
      <c r="C62" s="4" t="s">
        <v>4</v>
      </c>
      <c r="D62" s="4" t="s">
        <v>31</v>
      </c>
      <c r="E62" s="4">
        <v>0</v>
      </c>
      <c r="F62" s="4">
        <v>0</v>
      </c>
      <c r="G62" s="4">
        <v>2.4</v>
      </c>
      <c r="H62">
        <v>0.39607400247794655</v>
      </c>
      <c r="I62">
        <f>((Table1[[#This Row],[H-S prob.]]*(Table1[[#This Row],[Odds]]-1)-1+Table1[[#This Row],[H-S prob.]])/(Table1[[#This Row],[Odds]]-1))*0.3</f>
        <v>-1.0590513011341791E-2</v>
      </c>
      <c r="K62">
        <f>(Table1[[#This Row],[H-S Bet]]*Table1[[#This Row],[Odds]]*Table1[[#This Row],[Win]]-Table1[[#This Row],[H-S Bet]])*Table1[[#This Row],[H-S Bankroll]]</f>
        <v>0</v>
      </c>
      <c r="L62">
        <f>Table1[[#This Row],[H-S Bet]]*Table1[[#This Row],[Odds]]*Table1[[#This Row],[Win]]-Table1[[#This Row],[H-S Bet]]</f>
        <v>0</v>
      </c>
      <c r="M62" s="5">
        <f>M61+SUM(K42:K61)</f>
        <v>0.9566267622928144</v>
      </c>
      <c r="N62" s="4">
        <v>0.41800000000000004</v>
      </c>
      <c r="O62" s="4">
        <f>((Table1[[#This Row],[Dom prob.]]*(Table1[[#This Row],[Odds]]-1)-1+Table1[[#This Row],[Dom prob.]])/(Table1[[#This Row],[Odds]]-1))*0.3</f>
        <v>6.8571428571430543E-4</v>
      </c>
      <c r="P62" s="4">
        <v>6.8571428571430543E-4</v>
      </c>
      <c r="Q62" s="4">
        <f>(Table1[[#This Row],[Dom Bet]]*Table1[[#This Row],[Odds]]*Table1[[#This Row],[Win]]-Table1[[#This Row],[Dom Bet]])*Table1[[#This Row],[Dom Bankroll]]</f>
        <v>-6.7902919935789406E-4</v>
      </c>
      <c r="R62" s="4">
        <f>Table1[[#This Row],[Dom Bet]]*Table1[[#This Row],[Odds]]*Table1[[#This Row],[Win]]-Table1[[#This Row],[Dom Bet]]</f>
        <v>-6.8571428571430543E-4</v>
      </c>
      <c r="S62" s="4">
        <f>S61+SUM(Q42:Q61)</f>
        <v>0.99025091573023372</v>
      </c>
      <c r="T62">
        <v>0.4768</v>
      </c>
      <c r="U62">
        <f>((Table1[[#This Row],[BB prob.]]*(Table1[[#This Row],[Odds]]-1)-1+Table1[[#This Row],[BB prob.]])/(Table1[[#This Row],[Odds]]-1))*0.3</f>
        <v>3.0925714285714286E-2</v>
      </c>
      <c r="V62">
        <v>3.0925714285714286E-2</v>
      </c>
      <c r="W62">
        <f>(Table1[[#This Row],[BB Bet]]*Table1[[#This Row],[Odds]]*Table1[[#This Row],[Win]]-Table1[[#This Row],[BB Bet]])*Table1[[#This Row],[BB Bankroll]]</f>
        <v>-3.0712736884859738E-2</v>
      </c>
      <c r="X62">
        <f>Table1[[#This Row],[BB Bet]]*Table1[[#This Row],[Odds]]*Table1[[#This Row],[Win]]-Table1[[#This Row],[BB Bet]]</f>
        <v>-3.0925714285714286E-2</v>
      </c>
      <c r="Y62" s="5">
        <f>Y61+SUM(W42:W61)</f>
        <v>0.99311325847199816</v>
      </c>
    </row>
    <row r="63" spans="1:25" x14ac:dyDescent="0.35">
      <c r="A63" s="4">
        <v>2020020034</v>
      </c>
      <c r="B63" s="4">
        <v>4</v>
      </c>
      <c r="C63" s="4" t="s">
        <v>31</v>
      </c>
      <c r="D63" s="4" t="s">
        <v>4</v>
      </c>
      <c r="E63" s="4">
        <v>1</v>
      </c>
      <c r="F63" s="4">
        <v>1</v>
      </c>
      <c r="G63" s="4">
        <v>1.64</v>
      </c>
      <c r="H63">
        <v>0.60392599752205345</v>
      </c>
      <c r="I63">
        <f>((Table1[[#This Row],[H-S prob.]]*(Table1[[#This Row],[Odds]]-1)-1+Table1[[#This Row],[H-S prob.]])/(Table1[[#This Row],[Odds]]-1))*0.3</f>
        <v>-4.4818894049214117E-3</v>
      </c>
      <c r="K63">
        <f>(Table1[[#This Row],[H-S Bet]]*Table1[[#This Row],[Odds]]*Table1[[#This Row],[Win]]-Table1[[#This Row],[H-S Bet]])*Table1[[#This Row],[H-S Bankroll]]</f>
        <v>0</v>
      </c>
      <c r="L63">
        <f>Table1[[#This Row],[H-S Bet]]*Table1[[#This Row],[Odds]]*Table1[[#This Row],[Win]]-Table1[[#This Row],[H-S Bet]]</f>
        <v>0</v>
      </c>
      <c r="M63" s="5">
        <f>M62</f>
        <v>0.9566267622928144</v>
      </c>
      <c r="N63" s="4">
        <v>0.58199999999999996</v>
      </c>
      <c r="O63" s="4">
        <f>((Table1[[#This Row],[Dom prob.]]*(Table1[[#This Row],[Odds]]-1)-1+Table1[[#This Row],[Dom prob.]])/(Table1[[#This Row],[Odds]]-1))*0.3</f>
        <v>-2.1337500000000054E-2</v>
      </c>
      <c r="P63" s="4"/>
      <c r="Q63" s="4">
        <f>(Table1[[#This Row],[Dom Bet]]*Table1[[#This Row],[Odds]]*Table1[[#This Row],[Win]]-Table1[[#This Row],[Dom Bet]])*Table1[[#This Row],[Dom Bankroll]]</f>
        <v>0</v>
      </c>
      <c r="R63" s="4">
        <f>Table1[[#This Row],[Dom Bet]]*Table1[[#This Row],[Odds]]*Table1[[#This Row],[Win]]-Table1[[#This Row],[Dom Bet]]</f>
        <v>0</v>
      </c>
      <c r="S63" s="4">
        <f>S62</f>
        <v>0.99025091573023372</v>
      </c>
      <c r="T63">
        <v>0.5232</v>
      </c>
      <c r="U63">
        <f>((Table1[[#This Row],[BB prob.]]*(Table1[[#This Row],[Odds]]-1)-1+Table1[[#This Row],[BB prob.]])/(Table1[[#This Row],[Odds]]-1))*0.3</f>
        <v>-6.6540000000000044E-2</v>
      </c>
      <c r="W63">
        <f>(Table1[[#This Row],[BB Bet]]*Table1[[#This Row],[Odds]]*Table1[[#This Row],[Win]]-Table1[[#This Row],[BB Bet]])*Table1[[#This Row],[BB Bankroll]]</f>
        <v>0</v>
      </c>
      <c r="X63">
        <f>Table1[[#This Row],[BB Bet]]*Table1[[#This Row],[Odds]]*Table1[[#This Row],[Win]]-Table1[[#This Row],[BB Bet]]</f>
        <v>0</v>
      </c>
      <c r="Y63" s="5">
        <f>Y62</f>
        <v>0.99311325847199816</v>
      </c>
    </row>
    <row r="64" spans="1:25" x14ac:dyDescent="0.35">
      <c r="A64" s="4">
        <v>2020020035</v>
      </c>
      <c r="B64" s="4">
        <v>4</v>
      </c>
      <c r="C64" s="4" t="s">
        <v>3</v>
      </c>
      <c r="D64" s="4" t="s">
        <v>13</v>
      </c>
      <c r="E64" s="4">
        <v>1</v>
      </c>
      <c r="F64" s="4">
        <v>1</v>
      </c>
      <c r="G64" s="4">
        <v>1.83</v>
      </c>
      <c r="H64">
        <v>0.55843081926221705</v>
      </c>
      <c r="I64">
        <f>((Table1[[#This Row],[H-S prob.]]*(Table1[[#This Row],[Odds]]-1)-1+Table1[[#This Row],[H-S prob.]])/(Table1[[#This Row],[Odds]]-1))*0.3</f>
        <v>7.9259274397074329E-3</v>
      </c>
      <c r="J64">
        <v>7.9259274397074329E-3</v>
      </c>
      <c r="K64">
        <f>(Table1[[#This Row],[H-S Bet]]*Table1[[#This Row],[Odds]]*Table1[[#This Row],[Win]]-Table1[[#This Row],[H-S Bet]])*Table1[[#This Row],[H-S Bankroll]]</f>
        <v>6.2931880729965306E-3</v>
      </c>
      <c r="L64">
        <f>Table1[[#This Row],[H-S Bet]]*Table1[[#This Row],[Odds]]*Table1[[#This Row],[Win]]-Table1[[#This Row],[H-S Bet]]</f>
        <v>6.5785197749571693E-3</v>
      </c>
      <c r="M64" s="5">
        <f>M63</f>
        <v>0.9566267622928144</v>
      </c>
      <c r="N64" s="4">
        <v>0.58399999999999996</v>
      </c>
      <c r="O64" s="4">
        <f>((Table1[[#This Row],[Dom prob.]]*(Table1[[#This Row],[Odds]]-1)-1+Table1[[#This Row],[Dom prob.]])/(Table1[[#This Row],[Odds]]-1))*0.3</f>
        <v>2.4838554216867467E-2</v>
      </c>
      <c r="P64" s="4">
        <v>2.4838554216867467E-2</v>
      </c>
      <c r="Q64" s="4">
        <f>(Table1[[#This Row],[Dom Bet]]*Table1[[#This Row],[Odds]]*Table1[[#This Row],[Win]]-Table1[[#This Row],[Dom Bet]])*Table1[[#This Row],[Dom Bankroll]]</f>
        <v>2.0415012878694502E-2</v>
      </c>
      <c r="R64" s="4">
        <f>Table1[[#This Row],[Dom Bet]]*Table1[[#This Row],[Odds]]*Table1[[#This Row],[Win]]-Table1[[#This Row],[Dom Bet]]</f>
        <v>2.0616000000000002E-2</v>
      </c>
      <c r="S64" s="4">
        <f>S63</f>
        <v>0.99025091573023372</v>
      </c>
      <c r="T64">
        <v>0.49120000000000003</v>
      </c>
      <c r="U64">
        <f>((Table1[[#This Row],[BB prob.]]*(Table1[[#This Row],[Odds]]-1)-1+Table1[[#This Row],[BB prob.]])/(Table1[[#This Row],[Odds]]-1))*0.3</f>
        <v>-3.6543614457831289E-2</v>
      </c>
      <c r="W64">
        <f>(Table1[[#This Row],[BB Bet]]*Table1[[#This Row],[Odds]]*Table1[[#This Row],[Win]]-Table1[[#This Row],[BB Bet]])*Table1[[#This Row],[BB Bankroll]]</f>
        <v>0</v>
      </c>
      <c r="X64">
        <f>Table1[[#This Row],[BB Bet]]*Table1[[#This Row],[Odds]]*Table1[[#This Row],[Win]]-Table1[[#This Row],[BB Bet]]</f>
        <v>0</v>
      </c>
      <c r="Y64" s="5">
        <f>Y63</f>
        <v>0.99311325847199816</v>
      </c>
    </row>
    <row r="65" spans="1:25" x14ac:dyDescent="0.35">
      <c r="A65" s="4">
        <v>2020020035</v>
      </c>
      <c r="B65" s="4">
        <v>4</v>
      </c>
      <c r="C65" s="4" t="s">
        <v>13</v>
      </c>
      <c r="D65" s="4" t="s">
        <v>3</v>
      </c>
      <c r="E65" s="4">
        <v>0</v>
      </c>
      <c r="F65" s="4">
        <v>0</v>
      </c>
      <c r="G65" s="4">
        <v>2.15</v>
      </c>
      <c r="H65">
        <v>0.44156918073778301</v>
      </c>
      <c r="I65">
        <f>((Table1[[#This Row],[H-S prob.]]*(Table1[[#This Row],[Odds]]-1)-1+Table1[[#This Row],[H-S prob.]])/(Table1[[#This Row],[Odds]]-1))*0.3</f>
        <v>-1.3206850803591269E-2</v>
      </c>
      <c r="K65">
        <f>(Table1[[#This Row],[H-S Bet]]*Table1[[#This Row],[Odds]]*Table1[[#This Row],[Win]]-Table1[[#This Row],[H-S Bet]])*Table1[[#This Row],[H-S Bankroll]]</f>
        <v>0</v>
      </c>
      <c r="L65">
        <f>Table1[[#This Row],[H-S Bet]]*Table1[[#This Row],[Odds]]*Table1[[#This Row],[Win]]-Table1[[#This Row],[H-S Bet]]</f>
        <v>0</v>
      </c>
      <c r="M65" s="5">
        <f>M64</f>
        <v>0.9566267622928144</v>
      </c>
      <c r="N65" s="4">
        <v>0.41600000000000004</v>
      </c>
      <c r="O65" s="4">
        <f>((Table1[[#This Row],[Dom prob.]]*(Table1[[#This Row],[Odds]]-1)-1+Table1[[#This Row],[Dom prob.]])/(Table1[[#This Row],[Odds]]-1))*0.3</f>
        <v>-2.754782608695653E-2</v>
      </c>
      <c r="P65" s="4"/>
      <c r="Q65" s="4">
        <f>(Table1[[#This Row],[Dom Bet]]*Table1[[#This Row],[Odds]]*Table1[[#This Row],[Win]]-Table1[[#This Row],[Dom Bet]])*Table1[[#This Row],[Dom Bankroll]]</f>
        <v>0</v>
      </c>
      <c r="R65" s="4">
        <f>Table1[[#This Row],[Dom Bet]]*Table1[[#This Row],[Odds]]*Table1[[#This Row],[Win]]-Table1[[#This Row],[Dom Bet]]</f>
        <v>0</v>
      </c>
      <c r="S65" s="4">
        <f>S64</f>
        <v>0.99025091573023372</v>
      </c>
      <c r="T65">
        <v>0.50879999999999992</v>
      </c>
      <c r="U65">
        <f>((Table1[[#This Row],[BB prob.]]*(Table1[[#This Row],[Odds]]-1)-1+Table1[[#This Row],[BB prob.]])/(Table1[[#This Row],[Odds]]-1))*0.3</f>
        <v>2.4500869565217336E-2</v>
      </c>
      <c r="V65">
        <v>2.4500869565217336E-2</v>
      </c>
      <c r="W65">
        <f>(Table1[[#This Row],[BB Bet]]*Table1[[#This Row],[Odds]]*Table1[[#This Row],[Win]]-Table1[[#This Row],[BB Bet]])*Table1[[#This Row],[BB Bankroll]]</f>
        <v>-2.4332138409310398E-2</v>
      </c>
      <c r="X65">
        <f>Table1[[#This Row],[BB Bet]]*Table1[[#This Row],[Odds]]*Table1[[#This Row],[Win]]-Table1[[#This Row],[BB Bet]]</f>
        <v>-2.4500869565217336E-2</v>
      </c>
      <c r="Y65" s="5">
        <f>Y64</f>
        <v>0.99311325847199816</v>
      </c>
    </row>
    <row r="66" spans="1:25" x14ac:dyDescent="0.35">
      <c r="A66" s="4">
        <v>2020020036</v>
      </c>
      <c r="B66" s="4">
        <v>5</v>
      </c>
      <c r="C66" s="4" t="s">
        <v>14</v>
      </c>
      <c r="D66" s="4" t="s">
        <v>16</v>
      </c>
      <c r="E66" s="4">
        <v>0</v>
      </c>
      <c r="F66" s="4">
        <v>0</v>
      </c>
      <c r="G66" s="4">
        <v>1.68</v>
      </c>
      <c r="H66">
        <v>0.53391706735878752</v>
      </c>
      <c r="I66">
        <f>((Table1[[#This Row],[H-S prob.]]*(Table1[[#This Row],[Odds]]-1)-1+Table1[[#This Row],[H-S prob.]])/(Table1[[#This Row],[Odds]]-1))*0.3</f>
        <v>-4.5449703016428054E-2</v>
      </c>
      <c r="K66">
        <f>(Table1[[#This Row],[H-S Bet]]*Table1[[#This Row],[Odds]]*Table1[[#This Row],[Win]]-Table1[[#This Row],[H-S Bet]])*Table1[[#This Row],[H-S Bankroll]]</f>
        <v>0</v>
      </c>
      <c r="L66">
        <f>Table1[[#This Row],[H-S Bet]]*Table1[[#This Row],[Odds]]*Table1[[#This Row],[Win]]-Table1[[#This Row],[H-S Bet]]</f>
        <v>0</v>
      </c>
      <c r="M66" s="5">
        <f>M65+SUM(K62:K65)</f>
        <v>0.96291995036581091</v>
      </c>
      <c r="N66" s="4">
        <v>0.57099999999999995</v>
      </c>
      <c r="O66" s="4">
        <f>((Table1[[#This Row],[Dom prob.]]*(Table1[[#This Row],[Odds]]-1)-1+Table1[[#This Row],[Dom prob.]])/(Table1[[#This Row],[Odds]]-1))*0.3</f>
        <v>-1.7964705882352983E-2</v>
      </c>
      <c r="P66" s="4"/>
      <c r="Q66" s="4">
        <f>(Table1[[#This Row],[Dom Bet]]*Table1[[#This Row],[Odds]]*Table1[[#This Row],[Win]]-Table1[[#This Row],[Dom Bet]])*Table1[[#This Row],[Dom Bankroll]]</f>
        <v>0</v>
      </c>
      <c r="R66" s="4">
        <f>Table1[[#This Row],[Dom Bet]]*Table1[[#This Row],[Odds]]*Table1[[#This Row],[Win]]-Table1[[#This Row],[Dom Bet]]</f>
        <v>0</v>
      </c>
      <c r="S66" s="4">
        <f>S65+SUM(Q62:Q65)</f>
        <v>1.0099868994095704</v>
      </c>
      <c r="T66">
        <v>0.51449999999999996</v>
      </c>
      <c r="U66">
        <f>((Table1[[#This Row],[BB prob.]]*(Table1[[#This Row],[Odds]]-1)-1+Table1[[#This Row],[BB prob.]])/(Table1[[#This Row],[Odds]]-1))*0.3</f>
        <v>-5.9841176470588273E-2</v>
      </c>
      <c r="W66">
        <f>(Table1[[#This Row],[BB Bet]]*Table1[[#This Row],[Odds]]*Table1[[#This Row],[Win]]-Table1[[#This Row],[BB Bet]])*Table1[[#This Row],[BB Bankroll]]</f>
        <v>0</v>
      </c>
      <c r="X66">
        <f>Table1[[#This Row],[BB Bet]]*Table1[[#This Row],[Odds]]*Table1[[#This Row],[Win]]-Table1[[#This Row],[BB Bet]]</f>
        <v>0</v>
      </c>
      <c r="Y66" s="5">
        <f>Y65+SUM(W62:W65)</f>
        <v>0.93806838317782804</v>
      </c>
    </row>
    <row r="67" spans="1:25" x14ac:dyDescent="0.35">
      <c r="A67" s="4">
        <v>2020020036</v>
      </c>
      <c r="B67" s="4">
        <v>5</v>
      </c>
      <c r="C67" s="4" t="s">
        <v>16</v>
      </c>
      <c r="D67" s="4" t="s">
        <v>14</v>
      </c>
      <c r="E67" s="4">
        <v>1</v>
      </c>
      <c r="F67" s="4">
        <v>1</v>
      </c>
      <c r="G67" s="4">
        <v>2.2000000000000002</v>
      </c>
      <c r="H67">
        <v>0.46608293264121248</v>
      </c>
      <c r="I67">
        <f>((Table1[[#This Row],[H-S prob.]]*(Table1[[#This Row],[Odds]]-1)-1+Table1[[#This Row],[H-S prob.]])/(Table1[[#This Row],[Odds]]-1))*0.3</f>
        <v>6.3456129526668894E-3</v>
      </c>
      <c r="J67">
        <v>6.3456129526668894E-3</v>
      </c>
      <c r="K67">
        <f>(Table1[[#This Row],[H-S Bet]]*Table1[[#This Row],[Odds]]*Table1[[#This Row],[Win]]-Table1[[#This Row],[H-S Bet]])*Table1[[#This Row],[H-S Bankroll]]</f>
        <v>7.3323807713071782E-3</v>
      </c>
      <c r="L67">
        <f>Table1[[#This Row],[H-S Bet]]*Table1[[#This Row],[Odds]]*Table1[[#This Row],[Win]]-Table1[[#This Row],[H-S Bet]]</f>
        <v>7.6147355432002678E-3</v>
      </c>
      <c r="M67" s="5">
        <f>M66</f>
        <v>0.96291995036581091</v>
      </c>
      <c r="N67" s="4">
        <v>0.42899999999999999</v>
      </c>
      <c r="O67" s="4">
        <f>((Table1[[#This Row],[Dom prob.]]*(Table1[[#This Row],[Odds]]-1)-1+Table1[[#This Row],[Dom prob.]])/(Table1[[#This Row],[Odds]]-1))*0.3</f>
        <v>-1.4049999999999991E-2</v>
      </c>
      <c r="P67" s="4"/>
      <c r="Q67" s="4">
        <f>(Table1[[#This Row],[Dom Bet]]*Table1[[#This Row],[Odds]]*Table1[[#This Row],[Win]]-Table1[[#This Row],[Dom Bet]])*Table1[[#This Row],[Dom Bankroll]]</f>
        <v>0</v>
      </c>
      <c r="R67" s="4">
        <f>Table1[[#This Row],[Dom Bet]]*Table1[[#This Row],[Odds]]*Table1[[#This Row],[Win]]-Table1[[#This Row],[Dom Bet]]</f>
        <v>0</v>
      </c>
      <c r="S67" s="4">
        <f>S66</f>
        <v>1.0099868994095704</v>
      </c>
      <c r="T67">
        <v>0.48549999999999999</v>
      </c>
      <c r="U67">
        <f>((Table1[[#This Row],[BB prob.]]*(Table1[[#This Row],[Odds]]-1)-1+Table1[[#This Row],[BB prob.]])/(Table1[[#This Row],[Odds]]-1))*0.3</f>
        <v>1.7025000000000023E-2</v>
      </c>
      <c r="V67">
        <v>1.7025000000000023E-2</v>
      </c>
      <c r="W67">
        <f>(Table1[[#This Row],[BB Bet]]*Table1[[#This Row],[Odds]]*Table1[[#This Row],[Win]]-Table1[[#This Row],[BB Bet]])*Table1[[#This Row],[BB Bankroll]]</f>
        <v>1.9164737068323053E-2</v>
      </c>
      <c r="X67">
        <f>Table1[[#This Row],[BB Bet]]*Table1[[#This Row],[Odds]]*Table1[[#This Row],[Win]]-Table1[[#This Row],[BB Bet]]</f>
        <v>2.0430000000000028E-2</v>
      </c>
      <c r="Y67" s="5">
        <f>Y66</f>
        <v>0.93806838317782804</v>
      </c>
    </row>
    <row r="68" spans="1:25" x14ac:dyDescent="0.35">
      <c r="A68" s="4">
        <v>2020020037</v>
      </c>
      <c r="B68" s="4">
        <v>5</v>
      </c>
      <c r="C68" s="4" t="s">
        <v>12</v>
      </c>
      <c r="D68" s="4" t="s">
        <v>2</v>
      </c>
      <c r="E68" s="4">
        <v>0</v>
      </c>
      <c r="F68" s="4">
        <v>1</v>
      </c>
      <c r="G68" s="4">
        <v>2.4</v>
      </c>
      <c r="H68">
        <v>0.38885586052934074</v>
      </c>
      <c r="I68">
        <f>((Table1[[#This Row],[H-S prob.]]*(Table1[[#This Row],[Odds]]-1)-1+Table1[[#This Row],[H-S prob.]])/(Table1[[#This Row],[Odds]]-1))*0.3</f>
        <v>-1.4302700299196194E-2</v>
      </c>
      <c r="K68">
        <f>(Table1[[#This Row],[H-S Bet]]*Table1[[#This Row],[Odds]]*Table1[[#This Row],[Win]]-Table1[[#This Row],[H-S Bet]])*Table1[[#This Row],[H-S Bankroll]]</f>
        <v>0</v>
      </c>
      <c r="L68">
        <f>Table1[[#This Row],[H-S Bet]]*Table1[[#This Row],[Odds]]*Table1[[#This Row],[Win]]-Table1[[#This Row],[H-S Bet]]</f>
        <v>0</v>
      </c>
      <c r="M68" s="5">
        <f>M67</f>
        <v>0.96291995036581091</v>
      </c>
      <c r="N68" s="4">
        <v>0.41700000000000004</v>
      </c>
      <c r="O68" s="4">
        <f>((Table1[[#This Row],[Dom prob.]]*(Table1[[#This Row],[Odds]]-1)-1+Table1[[#This Row],[Dom prob.]])/(Table1[[#This Row],[Odds]]-1))*0.3</f>
        <v>1.7142857142857636E-4</v>
      </c>
      <c r="P68" s="4">
        <v>1.7142857142857636E-4</v>
      </c>
      <c r="Q68" s="4">
        <f>(Table1[[#This Row],[Dom Bet]]*Table1[[#This Row],[Odds]]*Table1[[#This Row],[Win]]-Table1[[#This Row],[Dom Bet]])*Table1[[#This Row],[Dom Bankroll]]</f>
        <v>2.4239685585830385E-4</v>
      </c>
      <c r="R68" s="4">
        <f>Table1[[#This Row],[Dom Bet]]*Table1[[#This Row],[Odds]]*Table1[[#This Row],[Win]]-Table1[[#This Row],[Dom Bet]]</f>
        <v>2.4000000000000689E-4</v>
      </c>
      <c r="S68" s="4">
        <f>S67</f>
        <v>1.0099868994095704</v>
      </c>
      <c r="T68">
        <v>0.27700000000000002</v>
      </c>
      <c r="U68">
        <f>((Table1[[#This Row],[BB prob.]]*(Table1[[#This Row],[Odds]]-1)-1+Table1[[#This Row],[BB prob.]])/(Table1[[#This Row],[Odds]]-1))*0.3</f>
        <v>-7.1828571428571422E-2</v>
      </c>
      <c r="W68">
        <f>(Table1[[#This Row],[BB Bet]]*Table1[[#This Row],[Odds]]*Table1[[#This Row],[Win]]-Table1[[#This Row],[BB Bet]])*Table1[[#This Row],[BB Bankroll]]</f>
        <v>0</v>
      </c>
      <c r="X68">
        <f>Table1[[#This Row],[BB Bet]]*Table1[[#This Row],[Odds]]*Table1[[#This Row],[Win]]-Table1[[#This Row],[BB Bet]]</f>
        <v>0</v>
      </c>
      <c r="Y68" s="5">
        <f>Y67</f>
        <v>0.93806838317782804</v>
      </c>
    </row>
    <row r="69" spans="1:25" x14ac:dyDescent="0.35">
      <c r="A69" s="4">
        <v>2020020037</v>
      </c>
      <c r="B69" s="4">
        <v>5</v>
      </c>
      <c r="C69" s="4" t="s">
        <v>2</v>
      </c>
      <c r="D69" s="4" t="s">
        <v>12</v>
      </c>
      <c r="E69" s="4">
        <v>1</v>
      </c>
      <c r="F69" s="4">
        <v>0</v>
      </c>
      <c r="G69" s="4">
        <v>1.68</v>
      </c>
      <c r="H69">
        <v>0.61114413947065926</v>
      </c>
      <c r="I69">
        <f>((Table1[[#This Row],[H-S prob.]]*(Table1[[#This Row],[Odds]]-1)-1+Table1[[#This Row],[H-S prob.]])/(Table1[[#This Row],[Odds]]-1))*0.3</f>
        <v>1.1789185725312163E-2</v>
      </c>
      <c r="J69">
        <v>1.1789185725312163E-2</v>
      </c>
      <c r="K69">
        <f>(Table1[[#This Row],[H-S Bet]]*Table1[[#This Row],[Odds]]*Table1[[#This Row],[Win]]-Table1[[#This Row],[H-S Bet]])*Table1[[#This Row],[H-S Bankroll]]</f>
        <v>-1.1352042133470915E-2</v>
      </c>
      <c r="L69">
        <f>Table1[[#This Row],[H-S Bet]]*Table1[[#This Row],[Odds]]*Table1[[#This Row],[Win]]-Table1[[#This Row],[H-S Bet]]</f>
        <v>-1.1789185725312163E-2</v>
      </c>
      <c r="M69" s="5">
        <f>M68</f>
        <v>0.96291995036581091</v>
      </c>
      <c r="N69" s="4">
        <v>0.58299999999999996</v>
      </c>
      <c r="O69" s="4">
        <f>((Table1[[#This Row],[Dom prob.]]*(Table1[[#This Row],[Odds]]-1)-1+Table1[[#This Row],[Dom prob.]])/(Table1[[#This Row],[Odds]]-1))*0.3</f>
        <v>-9.0705882352941775E-3</v>
      </c>
      <c r="P69" s="4"/>
      <c r="Q69" s="4">
        <f>(Table1[[#This Row],[Dom Bet]]*Table1[[#This Row],[Odds]]*Table1[[#This Row],[Win]]-Table1[[#This Row],[Dom Bet]])*Table1[[#This Row],[Dom Bankroll]]</f>
        <v>0</v>
      </c>
      <c r="R69" s="4">
        <f>Table1[[#This Row],[Dom Bet]]*Table1[[#This Row],[Odds]]*Table1[[#This Row],[Win]]-Table1[[#This Row],[Dom Bet]]</f>
        <v>0</v>
      </c>
      <c r="S69" s="4">
        <f>S68</f>
        <v>1.0099868994095704</v>
      </c>
      <c r="T69">
        <v>0.72299999999999998</v>
      </c>
      <c r="U69">
        <f>((Table1[[#This Row],[BB prob.]]*(Table1[[#This Row],[Odds]]-1)-1+Table1[[#This Row],[BB prob.]])/(Table1[[#This Row],[Odds]]-1))*0.3</f>
        <v>9.4694117647058804E-2</v>
      </c>
      <c r="V69">
        <v>9.4694117647058804E-2</v>
      </c>
      <c r="W69">
        <f>(Table1[[#This Row],[BB Bet]]*Table1[[#This Row],[Odds]]*Table1[[#This Row],[Win]]-Table1[[#This Row],[BB Bet]])*Table1[[#This Row],[BB Bankroll]]</f>
        <v>-8.8829557837627485E-2</v>
      </c>
      <c r="X69">
        <f>Table1[[#This Row],[BB Bet]]*Table1[[#This Row],[Odds]]*Table1[[#This Row],[Win]]-Table1[[#This Row],[BB Bet]]</f>
        <v>-9.4694117647058804E-2</v>
      </c>
      <c r="Y69" s="5">
        <f>Y68</f>
        <v>0.93806838317782804</v>
      </c>
    </row>
    <row r="70" spans="1:25" x14ac:dyDescent="0.35">
      <c r="A70" s="4">
        <v>2020020038</v>
      </c>
      <c r="B70" s="4">
        <v>5</v>
      </c>
      <c r="C70" s="4" t="s">
        <v>20</v>
      </c>
      <c r="D70" s="4" t="s">
        <v>19</v>
      </c>
      <c r="E70" s="4">
        <v>0</v>
      </c>
      <c r="F70" s="4">
        <v>1</v>
      </c>
      <c r="G70" s="4">
        <v>1.55</v>
      </c>
      <c r="H70">
        <v>0.62466384802717012</v>
      </c>
      <c r="I70">
        <f>((Table1[[#This Row],[H-S prob.]]*(Table1[[#This Row],[Odds]]-1)-1+Table1[[#This Row],[H-S prob.]])/(Table1[[#This Row],[Odds]]-1))*0.3</f>
        <v>-1.7329655758847068E-2</v>
      </c>
      <c r="K70">
        <f>(Table1[[#This Row],[H-S Bet]]*Table1[[#This Row],[Odds]]*Table1[[#This Row],[Win]]-Table1[[#This Row],[H-S Bet]])*Table1[[#This Row],[H-S Bankroll]]</f>
        <v>0</v>
      </c>
      <c r="L70">
        <f>Table1[[#This Row],[H-S Bet]]*Table1[[#This Row],[Odds]]*Table1[[#This Row],[Win]]-Table1[[#This Row],[H-S Bet]]</f>
        <v>0</v>
      </c>
      <c r="M70" s="5">
        <f>M69</f>
        <v>0.96291995036581091</v>
      </c>
      <c r="N70" s="4">
        <v>0.58099999999999996</v>
      </c>
      <c r="O70" s="4">
        <f>((Table1[[#This Row],[Dom prob.]]*(Table1[[#This Row],[Odds]]-1)-1+Table1[[#This Row],[Dom prob.]])/(Table1[[#This Row],[Odds]]-1))*0.3</f>
        <v>-5.4245454545454562E-2</v>
      </c>
      <c r="P70" s="4"/>
      <c r="Q70" s="4">
        <f>(Table1[[#This Row],[Dom Bet]]*Table1[[#This Row],[Odds]]*Table1[[#This Row],[Win]]-Table1[[#This Row],[Dom Bet]])*Table1[[#This Row],[Dom Bankroll]]</f>
        <v>0</v>
      </c>
      <c r="R70" s="4">
        <f>Table1[[#This Row],[Dom Bet]]*Table1[[#This Row],[Odds]]*Table1[[#This Row],[Win]]-Table1[[#This Row],[Dom Bet]]</f>
        <v>0</v>
      </c>
      <c r="S70" s="4">
        <f>S69</f>
        <v>1.0099868994095704</v>
      </c>
      <c r="T70">
        <v>0.70789999999999997</v>
      </c>
      <c r="U70">
        <f>((Table1[[#This Row],[BB prob.]]*(Table1[[#This Row],[Odds]]-1)-1+Table1[[#This Row],[BB prob.]])/(Table1[[#This Row],[Odds]]-1))*0.3</f>
        <v>5.3042727272727283E-2</v>
      </c>
      <c r="V70">
        <v>5.3042727272727283E-2</v>
      </c>
      <c r="W70">
        <f>(Table1[[#This Row],[BB Bet]]*Table1[[#This Row],[Odds]]*Table1[[#This Row],[Win]]-Table1[[#This Row],[BB Bet]])*Table1[[#This Row],[BB Bankroll]]</f>
        <v>2.7366737976638369E-2</v>
      </c>
      <c r="X70">
        <f>Table1[[#This Row],[BB Bet]]*Table1[[#This Row],[Odds]]*Table1[[#This Row],[Win]]-Table1[[#This Row],[BB Bet]]</f>
        <v>2.9173500000000005E-2</v>
      </c>
      <c r="Y70" s="5">
        <f>Y69</f>
        <v>0.93806838317782804</v>
      </c>
    </row>
    <row r="71" spans="1:25" x14ac:dyDescent="0.35">
      <c r="A71" s="4">
        <v>2020020038</v>
      </c>
      <c r="B71" s="4">
        <v>5</v>
      </c>
      <c r="C71" s="4" t="s">
        <v>19</v>
      </c>
      <c r="D71" s="4" t="s">
        <v>20</v>
      </c>
      <c r="E71" s="4">
        <v>1</v>
      </c>
      <c r="F71" s="4">
        <v>0</v>
      </c>
      <c r="G71" s="4">
        <v>2.5499999999999998</v>
      </c>
      <c r="H71">
        <v>0.37533615197282988</v>
      </c>
      <c r="I71">
        <f>((Table1[[#This Row],[H-S prob.]]*(Table1[[#This Row],[Odds]]-1)-1+Table1[[#This Row],[H-S prob.]])/(Table1[[#This Row],[Odds]]-1))*0.3</f>
        <v>-8.3018346714743025E-3</v>
      </c>
      <c r="K71">
        <f>(Table1[[#This Row],[H-S Bet]]*Table1[[#This Row],[Odds]]*Table1[[#This Row],[Win]]-Table1[[#This Row],[H-S Bet]])*Table1[[#This Row],[H-S Bankroll]]</f>
        <v>0</v>
      </c>
      <c r="L71">
        <f>Table1[[#This Row],[H-S Bet]]*Table1[[#This Row],[Odds]]*Table1[[#This Row],[Win]]-Table1[[#This Row],[H-S Bet]]</f>
        <v>0</v>
      </c>
      <c r="M71" s="5">
        <f>M70</f>
        <v>0.96291995036581091</v>
      </c>
      <c r="N71" s="4">
        <v>0.41899999999999998</v>
      </c>
      <c r="O71" s="4">
        <f>((Table1[[#This Row],[Dom prob.]]*(Table1[[#This Row],[Odds]]-1)-1+Table1[[#This Row],[Dom prob.]])/(Table1[[#This Row],[Odds]]-1))*0.3</f>
        <v>1.3248387096774165E-2</v>
      </c>
      <c r="P71" s="4">
        <v>1.3248387096774165E-2</v>
      </c>
      <c r="Q71" s="4">
        <f>(Table1[[#This Row],[Dom Bet]]*Table1[[#This Row],[Odds]]*Table1[[#This Row],[Win]]-Table1[[#This Row],[Dom Bet]])*Table1[[#This Row],[Dom Bankroll]]</f>
        <v>-1.33806974060487E-2</v>
      </c>
      <c r="R71" s="4">
        <f>Table1[[#This Row],[Dom Bet]]*Table1[[#This Row],[Odds]]*Table1[[#This Row],[Win]]-Table1[[#This Row],[Dom Bet]]</f>
        <v>-1.3248387096774165E-2</v>
      </c>
      <c r="S71" s="4">
        <f>S70</f>
        <v>1.0099868994095704</v>
      </c>
      <c r="T71">
        <v>0.29210000000000003</v>
      </c>
      <c r="U71">
        <f>((Table1[[#This Row],[BB prob.]]*(Table1[[#This Row],[Odds]]-1)-1+Table1[[#This Row],[BB prob.]])/(Table1[[#This Row],[Odds]]-1))*0.3</f>
        <v>-4.9382903225806449E-2</v>
      </c>
      <c r="W71">
        <f>(Table1[[#This Row],[BB Bet]]*Table1[[#This Row],[Odds]]*Table1[[#This Row],[Win]]-Table1[[#This Row],[BB Bet]])*Table1[[#This Row],[BB Bankroll]]</f>
        <v>0</v>
      </c>
      <c r="X71">
        <f>Table1[[#This Row],[BB Bet]]*Table1[[#This Row],[Odds]]*Table1[[#This Row],[Win]]-Table1[[#This Row],[BB Bet]]</f>
        <v>0</v>
      </c>
      <c r="Y71" s="5">
        <f>Y70</f>
        <v>0.93806838317782804</v>
      </c>
    </row>
    <row r="72" spans="1:25" x14ac:dyDescent="0.35">
      <c r="A72" s="4">
        <v>2020020039</v>
      </c>
      <c r="B72" s="4">
        <v>5</v>
      </c>
      <c r="C72" s="4" t="s">
        <v>25</v>
      </c>
      <c r="D72" s="4" t="s">
        <v>11</v>
      </c>
      <c r="E72" s="4">
        <v>0</v>
      </c>
      <c r="F72" s="4">
        <v>0</v>
      </c>
      <c r="G72" s="4">
        <v>2.65</v>
      </c>
      <c r="H72">
        <v>0.35897607396216535</v>
      </c>
      <c r="I72">
        <f>((Table1[[#This Row],[H-S prob.]]*(Table1[[#This Row],[Odds]]-1)-1+Table1[[#This Row],[H-S prob.]])/(Table1[[#This Row],[Odds]]-1))*0.3</f>
        <v>-8.8569825455021463E-3</v>
      </c>
      <c r="K72">
        <f>(Table1[[#This Row],[H-S Bet]]*Table1[[#This Row],[Odds]]*Table1[[#This Row],[Win]]-Table1[[#This Row],[H-S Bet]])*Table1[[#This Row],[H-S Bankroll]]</f>
        <v>0</v>
      </c>
      <c r="L72">
        <f>Table1[[#This Row],[H-S Bet]]*Table1[[#This Row],[Odds]]*Table1[[#This Row],[Win]]-Table1[[#This Row],[H-S Bet]]</f>
        <v>0</v>
      </c>
      <c r="M72" s="5">
        <f>M71</f>
        <v>0.96291995036581091</v>
      </c>
      <c r="N72" s="4">
        <v>0.31999999999999995</v>
      </c>
      <c r="O72" s="4">
        <f>((Table1[[#This Row],[Dom prob.]]*(Table1[[#This Row],[Odds]]-1)-1+Table1[[#This Row],[Dom prob.]])/(Table1[[#This Row],[Odds]]-1))*0.3</f>
        <v>-2.7636363636363664E-2</v>
      </c>
      <c r="P72" s="4"/>
      <c r="Q72" s="4">
        <f>(Table1[[#This Row],[Dom Bet]]*Table1[[#This Row],[Odds]]*Table1[[#This Row],[Win]]-Table1[[#This Row],[Dom Bet]])*Table1[[#This Row],[Dom Bankroll]]</f>
        <v>0</v>
      </c>
      <c r="R72" s="4">
        <f>Table1[[#This Row],[Dom Bet]]*Table1[[#This Row],[Odds]]*Table1[[#This Row],[Win]]-Table1[[#This Row],[Dom Bet]]</f>
        <v>0</v>
      </c>
      <c r="S72" s="4">
        <f>S71</f>
        <v>1.0099868994095704</v>
      </c>
      <c r="T72">
        <v>0.35420000000000007</v>
      </c>
      <c r="U72">
        <f>((Table1[[#This Row],[BB prob.]]*(Table1[[#This Row],[Odds]]-1)-1+Table1[[#This Row],[BB prob.]])/(Table1[[#This Row],[Odds]]-1))*0.3</f>
        <v>-1.1158181818181786E-2</v>
      </c>
      <c r="W72">
        <f>(Table1[[#This Row],[BB Bet]]*Table1[[#This Row],[Odds]]*Table1[[#This Row],[Win]]-Table1[[#This Row],[BB Bet]])*Table1[[#This Row],[BB Bankroll]]</f>
        <v>0</v>
      </c>
      <c r="X72">
        <f>Table1[[#This Row],[BB Bet]]*Table1[[#This Row],[Odds]]*Table1[[#This Row],[Win]]-Table1[[#This Row],[BB Bet]]</f>
        <v>0</v>
      </c>
      <c r="Y72" s="5">
        <f>Y71</f>
        <v>0.93806838317782804</v>
      </c>
    </row>
    <row r="73" spans="1:25" x14ac:dyDescent="0.35">
      <c r="A73" s="4">
        <v>2020020039</v>
      </c>
      <c r="B73" s="4">
        <v>5</v>
      </c>
      <c r="C73" s="4" t="s">
        <v>11</v>
      </c>
      <c r="D73" s="4" t="s">
        <v>25</v>
      </c>
      <c r="E73" s="4">
        <v>1</v>
      </c>
      <c r="F73" s="4">
        <v>1</v>
      </c>
      <c r="G73" s="4">
        <v>1.54</v>
      </c>
      <c r="H73">
        <v>0.64102392603783465</v>
      </c>
      <c r="I73">
        <f>((Table1[[#This Row],[H-S prob.]]*(Table1[[#This Row],[Odds]]-1)-1+Table1[[#This Row],[H-S prob.]])/(Table1[[#This Row],[Odds]]-1))*0.3</f>
        <v>-7.123974389852559E-3</v>
      </c>
      <c r="K73">
        <f>(Table1[[#This Row],[H-S Bet]]*Table1[[#This Row],[Odds]]*Table1[[#This Row],[Win]]-Table1[[#This Row],[H-S Bet]])*Table1[[#This Row],[H-S Bankroll]]</f>
        <v>0</v>
      </c>
      <c r="L73">
        <f>Table1[[#This Row],[H-S Bet]]*Table1[[#This Row],[Odds]]*Table1[[#This Row],[Win]]-Table1[[#This Row],[H-S Bet]]</f>
        <v>0</v>
      </c>
      <c r="M73" s="5">
        <f>M72</f>
        <v>0.96291995036581091</v>
      </c>
      <c r="N73" s="4">
        <v>0.68</v>
      </c>
      <c r="O73" s="4">
        <f>((Table1[[#This Row],[Dom prob.]]*(Table1[[#This Row],[Odds]]-1)-1+Table1[[#This Row],[Dom prob.]])/(Table1[[#This Row],[Odds]]-1))*0.3</f>
        <v>2.622222222222223E-2</v>
      </c>
      <c r="P73" s="4">
        <v>2.622222222222223E-2</v>
      </c>
      <c r="Q73" s="4">
        <f>(Table1[[#This Row],[Dom Bet]]*Table1[[#This Row],[Odds]]*Table1[[#This Row],[Win]]-Table1[[#This Row],[Dom Bet]])*Table1[[#This Row],[Dom Bankroll]]</f>
        <v>1.4301414495639523E-2</v>
      </c>
      <c r="R73" s="4">
        <f>Table1[[#This Row],[Dom Bet]]*Table1[[#This Row],[Odds]]*Table1[[#This Row],[Win]]-Table1[[#This Row],[Dom Bet]]</f>
        <v>1.4160000000000006E-2</v>
      </c>
      <c r="S73" s="4">
        <f>S72</f>
        <v>1.0099868994095704</v>
      </c>
      <c r="T73">
        <v>0.64579999999999993</v>
      </c>
      <c r="U73">
        <f>((Table1[[#This Row],[BB prob.]]*(Table1[[#This Row],[Odds]]-1)-1+Table1[[#This Row],[BB prob.]])/(Table1[[#This Row],[Odds]]-1))*0.3</f>
        <v>-3.0377777777777933E-3</v>
      </c>
      <c r="W73">
        <f>(Table1[[#This Row],[BB Bet]]*Table1[[#This Row],[Odds]]*Table1[[#This Row],[Win]]-Table1[[#This Row],[BB Bet]])*Table1[[#This Row],[BB Bankroll]]</f>
        <v>0</v>
      </c>
      <c r="X73">
        <f>Table1[[#This Row],[BB Bet]]*Table1[[#This Row],[Odds]]*Table1[[#This Row],[Win]]-Table1[[#This Row],[BB Bet]]</f>
        <v>0</v>
      </c>
      <c r="Y73" s="5">
        <f>Y72</f>
        <v>0.93806838317782804</v>
      </c>
    </row>
    <row r="74" spans="1:25" x14ac:dyDescent="0.35">
      <c r="A74" s="4">
        <v>2020020040</v>
      </c>
      <c r="B74" s="4">
        <v>5</v>
      </c>
      <c r="C74" s="4" t="s">
        <v>18</v>
      </c>
      <c r="D74" s="4" t="s">
        <v>21</v>
      </c>
      <c r="E74" s="4">
        <v>0</v>
      </c>
      <c r="F74" s="4">
        <v>1</v>
      </c>
      <c r="G74" s="4">
        <v>1.76</v>
      </c>
      <c r="H74">
        <v>0.49920169227953559</v>
      </c>
      <c r="I74">
        <f>((Table1[[#This Row],[H-S prob.]]*(Table1[[#This Row],[Odds]]-1)-1+Table1[[#This Row],[H-S prob.]])/(Table1[[#This Row],[Odds]]-1))*0.3</f>
        <v>-4.792303483737527E-2</v>
      </c>
      <c r="K74">
        <f>(Table1[[#This Row],[H-S Bet]]*Table1[[#This Row],[Odds]]*Table1[[#This Row],[Win]]-Table1[[#This Row],[H-S Bet]])*Table1[[#This Row],[H-S Bankroll]]</f>
        <v>0</v>
      </c>
      <c r="L74">
        <f>Table1[[#This Row],[H-S Bet]]*Table1[[#This Row],[Odds]]*Table1[[#This Row],[Win]]-Table1[[#This Row],[H-S Bet]]</f>
        <v>0</v>
      </c>
      <c r="M74" s="5">
        <f>M73</f>
        <v>0.96291995036581091</v>
      </c>
      <c r="N74" s="4">
        <v>0.52</v>
      </c>
      <c r="O74" s="4">
        <f>((Table1[[#This Row],[Dom prob.]]*(Table1[[#This Row],[Odds]]-1)-1+Table1[[#This Row],[Dom prob.]])/(Table1[[#This Row],[Odds]]-1))*0.3</f>
        <v>-3.3473684210526308E-2</v>
      </c>
      <c r="P74" s="4"/>
      <c r="Q74" s="4">
        <f>(Table1[[#This Row],[Dom Bet]]*Table1[[#This Row],[Odds]]*Table1[[#This Row],[Win]]-Table1[[#This Row],[Dom Bet]])*Table1[[#This Row],[Dom Bankroll]]</f>
        <v>0</v>
      </c>
      <c r="R74" s="4">
        <f>Table1[[#This Row],[Dom Bet]]*Table1[[#This Row],[Odds]]*Table1[[#This Row],[Win]]-Table1[[#This Row],[Dom Bet]]</f>
        <v>0</v>
      </c>
      <c r="S74" s="4">
        <f>S73</f>
        <v>1.0099868994095704</v>
      </c>
      <c r="T74">
        <v>0.48370000000000002</v>
      </c>
      <c r="U74">
        <f>((Table1[[#This Row],[BB prob.]]*(Table1[[#This Row],[Odds]]-1)-1+Table1[[#This Row],[BB prob.]])/(Table1[[#This Row],[Odds]]-1))*0.3</f>
        <v>-5.8692631578947344E-2</v>
      </c>
      <c r="W74">
        <f>(Table1[[#This Row],[BB Bet]]*Table1[[#This Row],[Odds]]*Table1[[#This Row],[Win]]-Table1[[#This Row],[BB Bet]])*Table1[[#This Row],[BB Bankroll]]</f>
        <v>0</v>
      </c>
      <c r="X74">
        <f>Table1[[#This Row],[BB Bet]]*Table1[[#This Row],[Odds]]*Table1[[#This Row],[Win]]-Table1[[#This Row],[BB Bet]]</f>
        <v>0</v>
      </c>
      <c r="Y74" s="5">
        <f>Y73</f>
        <v>0.93806838317782804</v>
      </c>
    </row>
    <row r="75" spans="1:25" x14ac:dyDescent="0.35">
      <c r="A75" s="4">
        <v>2020020040</v>
      </c>
      <c r="B75" s="4">
        <v>5</v>
      </c>
      <c r="C75" s="4" t="s">
        <v>21</v>
      </c>
      <c r="D75" s="4" t="s">
        <v>18</v>
      </c>
      <c r="E75" s="4">
        <v>1</v>
      </c>
      <c r="F75" s="4">
        <v>0</v>
      </c>
      <c r="G75" s="4">
        <v>2.1</v>
      </c>
      <c r="H75">
        <v>0.5007983077204643</v>
      </c>
      <c r="I75">
        <f>((Table1[[#This Row],[H-S prob.]]*(Table1[[#This Row],[Odds]]-1)-1+Table1[[#This Row],[H-S prob.]])/(Table1[[#This Row],[Odds]]-1))*0.3</f>
        <v>1.4093576239902289E-2</v>
      </c>
      <c r="J75">
        <v>1.4093576239902289E-2</v>
      </c>
      <c r="K75">
        <f>(Table1[[#This Row],[H-S Bet]]*Table1[[#This Row],[Odds]]*Table1[[#This Row],[Win]]-Table1[[#This Row],[H-S Bet]])*Table1[[#This Row],[H-S Bankroll]]</f>
        <v>-1.3570985733403484E-2</v>
      </c>
      <c r="L75">
        <f>Table1[[#This Row],[H-S Bet]]*Table1[[#This Row],[Odds]]*Table1[[#This Row],[Win]]-Table1[[#This Row],[H-S Bet]]</f>
        <v>-1.4093576239902289E-2</v>
      </c>
      <c r="M75" s="5">
        <f>M74</f>
        <v>0.96291995036581091</v>
      </c>
      <c r="N75" s="4">
        <v>0.48</v>
      </c>
      <c r="O75" s="4">
        <f>((Table1[[#This Row],[Dom prob.]]*(Table1[[#This Row],[Odds]]-1)-1+Table1[[#This Row],[Dom prob.]])/(Table1[[#This Row],[Odds]]-1))*0.3</f>
        <v>2.1818181818181836E-3</v>
      </c>
      <c r="P75" s="4">
        <v>2.1818181818181836E-3</v>
      </c>
      <c r="Q75" s="4">
        <f>(Table1[[#This Row],[Dom Bet]]*Table1[[#This Row],[Odds]]*Table1[[#This Row],[Win]]-Table1[[#This Row],[Dom Bet]])*Table1[[#This Row],[Dom Bankroll]]</f>
        <v>-2.2036077805299738E-3</v>
      </c>
      <c r="R75" s="4">
        <f>Table1[[#This Row],[Dom Bet]]*Table1[[#This Row],[Odds]]*Table1[[#This Row],[Win]]-Table1[[#This Row],[Dom Bet]]</f>
        <v>-2.1818181818181836E-3</v>
      </c>
      <c r="S75" s="4">
        <f>S74</f>
        <v>1.0099868994095704</v>
      </c>
      <c r="T75">
        <v>0.51629999999999998</v>
      </c>
      <c r="U75">
        <f>((Table1[[#This Row],[BB prob.]]*(Table1[[#This Row],[Odds]]-1)-1+Table1[[#This Row],[BB prob.]])/(Table1[[#This Row],[Odds]]-1))*0.3</f>
        <v>2.2971818181818187E-2</v>
      </c>
      <c r="V75">
        <v>2.2971818181818187E-2</v>
      </c>
      <c r="W75">
        <f>(Table1[[#This Row],[BB Bet]]*Table1[[#This Row],[Odds]]*Table1[[#This Row],[Win]]-Table1[[#This Row],[BB Bet]])*Table1[[#This Row],[BB Bankroll]]</f>
        <v>-2.1549136340473219E-2</v>
      </c>
      <c r="X75">
        <f>Table1[[#This Row],[BB Bet]]*Table1[[#This Row],[Odds]]*Table1[[#This Row],[Win]]-Table1[[#This Row],[BB Bet]]</f>
        <v>-2.2971818181818187E-2</v>
      </c>
      <c r="Y75" s="5">
        <f>Y74</f>
        <v>0.93806838317782804</v>
      </c>
    </row>
    <row r="76" spans="1:25" x14ac:dyDescent="0.35">
      <c r="A76" s="4">
        <v>2020020041</v>
      </c>
      <c r="B76" s="4">
        <v>5</v>
      </c>
      <c r="C76" s="4" t="s">
        <v>7</v>
      </c>
      <c r="D76" s="4" t="s">
        <v>23</v>
      </c>
      <c r="E76" s="4">
        <v>1</v>
      </c>
      <c r="F76" s="4">
        <v>1</v>
      </c>
      <c r="G76" s="4">
        <v>1.57</v>
      </c>
      <c r="H76">
        <v>0.58427801464193418</v>
      </c>
      <c r="I76">
        <f>((Table1[[#This Row],[H-S prob.]]*(Table1[[#This Row],[Odds]]-1)-1+Table1[[#This Row],[H-S prob.]])/(Table1[[#This Row],[Odds]]-1))*0.3</f>
        <v>-4.3517640532717554E-2</v>
      </c>
      <c r="K76">
        <f>(Table1[[#This Row],[H-S Bet]]*Table1[[#This Row],[Odds]]*Table1[[#This Row],[Win]]-Table1[[#This Row],[H-S Bet]])*Table1[[#This Row],[H-S Bankroll]]</f>
        <v>0</v>
      </c>
      <c r="L76">
        <f>Table1[[#This Row],[H-S Bet]]*Table1[[#This Row],[Odds]]*Table1[[#This Row],[Win]]-Table1[[#This Row],[H-S Bet]]</f>
        <v>0</v>
      </c>
      <c r="M76" s="5">
        <f>M75</f>
        <v>0.96291995036581091</v>
      </c>
      <c r="N76" s="4">
        <v>0.60699999999999998</v>
      </c>
      <c r="O76" s="4">
        <f>((Table1[[#This Row],[Dom prob.]]*(Table1[[#This Row],[Odds]]-1)-1+Table1[[#This Row],[Dom prob.]])/(Table1[[#This Row],[Odds]]-1))*0.3</f>
        <v>-2.4742105263157888E-2</v>
      </c>
      <c r="P76" s="4"/>
      <c r="Q76" s="4">
        <f>(Table1[[#This Row],[Dom Bet]]*Table1[[#This Row],[Odds]]*Table1[[#This Row],[Win]]-Table1[[#This Row],[Dom Bet]])*Table1[[#This Row],[Dom Bankroll]]</f>
        <v>0</v>
      </c>
      <c r="R76" s="4">
        <f>Table1[[#This Row],[Dom Bet]]*Table1[[#This Row],[Odds]]*Table1[[#This Row],[Win]]-Table1[[#This Row],[Dom Bet]]</f>
        <v>0</v>
      </c>
      <c r="S76" s="4">
        <f>S75</f>
        <v>1.0099868994095704</v>
      </c>
      <c r="T76">
        <v>0.52110000000000001</v>
      </c>
      <c r="U76">
        <f>((Table1[[#This Row],[BB prob.]]*(Table1[[#This Row],[Odds]]-1)-1+Table1[[#This Row],[BB prob.]])/(Table1[[#This Row],[Odds]]-1))*0.3</f>
        <v>-9.5722631578947337E-2</v>
      </c>
      <c r="W76">
        <f>(Table1[[#This Row],[BB Bet]]*Table1[[#This Row],[Odds]]*Table1[[#This Row],[Win]]-Table1[[#This Row],[BB Bet]])*Table1[[#This Row],[BB Bankroll]]</f>
        <v>0</v>
      </c>
      <c r="X76">
        <f>Table1[[#This Row],[BB Bet]]*Table1[[#This Row],[Odds]]*Table1[[#This Row],[Win]]-Table1[[#This Row],[BB Bet]]</f>
        <v>0</v>
      </c>
      <c r="Y76" s="5">
        <f>Y75</f>
        <v>0.93806838317782804</v>
      </c>
    </row>
    <row r="77" spans="1:25" x14ac:dyDescent="0.35">
      <c r="A77" s="4">
        <v>2020020041</v>
      </c>
      <c r="B77" s="4">
        <v>5</v>
      </c>
      <c r="C77" s="4" t="s">
        <v>23</v>
      </c>
      <c r="D77" s="4" t="s">
        <v>7</v>
      </c>
      <c r="E77" s="4">
        <v>0</v>
      </c>
      <c r="F77" s="4">
        <v>0</v>
      </c>
      <c r="G77" s="4">
        <v>2.4500000000000002</v>
      </c>
      <c r="H77">
        <v>0.41572198535806576</v>
      </c>
      <c r="I77">
        <f>((Table1[[#This Row],[H-S prob.]]*(Table1[[#This Row],[Odds]]-1)-1+Table1[[#This Row],[H-S prob.]])/(Table1[[#This Row],[Odds]]-1))*0.3</f>
        <v>3.8314891297781726E-3</v>
      </c>
      <c r="J77">
        <v>3.8314891297781726E-3</v>
      </c>
      <c r="K77">
        <f>(Table1[[#This Row],[H-S Bet]]*Table1[[#This Row],[Odds]]*Table1[[#This Row],[Win]]-Table1[[#This Row],[H-S Bet]])*Table1[[#This Row],[H-S Bankroll]]</f>
        <v>-3.6894173226731421E-3</v>
      </c>
      <c r="L77">
        <f>Table1[[#This Row],[H-S Bet]]*Table1[[#This Row],[Odds]]*Table1[[#This Row],[Win]]-Table1[[#This Row],[H-S Bet]]</f>
        <v>-3.8314891297781726E-3</v>
      </c>
      <c r="M77" s="5">
        <f>M76</f>
        <v>0.96291995036581091</v>
      </c>
      <c r="N77" s="4">
        <v>0.39300000000000002</v>
      </c>
      <c r="O77" s="4">
        <f>((Table1[[#This Row],[Dom prob.]]*(Table1[[#This Row],[Odds]]-1)-1+Table1[[#This Row],[Dom prob.]])/(Table1[[#This Row],[Odds]]-1))*0.3</f>
        <v>-7.6862068965517037E-3</v>
      </c>
      <c r="P77" s="4"/>
      <c r="Q77" s="4">
        <f>(Table1[[#This Row],[Dom Bet]]*Table1[[#This Row],[Odds]]*Table1[[#This Row],[Win]]-Table1[[#This Row],[Dom Bet]])*Table1[[#This Row],[Dom Bankroll]]</f>
        <v>0</v>
      </c>
      <c r="R77" s="4">
        <f>Table1[[#This Row],[Dom Bet]]*Table1[[#This Row],[Odds]]*Table1[[#This Row],[Win]]-Table1[[#This Row],[Dom Bet]]</f>
        <v>0</v>
      </c>
      <c r="S77" s="4">
        <f>S76</f>
        <v>1.0099868994095704</v>
      </c>
      <c r="T77">
        <v>0.47889999999999999</v>
      </c>
      <c r="U77">
        <f>((Table1[[#This Row],[BB prob.]]*(Table1[[#This Row],[Odds]]-1)-1+Table1[[#This Row],[BB prob.]])/(Table1[[#This Row],[Odds]]-1))*0.3</f>
        <v>3.585620689655173E-2</v>
      </c>
      <c r="V77">
        <v>3.585620689655173E-2</v>
      </c>
      <c r="W77">
        <f>(Table1[[#This Row],[BB Bet]]*Table1[[#This Row],[Odds]]*Table1[[#This Row],[Win]]-Table1[[#This Row],[BB Bet]])*Table1[[#This Row],[BB Bankroll]]</f>
        <v>-3.363557403033797E-2</v>
      </c>
      <c r="X77">
        <f>Table1[[#This Row],[BB Bet]]*Table1[[#This Row],[Odds]]*Table1[[#This Row],[Win]]-Table1[[#This Row],[BB Bet]]</f>
        <v>-3.585620689655173E-2</v>
      </c>
      <c r="Y77" s="5">
        <f>Y76</f>
        <v>0.93806838317782804</v>
      </c>
    </row>
    <row r="78" spans="1:25" x14ac:dyDescent="0.35">
      <c r="A78" s="4">
        <v>2020020042</v>
      </c>
      <c r="B78" s="4">
        <v>5</v>
      </c>
      <c r="C78" s="4" t="s">
        <v>22</v>
      </c>
      <c r="D78" s="4" t="s">
        <v>9</v>
      </c>
      <c r="E78" s="4">
        <v>1</v>
      </c>
      <c r="F78" s="4">
        <v>1</v>
      </c>
      <c r="G78" s="4">
        <v>1.66</v>
      </c>
      <c r="H78">
        <v>0.5656005334721772</v>
      </c>
      <c r="I78">
        <f>((Table1[[#This Row],[H-S prob.]]*(Table1[[#This Row],[Odds]]-1)-1+Table1[[#This Row],[H-S prob.]])/(Table1[[#This Row],[Odds]]-1))*0.3</f>
        <v>-2.7774142925539039E-2</v>
      </c>
      <c r="K78">
        <f>(Table1[[#This Row],[H-S Bet]]*Table1[[#This Row],[Odds]]*Table1[[#This Row],[Win]]-Table1[[#This Row],[H-S Bet]])*Table1[[#This Row],[H-S Bankroll]]</f>
        <v>0</v>
      </c>
      <c r="L78">
        <f>Table1[[#This Row],[H-S Bet]]*Table1[[#This Row],[Odds]]*Table1[[#This Row],[Win]]-Table1[[#This Row],[H-S Bet]]</f>
        <v>0</v>
      </c>
      <c r="M78" s="5">
        <f>M77</f>
        <v>0.96291995036581091</v>
      </c>
      <c r="N78" s="4">
        <v>0.55700000000000005</v>
      </c>
      <c r="O78" s="4">
        <f>((Table1[[#This Row],[Dom prob.]]*(Table1[[#This Row],[Odds]]-1)-1+Table1[[#This Row],[Dom prob.]])/(Table1[[#This Row],[Odds]]-1))*0.3</f>
        <v>-3.4263636363636316E-2</v>
      </c>
      <c r="P78" s="4"/>
      <c r="Q78" s="4">
        <f>(Table1[[#This Row],[Dom Bet]]*Table1[[#This Row],[Odds]]*Table1[[#This Row],[Win]]-Table1[[#This Row],[Dom Bet]])*Table1[[#This Row],[Dom Bankroll]]</f>
        <v>0</v>
      </c>
      <c r="R78" s="4">
        <f>Table1[[#This Row],[Dom Bet]]*Table1[[#This Row],[Odds]]*Table1[[#This Row],[Win]]-Table1[[#This Row],[Dom Bet]]</f>
        <v>0</v>
      </c>
      <c r="S78" s="4">
        <f>S77</f>
        <v>1.0099868994095704</v>
      </c>
      <c r="T78">
        <v>0.57530000000000003</v>
      </c>
      <c r="U78">
        <f>((Table1[[#This Row],[BB prob.]]*(Table1[[#This Row],[Odds]]-1)-1+Table1[[#This Row],[BB prob.]])/(Table1[[#This Row],[Odds]]-1))*0.3</f>
        <v>-2.0455454545454541E-2</v>
      </c>
      <c r="W78">
        <f>(Table1[[#This Row],[BB Bet]]*Table1[[#This Row],[Odds]]*Table1[[#This Row],[Win]]-Table1[[#This Row],[BB Bet]])*Table1[[#This Row],[BB Bankroll]]</f>
        <v>0</v>
      </c>
      <c r="X78">
        <f>Table1[[#This Row],[BB Bet]]*Table1[[#This Row],[Odds]]*Table1[[#This Row],[Win]]-Table1[[#This Row],[BB Bet]]</f>
        <v>0</v>
      </c>
      <c r="Y78" s="5">
        <f>Y77</f>
        <v>0.93806838317782804</v>
      </c>
    </row>
    <row r="79" spans="1:25" x14ac:dyDescent="0.35">
      <c r="A79" s="4">
        <v>2020020042</v>
      </c>
      <c r="B79" s="4">
        <v>5</v>
      </c>
      <c r="C79" s="4" t="s">
        <v>9</v>
      </c>
      <c r="D79" s="4" t="s">
        <v>22</v>
      </c>
      <c r="E79" s="4">
        <v>0</v>
      </c>
      <c r="F79" s="4">
        <v>0</v>
      </c>
      <c r="G79" s="4">
        <v>2.4</v>
      </c>
      <c r="H79">
        <v>0.43439946652782285</v>
      </c>
      <c r="I79">
        <f>((Table1[[#This Row],[H-S prob.]]*(Table1[[#This Row],[Odds]]-1)-1+Table1[[#This Row],[H-S prob.]])/(Table1[[#This Row],[Odds]]-1))*0.3</f>
        <v>9.1197256428803084E-3</v>
      </c>
      <c r="J79">
        <v>9.1197256428803084E-3</v>
      </c>
      <c r="K79">
        <f>(Table1[[#This Row],[H-S Bet]]*Table1[[#This Row],[Odds]]*Table1[[#This Row],[Win]]-Table1[[#This Row],[H-S Bet]])*Table1[[#This Row],[H-S Bankroll]]</f>
        <v>-8.7815657633921202E-3</v>
      </c>
      <c r="L79">
        <f>Table1[[#This Row],[H-S Bet]]*Table1[[#This Row],[Odds]]*Table1[[#This Row],[Win]]-Table1[[#This Row],[H-S Bet]]</f>
        <v>-9.1197256428803084E-3</v>
      </c>
      <c r="M79" s="5">
        <f>M78</f>
        <v>0.96291995036581091</v>
      </c>
      <c r="N79" s="4">
        <v>0.44299999999999995</v>
      </c>
      <c r="O79" s="4">
        <f>((Table1[[#This Row],[Dom prob.]]*(Table1[[#This Row],[Odds]]-1)-1+Table1[[#This Row],[Dom prob.]])/(Table1[[#This Row],[Odds]]-1))*0.3</f>
        <v>1.3542857142857103E-2</v>
      </c>
      <c r="P79" s="4">
        <v>1.3542857142857103E-2</v>
      </c>
      <c r="Q79" s="4">
        <f>(Table1[[#This Row],[Dom Bet]]*Table1[[#This Row],[Odds]]*Table1[[#This Row],[Win]]-Table1[[#This Row],[Dom Bet]])*Table1[[#This Row],[Dom Bankroll]]</f>
        <v>-1.3678108294861E-2</v>
      </c>
      <c r="R79" s="4">
        <f>Table1[[#This Row],[Dom Bet]]*Table1[[#This Row],[Odds]]*Table1[[#This Row],[Win]]-Table1[[#This Row],[Dom Bet]]</f>
        <v>-1.3542857142857103E-2</v>
      </c>
      <c r="S79" s="4">
        <f>S78</f>
        <v>1.0099868994095704</v>
      </c>
      <c r="T79">
        <v>0.42469999999999997</v>
      </c>
      <c r="U79">
        <f>((Table1[[#This Row],[BB prob.]]*(Table1[[#This Row],[Odds]]-1)-1+Table1[[#This Row],[BB prob.]])/(Table1[[#This Row],[Odds]]-1))*0.3</f>
        <v>4.1314285714285403E-3</v>
      </c>
      <c r="V79">
        <v>4.1314285714285403E-3</v>
      </c>
      <c r="W79">
        <f>(Table1[[#This Row],[BB Bet]]*Table1[[#This Row],[Odds]]*Table1[[#This Row],[Win]]-Table1[[#This Row],[BB Bet]])*Table1[[#This Row],[BB Bankroll]]</f>
        <v>-3.8755625202146547E-3</v>
      </c>
      <c r="X79">
        <f>Table1[[#This Row],[BB Bet]]*Table1[[#This Row],[Odds]]*Table1[[#This Row],[Win]]-Table1[[#This Row],[BB Bet]]</f>
        <v>-4.1314285714285403E-3</v>
      </c>
      <c r="Y79" s="5">
        <f>Y78</f>
        <v>0.93806838317782804</v>
      </c>
    </row>
    <row r="80" spans="1:25" x14ac:dyDescent="0.35">
      <c r="A80" s="4">
        <v>2020020043</v>
      </c>
      <c r="B80" s="4">
        <v>5</v>
      </c>
      <c r="C80" s="4" t="s">
        <v>8</v>
      </c>
      <c r="D80" s="4" t="s">
        <v>6</v>
      </c>
      <c r="E80" s="4">
        <v>1</v>
      </c>
      <c r="F80" s="4">
        <v>0</v>
      </c>
      <c r="G80" s="4">
        <v>2</v>
      </c>
      <c r="H80">
        <v>0.52872913074770422</v>
      </c>
      <c r="I80">
        <f>((Table1[[#This Row],[H-S prob.]]*(Table1[[#This Row],[Odds]]-1)-1+Table1[[#This Row],[H-S prob.]])/(Table1[[#This Row],[Odds]]-1))*0.3</f>
        <v>1.7237478448622532E-2</v>
      </c>
      <c r="J80">
        <v>1.7237478448622532E-2</v>
      </c>
      <c r="K80">
        <f>(Table1[[#This Row],[H-S Bet]]*Table1[[#This Row],[Odds]]*Table1[[#This Row],[Win]]-Table1[[#This Row],[H-S Bet]])*Table1[[#This Row],[H-S Bankroll]]</f>
        <v>-1.6598311892179345E-2</v>
      </c>
      <c r="L80">
        <f>Table1[[#This Row],[H-S Bet]]*Table1[[#This Row],[Odds]]*Table1[[#This Row],[Win]]-Table1[[#This Row],[H-S Bet]]</f>
        <v>-1.7237478448622532E-2</v>
      </c>
      <c r="M80" s="5">
        <f>M79</f>
        <v>0.96291995036581091</v>
      </c>
      <c r="N80" s="4">
        <v>0.51</v>
      </c>
      <c r="O80" s="4">
        <f>((Table1[[#This Row],[Dom prob.]]*(Table1[[#This Row],[Odds]]-1)-1+Table1[[#This Row],[Dom prob.]])/(Table1[[#This Row],[Odds]]-1))*0.3</f>
        <v>6.0000000000000053E-3</v>
      </c>
      <c r="P80" s="4">
        <v>6.0000000000000053E-3</v>
      </c>
      <c r="Q80" s="4">
        <f>(Table1[[#This Row],[Dom Bet]]*Table1[[#This Row],[Odds]]*Table1[[#This Row],[Win]]-Table1[[#This Row],[Dom Bet]])*Table1[[#This Row],[Dom Bankroll]]</f>
        <v>-6.0599213964574279E-3</v>
      </c>
      <c r="R80" s="4">
        <f>Table1[[#This Row],[Dom Bet]]*Table1[[#This Row],[Odds]]*Table1[[#This Row],[Win]]-Table1[[#This Row],[Dom Bet]]</f>
        <v>-6.0000000000000053E-3</v>
      </c>
      <c r="S80" s="4">
        <f>S79</f>
        <v>1.0099868994095704</v>
      </c>
      <c r="T80">
        <v>0.54</v>
      </c>
      <c r="U80">
        <f>((Table1[[#This Row],[BB prob.]]*(Table1[[#This Row],[Odds]]-1)-1+Table1[[#This Row],[BB prob.]])/(Table1[[#This Row],[Odds]]-1))*0.3</f>
        <v>2.4000000000000021E-2</v>
      </c>
      <c r="V80">
        <v>2.4000000000000021E-2</v>
      </c>
      <c r="W80">
        <f>(Table1[[#This Row],[BB Bet]]*Table1[[#This Row],[Odds]]*Table1[[#This Row],[Win]]-Table1[[#This Row],[BB Bet]])*Table1[[#This Row],[BB Bankroll]]</f>
        <v>-2.2513641196267892E-2</v>
      </c>
      <c r="X80">
        <f>Table1[[#This Row],[BB Bet]]*Table1[[#This Row],[Odds]]*Table1[[#This Row],[Win]]-Table1[[#This Row],[BB Bet]]</f>
        <v>-2.4000000000000021E-2</v>
      </c>
      <c r="Y80" s="5">
        <f>Y79</f>
        <v>0.93806838317782804</v>
      </c>
    </row>
    <row r="81" spans="1:25" x14ac:dyDescent="0.35">
      <c r="A81" s="4">
        <v>2020020043</v>
      </c>
      <c r="B81" s="4">
        <v>5</v>
      </c>
      <c r="C81" s="4" t="s">
        <v>6</v>
      </c>
      <c r="D81" s="4" t="s">
        <v>8</v>
      </c>
      <c r="E81" s="4">
        <v>0</v>
      </c>
      <c r="F81" s="4">
        <v>1</v>
      </c>
      <c r="G81" s="4">
        <v>1.9</v>
      </c>
      <c r="H81">
        <v>0.47127086925229567</v>
      </c>
      <c r="I81">
        <f>((Table1[[#This Row],[H-S prob.]]*(Table1[[#This Row],[Odds]]-1)-1+Table1[[#This Row],[H-S prob.]])/(Table1[[#This Row],[Odds]]-1))*0.3</f>
        <v>-3.4861782806879425E-2</v>
      </c>
      <c r="K81">
        <f>(Table1[[#This Row],[H-S Bet]]*Table1[[#This Row],[Odds]]*Table1[[#This Row],[Win]]-Table1[[#This Row],[H-S Bet]])*Table1[[#This Row],[H-S Bankroll]]</f>
        <v>0</v>
      </c>
      <c r="L81">
        <f>Table1[[#This Row],[H-S Bet]]*Table1[[#This Row],[Odds]]*Table1[[#This Row],[Win]]-Table1[[#This Row],[H-S Bet]]</f>
        <v>0</v>
      </c>
      <c r="M81" s="5">
        <f>M80</f>
        <v>0.96291995036581091</v>
      </c>
      <c r="N81" s="4">
        <v>0.49</v>
      </c>
      <c r="O81" s="4">
        <f>((Table1[[#This Row],[Dom prob.]]*(Table1[[#This Row],[Odds]]-1)-1+Table1[[#This Row],[Dom prob.]])/(Table1[[#This Row],[Odds]]-1))*0.3</f>
        <v>-2.3000000000000024E-2</v>
      </c>
      <c r="P81" s="4"/>
      <c r="Q81" s="4">
        <f>(Table1[[#This Row],[Dom Bet]]*Table1[[#This Row],[Odds]]*Table1[[#This Row],[Win]]-Table1[[#This Row],[Dom Bet]])*Table1[[#This Row],[Dom Bankroll]]</f>
        <v>0</v>
      </c>
      <c r="R81" s="4">
        <f>Table1[[#This Row],[Dom Bet]]*Table1[[#This Row],[Odds]]*Table1[[#This Row],[Win]]-Table1[[#This Row],[Dom Bet]]</f>
        <v>0</v>
      </c>
      <c r="S81" s="4">
        <f>S80</f>
        <v>1.0099868994095704</v>
      </c>
      <c r="T81">
        <v>0.45999999999999996</v>
      </c>
      <c r="U81">
        <f>((Table1[[#This Row],[BB prob.]]*(Table1[[#This Row],[Odds]]-1)-1+Table1[[#This Row],[BB prob.]])/(Table1[[#This Row],[Odds]]-1))*0.3</f>
        <v>-4.2000000000000037E-2</v>
      </c>
      <c r="W81">
        <f>(Table1[[#This Row],[BB Bet]]*Table1[[#This Row],[Odds]]*Table1[[#This Row],[Win]]-Table1[[#This Row],[BB Bet]])*Table1[[#This Row],[BB Bankroll]]</f>
        <v>0</v>
      </c>
      <c r="X81">
        <f>Table1[[#This Row],[BB Bet]]*Table1[[#This Row],[Odds]]*Table1[[#This Row],[Win]]-Table1[[#This Row],[BB Bet]]</f>
        <v>0</v>
      </c>
      <c r="Y81" s="5">
        <f>Y80</f>
        <v>0.93806838317782804</v>
      </c>
    </row>
    <row r="82" spans="1:25" x14ac:dyDescent="0.35">
      <c r="A82" s="4">
        <v>2020020044</v>
      </c>
      <c r="B82" s="4">
        <v>5</v>
      </c>
      <c r="C82" s="4" t="s">
        <v>24</v>
      </c>
      <c r="D82" s="4" t="s">
        <v>27</v>
      </c>
      <c r="E82" s="4">
        <v>0</v>
      </c>
      <c r="F82" s="4">
        <v>0</v>
      </c>
      <c r="G82" s="4">
        <v>2.9</v>
      </c>
      <c r="H82">
        <v>0.35037998892568051</v>
      </c>
      <c r="I82">
        <f>((Table1[[#This Row],[H-S prob.]]*(Table1[[#This Row],[Odds]]-1)-1+Table1[[#This Row],[H-S prob.]])/(Table1[[#This Row],[Odds]]-1))*0.3</f>
        <v>2.5424159817589629E-3</v>
      </c>
      <c r="J82">
        <v>2.5424159817589629E-3</v>
      </c>
      <c r="K82">
        <f>(Table1[[#This Row],[H-S Bet]]*Table1[[#This Row],[Odds]]*Table1[[#This Row],[Win]]-Table1[[#This Row],[H-S Bet]])*Table1[[#This Row],[H-S Bankroll]]</f>
        <v>-2.4481430709645847E-3</v>
      </c>
      <c r="L82">
        <f>Table1[[#This Row],[H-S Bet]]*Table1[[#This Row],[Odds]]*Table1[[#This Row],[Win]]-Table1[[#This Row],[H-S Bet]]</f>
        <v>-2.5424159817589629E-3</v>
      </c>
      <c r="M82" s="5">
        <f>M81</f>
        <v>0.96291995036581091</v>
      </c>
      <c r="N82" s="4">
        <v>0.38</v>
      </c>
      <c r="O82" s="4">
        <f>((Table1[[#This Row],[Dom prob.]]*(Table1[[#This Row],[Odds]]-1)-1+Table1[[#This Row],[Dom prob.]])/(Table1[[#This Row],[Odds]]-1))*0.3</f>
        <v>1.6105263157894734E-2</v>
      </c>
      <c r="P82" s="4">
        <v>1.6105263157894734E-2</v>
      </c>
      <c r="Q82" s="4">
        <f>(Table1[[#This Row],[Dom Bet]]*Table1[[#This Row],[Odds]]*Table1[[#This Row],[Win]]-Table1[[#This Row],[Dom Bet]])*Table1[[#This Row],[Dom Bankroll]]</f>
        <v>-1.6266104801017287E-2</v>
      </c>
      <c r="R82" s="4">
        <f>Table1[[#This Row],[Dom Bet]]*Table1[[#This Row],[Odds]]*Table1[[#This Row],[Win]]-Table1[[#This Row],[Dom Bet]]</f>
        <v>-1.6105263157894734E-2</v>
      </c>
      <c r="S82" s="4">
        <f>S81</f>
        <v>1.0099868994095704</v>
      </c>
      <c r="T82">
        <v>0.3488</v>
      </c>
      <c r="U82">
        <f>((Table1[[#This Row],[BB prob.]]*(Table1[[#This Row],[Odds]]-1)-1+Table1[[#This Row],[BB prob.]])/(Table1[[#This Row],[Odds]]-1))*0.3</f>
        <v>1.8189473684210487E-3</v>
      </c>
      <c r="V82">
        <v>1.8189473684210487E-3</v>
      </c>
      <c r="W82">
        <f>(Table1[[#This Row],[BB Bet]]*Table1[[#This Row],[Odds]]*Table1[[#This Row],[Win]]-Table1[[#This Row],[BB Bet]])*Table1[[#This Row],[BB Bankroll]]</f>
        <v>-1.7062970169802983E-3</v>
      </c>
      <c r="X82">
        <f>Table1[[#This Row],[BB Bet]]*Table1[[#This Row],[Odds]]*Table1[[#This Row],[Win]]-Table1[[#This Row],[BB Bet]]</f>
        <v>-1.8189473684210487E-3</v>
      </c>
      <c r="Y82" s="5">
        <f>Y81</f>
        <v>0.93806838317782804</v>
      </c>
    </row>
    <row r="83" spans="1:25" x14ac:dyDescent="0.35">
      <c r="A83" s="4">
        <v>2020020044</v>
      </c>
      <c r="B83" s="4">
        <v>5</v>
      </c>
      <c r="C83" s="4" t="s">
        <v>27</v>
      </c>
      <c r="D83" s="4" t="s">
        <v>24</v>
      </c>
      <c r="E83" s="4">
        <v>1</v>
      </c>
      <c r="F83" s="4">
        <v>1</v>
      </c>
      <c r="G83" s="4">
        <v>1.43</v>
      </c>
      <c r="H83">
        <v>0.64962001107431955</v>
      </c>
      <c r="I83">
        <f>((Table1[[#This Row],[H-S prob.]]*(Table1[[#This Row],[Odds]]-1)-1+Table1[[#This Row],[H-S prob.]])/(Table1[[#This Row],[Odds]]-1))*0.3</f>
        <v>-4.9565151742132343E-2</v>
      </c>
      <c r="K83">
        <f>(Table1[[#This Row],[H-S Bet]]*Table1[[#This Row],[Odds]]*Table1[[#This Row],[Win]]-Table1[[#This Row],[H-S Bet]])*Table1[[#This Row],[H-S Bankroll]]</f>
        <v>0</v>
      </c>
      <c r="L83">
        <f>Table1[[#This Row],[H-S Bet]]*Table1[[#This Row],[Odds]]*Table1[[#This Row],[Win]]-Table1[[#This Row],[H-S Bet]]</f>
        <v>0</v>
      </c>
      <c r="M83" s="5">
        <f>M82</f>
        <v>0.96291995036581091</v>
      </c>
      <c r="N83" s="4">
        <v>0.62</v>
      </c>
      <c r="O83" s="4">
        <f>((Table1[[#This Row],[Dom prob.]]*(Table1[[#This Row],[Odds]]-1)-1+Table1[[#This Row],[Dom prob.]])/(Table1[[#This Row],[Odds]]-1))*0.3</f>
        <v>-7.9116279069767495E-2</v>
      </c>
      <c r="P83" s="4"/>
      <c r="Q83" s="4">
        <f>(Table1[[#This Row],[Dom Bet]]*Table1[[#This Row],[Odds]]*Table1[[#This Row],[Win]]-Table1[[#This Row],[Dom Bet]])*Table1[[#This Row],[Dom Bankroll]]</f>
        <v>0</v>
      </c>
      <c r="R83" s="4">
        <f>Table1[[#This Row],[Dom Bet]]*Table1[[#This Row],[Odds]]*Table1[[#This Row],[Win]]-Table1[[#This Row],[Dom Bet]]</f>
        <v>0</v>
      </c>
      <c r="S83" s="4">
        <f>S82</f>
        <v>1.0099868994095704</v>
      </c>
      <c r="T83">
        <v>0.6512</v>
      </c>
      <c r="U83">
        <f>((Table1[[#This Row],[BB prob.]]*(Table1[[#This Row],[Odds]]-1)-1+Table1[[#This Row],[BB prob.]])/(Table1[[#This Row],[Odds]]-1))*0.3</f>
        <v>-4.7988837209302297E-2</v>
      </c>
      <c r="W83">
        <f>(Table1[[#This Row],[BB Bet]]*Table1[[#This Row],[Odds]]*Table1[[#This Row],[Win]]-Table1[[#This Row],[BB Bet]])*Table1[[#This Row],[BB Bankroll]]</f>
        <v>0</v>
      </c>
      <c r="X83">
        <f>Table1[[#This Row],[BB Bet]]*Table1[[#This Row],[Odds]]*Table1[[#This Row],[Win]]-Table1[[#This Row],[BB Bet]]</f>
        <v>0</v>
      </c>
      <c r="Y83" s="5">
        <f>Y82</f>
        <v>0.93806838317782804</v>
      </c>
    </row>
    <row r="84" spans="1:25" x14ac:dyDescent="0.35">
      <c r="A84" s="4">
        <v>2020020045</v>
      </c>
      <c r="B84" s="4">
        <v>5</v>
      </c>
      <c r="C84" s="4" t="s">
        <v>26</v>
      </c>
      <c r="D84" s="4" t="s">
        <v>29</v>
      </c>
      <c r="E84" s="4">
        <v>1</v>
      </c>
      <c r="F84" s="4">
        <v>1</v>
      </c>
      <c r="G84" s="4">
        <v>2.25</v>
      </c>
      <c r="H84">
        <v>0.43934207492456784</v>
      </c>
      <c r="I84">
        <f>((Table1[[#This Row],[H-S prob.]]*(Table1[[#This Row],[Odds]]-1)-1+Table1[[#This Row],[H-S prob.]])/(Table1[[#This Row],[Odds]]-1))*0.3</f>
        <v>-2.7552795407333572E-3</v>
      </c>
      <c r="K84">
        <f>(Table1[[#This Row],[H-S Bet]]*Table1[[#This Row],[Odds]]*Table1[[#This Row],[Win]]-Table1[[#This Row],[H-S Bet]])*Table1[[#This Row],[H-S Bankroll]]</f>
        <v>0</v>
      </c>
      <c r="L84">
        <f>Table1[[#This Row],[H-S Bet]]*Table1[[#This Row],[Odds]]*Table1[[#This Row],[Win]]-Table1[[#This Row],[H-S Bet]]</f>
        <v>0</v>
      </c>
      <c r="M84" s="5">
        <f>M83</f>
        <v>0.96291995036581091</v>
      </c>
      <c r="N84" s="4">
        <v>0.42199999999999999</v>
      </c>
      <c r="O84" s="4">
        <f>((Table1[[#This Row],[Dom prob.]]*(Table1[[#This Row],[Odds]]-1)-1+Table1[[#This Row],[Dom prob.]])/(Table1[[#This Row],[Odds]]-1))*0.3</f>
        <v>-1.2120000000000009E-2</v>
      </c>
      <c r="P84" s="4"/>
      <c r="Q84" s="4">
        <f>(Table1[[#This Row],[Dom Bet]]*Table1[[#This Row],[Odds]]*Table1[[#This Row],[Win]]-Table1[[#This Row],[Dom Bet]])*Table1[[#This Row],[Dom Bankroll]]</f>
        <v>0</v>
      </c>
      <c r="R84" s="4">
        <f>Table1[[#This Row],[Dom Bet]]*Table1[[#This Row],[Odds]]*Table1[[#This Row],[Win]]-Table1[[#This Row],[Dom Bet]]</f>
        <v>0</v>
      </c>
      <c r="S84" s="4">
        <f>S83</f>
        <v>1.0099868994095704</v>
      </c>
      <c r="T84">
        <v>0.43940000000000001</v>
      </c>
      <c r="U84">
        <f>((Table1[[#This Row],[BB prob.]]*(Table1[[#This Row],[Odds]]-1)-1+Table1[[#This Row],[BB prob.]])/(Table1[[#This Row],[Odds]]-1))*0.3</f>
        <v>-2.7239999999999929E-3</v>
      </c>
      <c r="W84">
        <f>(Table1[[#This Row],[BB Bet]]*Table1[[#This Row],[Odds]]*Table1[[#This Row],[Win]]-Table1[[#This Row],[BB Bet]])*Table1[[#This Row],[BB Bankroll]]</f>
        <v>0</v>
      </c>
      <c r="X84">
        <f>Table1[[#This Row],[BB Bet]]*Table1[[#This Row],[Odds]]*Table1[[#This Row],[Win]]-Table1[[#This Row],[BB Bet]]</f>
        <v>0</v>
      </c>
      <c r="Y84" s="5">
        <f>Y83</f>
        <v>0.93806838317782804</v>
      </c>
    </row>
    <row r="85" spans="1:25" x14ac:dyDescent="0.35">
      <c r="A85" s="4">
        <v>2020020045</v>
      </c>
      <c r="B85" s="4">
        <v>5</v>
      </c>
      <c r="C85" s="4" t="s">
        <v>29</v>
      </c>
      <c r="D85" s="4" t="s">
        <v>26</v>
      </c>
      <c r="E85" s="4">
        <v>0</v>
      </c>
      <c r="F85" s="4">
        <v>0</v>
      </c>
      <c r="G85" s="4">
        <v>1.76</v>
      </c>
      <c r="H85">
        <v>0.56065792507543222</v>
      </c>
      <c r="I85">
        <f>((Table1[[#This Row],[H-S prob.]]*(Table1[[#This Row],[Odds]]-1)-1+Table1[[#This Row],[H-S prob.]])/(Table1[[#This Row],[Odds]]-1))*0.3</f>
        <v>-5.2271257370681713E-3</v>
      </c>
      <c r="K85">
        <f>(Table1[[#This Row],[H-S Bet]]*Table1[[#This Row],[Odds]]*Table1[[#This Row],[Win]]-Table1[[#This Row],[H-S Bet]])*Table1[[#This Row],[H-S Bankroll]]</f>
        <v>0</v>
      </c>
      <c r="L85">
        <f>Table1[[#This Row],[H-S Bet]]*Table1[[#This Row],[Odds]]*Table1[[#This Row],[Win]]-Table1[[#This Row],[H-S Bet]]</f>
        <v>0</v>
      </c>
      <c r="M85" s="5">
        <f>M84</f>
        <v>0.96291995036581091</v>
      </c>
      <c r="N85" s="4">
        <v>0.57800000000000007</v>
      </c>
      <c r="O85" s="4">
        <f>((Table1[[#This Row],[Dom prob.]]*(Table1[[#This Row],[Odds]]-1)-1+Table1[[#This Row],[Dom prob.]])/(Table1[[#This Row],[Odds]]-1))*0.3</f>
        <v>6.8210526315790193E-3</v>
      </c>
      <c r="P85" s="4">
        <v>6.8210526315790193E-3</v>
      </c>
      <c r="Q85" s="4">
        <f>(Table1[[#This Row],[Dom Bet]]*Table1[[#This Row],[Odds]]*Table1[[#This Row],[Win]]-Table1[[#This Row],[Dom Bet]])*Table1[[#This Row],[Dom Bankroll]]</f>
        <v>-6.8891737980779849E-3</v>
      </c>
      <c r="R85" s="4">
        <f>Table1[[#This Row],[Dom Bet]]*Table1[[#This Row],[Odds]]*Table1[[#This Row],[Win]]-Table1[[#This Row],[Dom Bet]]</f>
        <v>-6.8210526315790193E-3</v>
      </c>
      <c r="S85" s="4">
        <f>S84</f>
        <v>1.0099868994095704</v>
      </c>
      <c r="T85">
        <v>0.56059999999999999</v>
      </c>
      <c r="U85">
        <f>((Table1[[#This Row],[BB prob.]]*(Table1[[#This Row],[Odds]]-1)-1+Table1[[#This Row],[BB prob.]])/(Table1[[#This Row],[Odds]]-1))*0.3</f>
        <v>-5.2673684210526395E-3</v>
      </c>
      <c r="W85">
        <f>(Table1[[#This Row],[BB Bet]]*Table1[[#This Row],[Odds]]*Table1[[#This Row],[Win]]-Table1[[#This Row],[BB Bet]])*Table1[[#This Row],[BB Bankroll]]</f>
        <v>0</v>
      </c>
      <c r="X85">
        <f>Table1[[#This Row],[BB Bet]]*Table1[[#This Row],[Odds]]*Table1[[#This Row],[Win]]-Table1[[#This Row],[BB Bet]]</f>
        <v>0</v>
      </c>
      <c r="Y85" s="5">
        <f>Y84</f>
        <v>0.93806838317782804</v>
      </c>
    </row>
    <row r="86" spans="1:25" x14ac:dyDescent="0.35">
      <c r="A86" s="4">
        <v>2020020046</v>
      </c>
      <c r="B86" s="4">
        <v>6</v>
      </c>
      <c r="C86" s="4" t="s">
        <v>15</v>
      </c>
      <c r="D86" s="4" t="s">
        <v>17</v>
      </c>
      <c r="E86" s="4">
        <v>0</v>
      </c>
      <c r="F86" s="4">
        <v>1</v>
      </c>
      <c r="G86" s="4">
        <v>2.2999999999999998</v>
      </c>
      <c r="H86">
        <v>0.41606154910019155</v>
      </c>
      <c r="I86">
        <f>((Table1[[#This Row],[H-S prob.]]*(Table1[[#This Row],[Odds]]-1)-1+Table1[[#This Row],[H-S prob.]])/(Table1[[#This Row],[Odds]]-1))*0.3</f>
        <v>-9.9365624006675732E-3</v>
      </c>
      <c r="K86">
        <f>(Table1[[#This Row],[H-S Bet]]*Table1[[#This Row],[Odds]]*Table1[[#This Row],[Win]]-Table1[[#This Row],[H-S Bet]])*Table1[[#This Row],[H-S Bankroll]]</f>
        <v>0</v>
      </c>
      <c r="L86">
        <f>Table1[[#This Row],[H-S Bet]]*Table1[[#This Row],[Odds]]*Table1[[#This Row],[Win]]-Table1[[#This Row],[H-S Bet]]</f>
        <v>0</v>
      </c>
      <c r="M86" s="5">
        <f>M85+SUM(K66:K85)</f>
        <v>0.91381186522103452</v>
      </c>
      <c r="N86" s="4">
        <v>0.39900000000000002</v>
      </c>
      <c r="O86" s="4">
        <f>((Table1[[#This Row],[Dom prob.]]*(Table1[[#This Row],[Odds]]-1)-1+Table1[[#This Row],[Dom prob.]])/(Table1[[#This Row],[Odds]]-1))*0.3</f>
        <v>-1.8992307692307701E-2</v>
      </c>
      <c r="P86" s="4"/>
      <c r="Q86" s="4">
        <f>(Table1[[#This Row],[Dom Bet]]*Table1[[#This Row],[Odds]]*Table1[[#This Row],[Win]]-Table1[[#This Row],[Dom Bet]])*Table1[[#This Row],[Dom Bankroll]]</f>
        <v>0</v>
      </c>
      <c r="R86" s="4">
        <f>Table1[[#This Row],[Dom Bet]]*Table1[[#This Row],[Odds]]*Table1[[#This Row],[Win]]-Table1[[#This Row],[Dom Bet]]</f>
        <v>0</v>
      </c>
      <c r="S86" s="4">
        <f>S85+SUM(Q66:Q85)</f>
        <v>0.96605309728407585</v>
      </c>
      <c r="T86">
        <v>0.41830000000000001</v>
      </c>
      <c r="U86">
        <f>((Table1[[#This Row],[BB prob.]]*(Table1[[#This Row],[Odds]]-1)-1+Table1[[#This Row],[BB prob.]])/(Table1[[#This Row],[Odds]]-1))*0.3</f>
        <v>-8.7484615384615643E-3</v>
      </c>
      <c r="W86">
        <f>(Table1[[#This Row],[BB Bet]]*Table1[[#This Row],[Odds]]*Table1[[#This Row],[Win]]-Table1[[#This Row],[BB Bet]])*Table1[[#This Row],[BB Bankroll]]</f>
        <v>0</v>
      </c>
      <c r="X86">
        <f>Table1[[#This Row],[BB Bet]]*Table1[[#This Row],[Odds]]*Table1[[#This Row],[Win]]-Table1[[#This Row],[BB Bet]]</f>
        <v>0</v>
      </c>
      <c r="Y86" s="5">
        <f>Y85+SUM(W66:W85)</f>
        <v>0.81249008928088795</v>
      </c>
    </row>
    <row r="87" spans="1:25" x14ac:dyDescent="0.35">
      <c r="A87" s="4">
        <v>2020020046</v>
      </c>
      <c r="B87" s="4">
        <v>6</v>
      </c>
      <c r="C87" s="4" t="s">
        <v>17</v>
      </c>
      <c r="D87" s="4" t="s">
        <v>15</v>
      </c>
      <c r="E87" s="4">
        <v>1</v>
      </c>
      <c r="F87" s="4">
        <v>0</v>
      </c>
      <c r="G87" s="4">
        <v>1.64</v>
      </c>
      <c r="H87">
        <v>0.58393845089980856</v>
      </c>
      <c r="I87">
        <f>((Table1[[#This Row],[H-S prob.]]*(Table1[[#This Row],[Odds]]-1)-1+Table1[[#This Row],[H-S prob.]])/(Table1[[#This Row],[Odds]]-1))*0.3</f>
        <v>-1.9847315870772205E-2</v>
      </c>
      <c r="K87">
        <f>(Table1[[#This Row],[H-S Bet]]*Table1[[#This Row],[Odds]]*Table1[[#This Row],[Win]]-Table1[[#This Row],[H-S Bet]])*Table1[[#This Row],[H-S Bankroll]]</f>
        <v>0</v>
      </c>
      <c r="L87">
        <f>Table1[[#This Row],[H-S Bet]]*Table1[[#This Row],[Odds]]*Table1[[#This Row],[Win]]-Table1[[#This Row],[H-S Bet]]</f>
        <v>0</v>
      </c>
      <c r="M87" s="5">
        <f>M86</f>
        <v>0.91381186522103452</v>
      </c>
      <c r="N87" s="4">
        <v>0.60099999999999998</v>
      </c>
      <c r="O87" s="4">
        <f>((Table1[[#This Row],[Dom prob.]]*(Table1[[#This Row],[Odds]]-1)-1+Table1[[#This Row],[Dom prob.]])/(Table1[[#This Row],[Odds]]-1))*0.3</f>
        <v>-6.7312500000000714E-3</v>
      </c>
      <c r="P87" s="4"/>
      <c r="Q87" s="4">
        <f>(Table1[[#This Row],[Dom Bet]]*Table1[[#This Row],[Odds]]*Table1[[#This Row],[Win]]-Table1[[#This Row],[Dom Bet]])*Table1[[#This Row],[Dom Bankroll]]</f>
        <v>0</v>
      </c>
      <c r="R87" s="4">
        <f>Table1[[#This Row],[Dom Bet]]*Table1[[#This Row],[Odds]]*Table1[[#This Row],[Win]]-Table1[[#This Row],[Dom Bet]]</f>
        <v>0</v>
      </c>
      <c r="S87" s="4">
        <f>S86</f>
        <v>0.96605309728407585</v>
      </c>
      <c r="T87">
        <v>0.58169999999999999</v>
      </c>
      <c r="U87">
        <f>((Table1[[#This Row],[BB prob.]]*(Table1[[#This Row],[Odds]]-1)-1+Table1[[#This Row],[BB prob.]])/(Table1[[#This Row],[Odds]]-1))*0.3</f>
        <v>-2.1568125000000025E-2</v>
      </c>
      <c r="W87">
        <f>(Table1[[#This Row],[BB Bet]]*Table1[[#This Row],[Odds]]*Table1[[#This Row],[Win]]-Table1[[#This Row],[BB Bet]])*Table1[[#This Row],[BB Bankroll]]</f>
        <v>0</v>
      </c>
      <c r="X87">
        <f>Table1[[#This Row],[BB Bet]]*Table1[[#This Row],[Odds]]*Table1[[#This Row],[Win]]-Table1[[#This Row],[BB Bet]]</f>
        <v>0</v>
      </c>
      <c r="Y87" s="5">
        <f>Y86</f>
        <v>0.81249008928088795</v>
      </c>
    </row>
    <row r="88" spans="1:25" x14ac:dyDescent="0.35">
      <c r="A88" s="4">
        <v>2020020047</v>
      </c>
      <c r="B88" s="4">
        <v>6</v>
      </c>
      <c r="C88" s="4" t="s">
        <v>12</v>
      </c>
      <c r="D88" s="4" t="s">
        <v>2</v>
      </c>
      <c r="E88" s="4">
        <v>0</v>
      </c>
      <c r="F88" s="4">
        <v>0</v>
      </c>
      <c r="G88" s="4">
        <v>2.25</v>
      </c>
      <c r="H88">
        <v>0.41254420454493479</v>
      </c>
      <c r="I88">
        <f>((Table1[[#This Row],[H-S prob.]]*(Table1[[#This Row],[Odds]]-1)-1+Table1[[#This Row],[H-S prob.]])/(Table1[[#This Row],[Odds]]-1))*0.3</f>
        <v>-1.7226129545735214E-2</v>
      </c>
      <c r="K88">
        <f>(Table1[[#This Row],[H-S Bet]]*Table1[[#This Row],[Odds]]*Table1[[#This Row],[Win]]-Table1[[#This Row],[H-S Bet]])*Table1[[#This Row],[H-S Bankroll]]</f>
        <v>0</v>
      </c>
      <c r="L88">
        <f>Table1[[#This Row],[H-S Bet]]*Table1[[#This Row],[Odds]]*Table1[[#This Row],[Win]]-Table1[[#This Row],[H-S Bet]]</f>
        <v>0</v>
      </c>
      <c r="M88" s="5">
        <f>M87</f>
        <v>0.91381186522103452</v>
      </c>
      <c r="N88" s="4">
        <v>0.44499999999999995</v>
      </c>
      <c r="O88" s="4">
        <f>((Table1[[#This Row],[Dom prob.]]*(Table1[[#This Row],[Odds]]-1)-1+Table1[[#This Row],[Dom prob.]])/(Table1[[#This Row],[Odds]]-1))*0.3</f>
        <v>2.9999999999996696E-4</v>
      </c>
      <c r="P88" s="4">
        <v>2.9999999999996696E-4</v>
      </c>
      <c r="Q88" s="4">
        <f>(Table1[[#This Row],[Dom Bet]]*Table1[[#This Row],[Odds]]*Table1[[#This Row],[Win]]-Table1[[#This Row],[Dom Bet]])*Table1[[#This Row],[Dom Bankroll]]</f>
        <v>-2.8981592918519083E-4</v>
      </c>
      <c r="R88" s="4">
        <f>Table1[[#This Row],[Dom Bet]]*Table1[[#This Row],[Odds]]*Table1[[#This Row],[Win]]-Table1[[#This Row],[Dom Bet]]</f>
        <v>-2.9999999999996696E-4</v>
      </c>
      <c r="S88" s="4">
        <f>S87</f>
        <v>0.96605309728407585</v>
      </c>
      <c r="T88">
        <v>0.31740000000000002</v>
      </c>
      <c r="U88">
        <f>((Table1[[#This Row],[BB prob.]]*(Table1[[#This Row],[Odds]]-1)-1+Table1[[#This Row],[BB prob.]])/(Table1[[#This Row],[Odds]]-1))*0.3</f>
        <v>-6.8603999999999984E-2</v>
      </c>
      <c r="W88">
        <f>(Table1[[#This Row],[BB Bet]]*Table1[[#This Row],[Odds]]*Table1[[#This Row],[Win]]-Table1[[#This Row],[BB Bet]])*Table1[[#This Row],[BB Bankroll]]</f>
        <v>0</v>
      </c>
      <c r="X88">
        <f>Table1[[#This Row],[BB Bet]]*Table1[[#This Row],[Odds]]*Table1[[#This Row],[Win]]-Table1[[#This Row],[BB Bet]]</f>
        <v>0</v>
      </c>
      <c r="Y88" s="5">
        <f>Y87</f>
        <v>0.81249008928088795</v>
      </c>
    </row>
    <row r="89" spans="1:25" x14ac:dyDescent="0.35">
      <c r="A89" s="4">
        <v>2020020047</v>
      </c>
      <c r="B89" s="4">
        <v>6</v>
      </c>
      <c r="C89" s="4" t="s">
        <v>2</v>
      </c>
      <c r="D89" s="4" t="s">
        <v>12</v>
      </c>
      <c r="E89" s="4">
        <v>1</v>
      </c>
      <c r="F89" s="4">
        <v>1</v>
      </c>
      <c r="G89" s="4">
        <v>1.68</v>
      </c>
      <c r="H89">
        <v>0.58745579545506521</v>
      </c>
      <c r="I89">
        <f>((Table1[[#This Row],[H-S prob.]]*(Table1[[#This Row],[Odds]]-1)-1+Table1[[#This Row],[H-S prob.]])/(Table1[[#This Row],[Odds]]-1))*0.3</f>
        <v>-5.7680574862457954E-3</v>
      </c>
      <c r="K89">
        <f>(Table1[[#This Row],[H-S Bet]]*Table1[[#This Row],[Odds]]*Table1[[#This Row],[Win]]-Table1[[#This Row],[H-S Bet]])*Table1[[#This Row],[H-S Bankroll]]</f>
        <v>0</v>
      </c>
      <c r="L89">
        <f>Table1[[#This Row],[H-S Bet]]*Table1[[#This Row],[Odds]]*Table1[[#This Row],[Win]]-Table1[[#This Row],[H-S Bet]]</f>
        <v>0</v>
      </c>
      <c r="M89" s="5">
        <f>M88</f>
        <v>0.91381186522103452</v>
      </c>
      <c r="N89" s="4">
        <v>0.55500000000000005</v>
      </c>
      <c r="O89" s="4">
        <f>((Table1[[#This Row],[Dom prob.]]*(Table1[[#This Row],[Odds]]-1)-1+Table1[[#This Row],[Dom prob.]])/(Table1[[#This Row],[Odds]]-1))*0.3</f>
        <v>-2.9823529411764704E-2</v>
      </c>
      <c r="P89" s="4"/>
      <c r="Q89" s="4">
        <f>(Table1[[#This Row],[Dom Bet]]*Table1[[#This Row],[Odds]]*Table1[[#This Row],[Win]]-Table1[[#This Row],[Dom Bet]])*Table1[[#This Row],[Dom Bankroll]]</f>
        <v>0</v>
      </c>
      <c r="R89" s="4">
        <f>Table1[[#This Row],[Dom Bet]]*Table1[[#This Row],[Odds]]*Table1[[#This Row],[Win]]-Table1[[#This Row],[Dom Bet]]</f>
        <v>0</v>
      </c>
      <c r="S89" s="4">
        <f>S88</f>
        <v>0.96605309728407585</v>
      </c>
      <c r="T89">
        <v>0.68259999999999998</v>
      </c>
      <c r="U89">
        <f>((Table1[[#This Row],[BB prob.]]*(Table1[[#This Row],[Odds]]-1)-1+Table1[[#This Row],[BB prob.]])/(Table1[[#This Row],[Odds]]-1))*0.3</f>
        <v>6.4750588235294074E-2</v>
      </c>
      <c r="V89">
        <v>6.4750588235294074E-2</v>
      </c>
      <c r="W89">
        <f>(Table1[[#This Row],[BB Bet]]*Table1[[#This Row],[Odds]]*Table1[[#This Row],[Win]]-Table1[[#This Row],[BB Bet]])*Table1[[#This Row],[BB Bankroll]]</f>
        <v>3.5774263627073186E-2</v>
      </c>
      <c r="X89">
        <f>Table1[[#This Row],[BB Bet]]*Table1[[#This Row],[Odds]]*Table1[[#This Row],[Win]]-Table1[[#This Row],[BB Bet]]</f>
        <v>4.403039999999997E-2</v>
      </c>
      <c r="Y89" s="5">
        <f>Y88</f>
        <v>0.81249008928088795</v>
      </c>
    </row>
    <row r="90" spans="1:25" x14ac:dyDescent="0.35">
      <c r="A90" s="4">
        <v>2020020049</v>
      </c>
      <c r="B90" s="4">
        <v>6</v>
      </c>
      <c r="C90" s="4" t="s">
        <v>4</v>
      </c>
      <c r="D90" s="4" t="s">
        <v>31</v>
      </c>
      <c r="E90" s="4">
        <v>0</v>
      </c>
      <c r="F90" s="4">
        <v>0</v>
      </c>
      <c r="G90" s="4">
        <v>2.5</v>
      </c>
      <c r="H90">
        <v>0.39169687254665864</v>
      </c>
      <c r="I90">
        <f>((Table1[[#This Row],[H-S prob.]]*(Table1[[#This Row],[Odds]]-1)-1+Table1[[#This Row],[H-S prob.]])/(Table1[[#This Row],[Odds]]-1))*0.3</f>
        <v>-4.1515637266706703E-3</v>
      </c>
      <c r="K90">
        <f>(Table1[[#This Row],[H-S Bet]]*Table1[[#This Row],[Odds]]*Table1[[#This Row],[Win]]-Table1[[#This Row],[H-S Bet]])*Table1[[#This Row],[H-S Bankroll]]</f>
        <v>0</v>
      </c>
      <c r="L90">
        <f>Table1[[#This Row],[H-S Bet]]*Table1[[#This Row],[Odds]]*Table1[[#This Row],[Win]]-Table1[[#This Row],[H-S Bet]]</f>
        <v>0</v>
      </c>
      <c r="M90" s="5">
        <f>M89</f>
        <v>0.91381186522103452</v>
      </c>
      <c r="N90" s="4">
        <v>0.43799999999999994</v>
      </c>
      <c r="O90" s="4">
        <f>((Table1[[#This Row],[Dom prob.]]*(Table1[[#This Row],[Odds]]-1)-1+Table1[[#This Row],[Dom prob.]])/(Table1[[#This Row],[Odds]]-1))*0.3</f>
        <v>1.8999999999999972E-2</v>
      </c>
      <c r="P90" s="4">
        <v>1.8999999999999972E-2</v>
      </c>
      <c r="Q90" s="4">
        <f>(Table1[[#This Row],[Dom Bet]]*Table1[[#This Row],[Odds]]*Table1[[#This Row],[Win]]-Table1[[#This Row],[Dom Bet]])*Table1[[#This Row],[Dom Bankroll]]</f>
        <v>-1.8355008848397414E-2</v>
      </c>
      <c r="R90" s="4">
        <f>Table1[[#This Row],[Dom Bet]]*Table1[[#This Row],[Odds]]*Table1[[#This Row],[Win]]-Table1[[#This Row],[Dom Bet]]</f>
        <v>-1.8999999999999972E-2</v>
      </c>
      <c r="S90" s="4">
        <f>S89</f>
        <v>0.96605309728407585</v>
      </c>
      <c r="T90">
        <v>0.45489999999999997</v>
      </c>
      <c r="U90">
        <f>((Table1[[#This Row],[BB prob.]]*(Table1[[#This Row],[Odds]]-1)-1+Table1[[#This Row],[BB prob.]])/(Table1[[#This Row],[Odds]]-1))*0.3</f>
        <v>2.7449999999999995E-2</v>
      </c>
      <c r="V90">
        <v>2.7449999999999995E-2</v>
      </c>
      <c r="W90">
        <f>(Table1[[#This Row],[BB Bet]]*Table1[[#This Row],[Odds]]*Table1[[#This Row],[Win]]-Table1[[#This Row],[BB Bet]])*Table1[[#This Row],[BB Bankroll]]</f>
        <v>-2.2302852950760371E-2</v>
      </c>
      <c r="X90">
        <f>Table1[[#This Row],[BB Bet]]*Table1[[#This Row],[Odds]]*Table1[[#This Row],[Win]]-Table1[[#This Row],[BB Bet]]</f>
        <v>-2.7449999999999995E-2</v>
      </c>
      <c r="Y90" s="5">
        <f>Y89</f>
        <v>0.81249008928088795</v>
      </c>
    </row>
    <row r="91" spans="1:25" x14ac:dyDescent="0.35">
      <c r="A91" s="4">
        <v>2020020049</v>
      </c>
      <c r="B91" s="4">
        <v>6</v>
      </c>
      <c r="C91" s="4" t="s">
        <v>31</v>
      </c>
      <c r="D91" s="4" t="s">
        <v>4</v>
      </c>
      <c r="E91" s="4">
        <v>1</v>
      </c>
      <c r="F91" s="4">
        <v>1</v>
      </c>
      <c r="G91" s="4">
        <v>1.57</v>
      </c>
      <c r="H91">
        <v>0.60830312745334125</v>
      </c>
      <c r="I91">
        <f>((Table1[[#This Row],[H-S prob.]]*(Table1[[#This Row],[Odds]]-1)-1+Table1[[#This Row],[H-S prob.]])/(Table1[[#This Row],[Odds]]-1))*0.3</f>
        <v>-2.3665310472765353E-2</v>
      </c>
      <c r="K91">
        <f>(Table1[[#This Row],[H-S Bet]]*Table1[[#This Row],[Odds]]*Table1[[#This Row],[Win]]-Table1[[#This Row],[H-S Bet]])*Table1[[#This Row],[H-S Bankroll]]</f>
        <v>0</v>
      </c>
      <c r="L91">
        <f>Table1[[#This Row],[H-S Bet]]*Table1[[#This Row],[Odds]]*Table1[[#This Row],[Win]]-Table1[[#This Row],[H-S Bet]]</f>
        <v>0</v>
      </c>
      <c r="M91" s="5">
        <f>M90</f>
        <v>0.91381186522103452</v>
      </c>
      <c r="N91" s="4">
        <v>0.56200000000000006</v>
      </c>
      <c r="O91" s="4">
        <f>((Table1[[#This Row],[Dom prob.]]*(Table1[[#This Row],[Odds]]-1)-1+Table1[[#This Row],[Dom prob.]])/(Table1[[#This Row],[Odds]]-1))*0.3</f>
        <v>-6.1926315789473607E-2</v>
      </c>
      <c r="P91" s="4"/>
      <c r="Q91" s="4">
        <f>(Table1[[#This Row],[Dom Bet]]*Table1[[#This Row],[Odds]]*Table1[[#This Row],[Win]]-Table1[[#This Row],[Dom Bet]])*Table1[[#This Row],[Dom Bankroll]]</f>
        <v>0</v>
      </c>
      <c r="R91" s="4">
        <f>Table1[[#This Row],[Dom Bet]]*Table1[[#This Row],[Odds]]*Table1[[#This Row],[Win]]-Table1[[#This Row],[Dom Bet]]</f>
        <v>0</v>
      </c>
      <c r="S91" s="4">
        <f>S90</f>
        <v>0.96605309728407585</v>
      </c>
      <c r="T91">
        <v>0.54510000000000003</v>
      </c>
      <c r="U91">
        <f>((Table1[[#This Row],[BB prob.]]*(Table1[[#This Row],[Odds]]-1)-1+Table1[[#This Row],[BB prob.]])/(Table1[[#This Row],[Odds]]-1))*0.3</f>
        <v>-7.5891052631578887E-2</v>
      </c>
      <c r="W91">
        <f>(Table1[[#This Row],[BB Bet]]*Table1[[#This Row],[Odds]]*Table1[[#This Row],[Win]]-Table1[[#This Row],[BB Bet]])*Table1[[#This Row],[BB Bankroll]]</f>
        <v>0</v>
      </c>
      <c r="X91">
        <f>Table1[[#This Row],[BB Bet]]*Table1[[#This Row],[Odds]]*Table1[[#This Row],[Win]]-Table1[[#This Row],[BB Bet]]</f>
        <v>0</v>
      </c>
      <c r="Y91" s="5">
        <f>Y90</f>
        <v>0.81249008928088795</v>
      </c>
    </row>
    <row r="92" spans="1:25" x14ac:dyDescent="0.35">
      <c r="A92" s="4">
        <v>2020020050</v>
      </c>
      <c r="B92" s="4">
        <v>6</v>
      </c>
      <c r="C92" s="4" t="s">
        <v>3</v>
      </c>
      <c r="D92" s="4" t="s">
        <v>13</v>
      </c>
      <c r="E92" s="4">
        <v>1</v>
      </c>
      <c r="F92" s="4">
        <v>1</v>
      </c>
      <c r="G92" s="4">
        <v>1.71</v>
      </c>
      <c r="H92">
        <v>0.56071669119252021</v>
      </c>
      <c r="I92">
        <f>((Table1[[#This Row],[H-S prob.]]*(Table1[[#This Row],[Odds]]-1)-1+Table1[[#This Row],[H-S prob.]])/(Table1[[#This Row],[Odds]]-1))*0.3</f>
        <v>-1.7397658335545262E-2</v>
      </c>
      <c r="K92">
        <f>(Table1[[#This Row],[H-S Bet]]*Table1[[#This Row],[Odds]]*Table1[[#This Row],[Win]]-Table1[[#This Row],[H-S Bet]])*Table1[[#This Row],[H-S Bankroll]]</f>
        <v>0</v>
      </c>
      <c r="L92">
        <f>Table1[[#This Row],[H-S Bet]]*Table1[[#This Row],[Odds]]*Table1[[#This Row],[Win]]-Table1[[#This Row],[H-S Bet]]</f>
        <v>0</v>
      </c>
      <c r="M92" s="5">
        <f>M91</f>
        <v>0.91381186522103452</v>
      </c>
      <c r="N92" s="4">
        <v>0.61499999999999999</v>
      </c>
      <c r="O92" s="4">
        <f>((Table1[[#This Row],[Dom prob.]]*(Table1[[#This Row],[Odds]]-1)-1+Table1[[#This Row],[Dom prob.]])/(Table1[[#This Row],[Odds]]-1))*0.3</f>
        <v>2.182394366197182E-2</v>
      </c>
      <c r="P92" s="4">
        <v>2.182394366197182E-2</v>
      </c>
      <c r="Q92" s="4">
        <f>(Table1[[#This Row],[Dom Bet]]*Table1[[#This Row],[Odds]]*Table1[[#This Row],[Win]]-Table1[[#This Row],[Dom Bet]])*Table1[[#This Row],[Dom Bankroll]]</f>
        <v>1.4968992742416747E-2</v>
      </c>
      <c r="R92" s="4">
        <f>Table1[[#This Row],[Dom Bet]]*Table1[[#This Row],[Odds]]*Table1[[#This Row],[Win]]-Table1[[#This Row],[Dom Bet]]</f>
        <v>1.5494999999999991E-2</v>
      </c>
      <c r="S92" s="4">
        <f>S91</f>
        <v>0.96605309728407585</v>
      </c>
      <c r="T92">
        <v>0.49760000000000004</v>
      </c>
      <c r="U92">
        <f>((Table1[[#This Row],[BB prob.]]*(Table1[[#This Row],[Odds]]-1)-1+Table1[[#This Row],[BB prob.]])/(Table1[[#This Row],[Odds]]-1))*0.3</f>
        <v>-6.3001690140845029E-2</v>
      </c>
      <c r="W92">
        <f>(Table1[[#This Row],[BB Bet]]*Table1[[#This Row],[Odds]]*Table1[[#This Row],[Win]]-Table1[[#This Row],[BB Bet]])*Table1[[#This Row],[BB Bankroll]]</f>
        <v>0</v>
      </c>
      <c r="X92">
        <f>Table1[[#This Row],[BB Bet]]*Table1[[#This Row],[Odds]]*Table1[[#This Row],[Win]]-Table1[[#This Row],[BB Bet]]</f>
        <v>0</v>
      </c>
      <c r="Y92" s="5">
        <f>Y91</f>
        <v>0.81249008928088795</v>
      </c>
    </row>
    <row r="93" spans="1:25" x14ac:dyDescent="0.35">
      <c r="A93" s="4">
        <v>2020020050</v>
      </c>
      <c r="B93" s="4">
        <v>6</v>
      </c>
      <c r="C93" s="4" t="s">
        <v>13</v>
      </c>
      <c r="D93" s="4" t="s">
        <v>3</v>
      </c>
      <c r="E93" s="4">
        <v>0</v>
      </c>
      <c r="F93" s="4">
        <v>0</v>
      </c>
      <c r="G93" s="4">
        <v>2.2000000000000002</v>
      </c>
      <c r="H93">
        <v>0.45923989090435163</v>
      </c>
      <c r="I93">
        <f>((Table1[[#This Row],[H-S prob.]]*(Table1[[#This Row],[Odds]]-1)-1+Table1[[#This Row],[H-S prob.]])/(Table1[[#This Row],[Odds]]-1))*0.3</f>
        <v>2.5819399973934089E-3</v>
      </c>
      <c r="J93">
        <v>2.5819399973934089E-3</v>
      </c>
      <c r="K93">
        <f>(Table1[[#This Row],[H-S Bet]]*Table1[[#This Row],[Odds]]*Table1[[#This Row],[Win]]-Table1[[#This Row],[H-S Bet]])*Table1[[#This Row],[H-S Bankroll]]</f>
        <v>-2.3594074049068641E-3</v>
      </c>
      <c r="L93">
        <f>Table1[[#This Row],[H-S Bet]]*Table1[[#This Row],[Odds]]*Table1[[#This Row],[Win]]-Table1[[#This Row],[H-S Bet]]</f>
        <v>-2.5819399973934089E-3</v>
      </c>
      <c r="M93" s="5">
        <f>M92</f>
        <v>0.91381186522103452</v>
      </c>
      <c r="N93" s="4">
        <v>0.38500000000000001</v>
      </c>
      <c r="O93" s="4">
        <f>((Table1[[#This Row],[Dom prob.]]*(Table1[[#This Row],[Odds]]-1)-1+Table1[[#This Row],[Dom prob.]])/(Table1[[#This Row],[Odds]]-1))*0.3</f>
        <v>-3.8249999999999972E-2</v>
      </c>
      <c r="P93" s="4"/>
      <c r="Q93" s="4">
        <f>(Table1[[#This Row],[Dom Bet]]*Table1[[#This Row],[Odds]]*Table1[[#This Row],[Win]]-Table1[[#This Row],[Dom Bet]])*Table1[[#This Row],[Dom Bankroll]]</f>
        <v>0</v>
      </c>
      <c r="R93" s="4">
        <f>Table1[[#This Row],[Dom Bet]]*Table1[[#This Row],[Odds]]*Table1[[#This Row],[Win]]-Table1[[#This Row],[Dom Bet]]</f>
        <v>0</v>
      </c>
      <c r="S93" s="4">
        <f>S92</f>
        <v>0.96605309728407585</v>
      </c>
      <c r="T93">
        <v>0.50239999999999996</v>
      </c>
      <c r="U93">
        <f>((Table1[[#This Row],[BB prob.]]*(Table1[[#This Row],[Odds]]-1)-1+Table1[[#This Row],[BB prob.]])/(Table1[[#This Row],[Odds]]-1))*0.3</f>
        <v>2.6320000000000007E-2</v>
      </c>
      <c r="V93">
        <v>2.6320000000000007E-2</v>
      </c>
      <c r="W93">
        <f>(Table1[[#This Row],[BB Bet]]*Table1[[#This Row],[Odds]]*Table1[[#This Row],[Win]]-Table1[[#This Row],[BB Bet]])*Table1[[#This Row],[BB Bankroll]]</f>
        <v>-2.1384739149872975E-2</v>
      </c>
      <c r="X93">
        <f>Table1[[#This Row],[BB Bet]]*Table1[[#This Row],[Odds]]*Table1[[#This Row],[Win]]-Table1[[#This Row],[BB Bet]]</f>
        <v>-2.6320000000000007E-2</v>
      </c>
      <c r="Y93" s="5">
        <f>Y92</f>
        <v>0.81249008928088795</v>
      </c>
    </row>
    <row r="94" spans="1:25" x14ac:dyDescent="0.35">
      <c r="A94" s="4">
        <v>2020020051</v>
      </c>
      <c r="B94" s="4">
        <v>6</v>
      </c>
      <c r="C94" s="4" t="s">
        <v>20</v>
      </c>
      <c r="D94" s="4" t="s">
        <v>19</v>
      </c>
      <c r="E94" s="4">
        <v>0</v>
      </c>
      <c r="F94" s="4">
        <v>0</v>
      </c>
      <c r="G94" s="4">
        <v>1.57</v>
      </c>
      <c r="H94">
        <v>0.64505232274742141</v>
      </c>
      <c r="I94">
        <f>((Table1[[#This Row],[H-S prob.]]*(Table1[[#This Row],[Odds]]-1)-1+Table1[[#This Row],[H-S prob.]])/(Table1[[#This Row],[Odds]]-1))*0.3</f>
        <v>6.7011298491850974E-3</v>
      </c>
      <c r="J94">
        <v>6.7011298491850974E-3</v>
      </c>
      <c r="K94">
        <f>(Table1[[#This Row],[H-S Bet]]*Table1[[#This Row],[Odds]]*Table1[[#This Row],[Win]]-Table1[[#This Row],[H-S Bet]])*Table1[[#This Row],[H-S Bankroll]]</f>
        <v>-6.1235719665721838E-3</v>
      </c>
      <c r="L94">
        <f>Table1[[#This Row],[H-S Bet]]*Table1[[#This Row],[Odds]]*Table1[[#This Row],[Win]]-Table1[[#This Row],[H-S Bet]]</f>
        <v>-6.7011298491850974E-3</v>
      </c>
      <c r="M94" s="5">
        <f>M93</f>
        <v>0.91381186522103452</v>
      </c>
      <c r="N94" s="4">
        <v>0.61699999999999999</v>
      </c>
      <c r="O94" s="4">
        <f>((Table1[[#This Row],[Dom prob.]]*(Table1[[#This Row],[Odds]]-1)-1+Table1[[#This Row],[Dom prob.]])/(Table1[[#This Row],[Odds]]-1))*0.3</f>
        <v>-1.6478947368421024E-2</v>
      </c>
      <c r="P94" s="4"/>
      <c r="Q94" s="4">
        <f>(Table1[[#This Row],[Dom Bet]]*Table1[[#This Row],[Odds]]*Table1[[#This Row],[Win]]-Table1[[#This Row],[Dom Bet]])*Table1[[#This Row],[Dom Bankroll]]</f>
        <v>0</v>
      </c>
      <c r="R94" s="4">
        <f>Table1[[#This Row],[Dom Bet]]*Table1[[#This Row],[Odds]]*Table1[[#This Row],[Win]]-Table1[[#This Row],[Dom Bet]]</f>
        <v>0</v>
      </c>
      <c r="S94" s="4">
        <f>S93</f>
        <v>0.96605309728407585</v>
      </c>
      <c r="T94">
        <v>0.71389999999999998</v>
      </c>
      <c r="U94">
        <f>((Table1[[#This Row],[BB prob.]]*(Table1[[#This Row],[Odds]]-1)-1+Table1[[#This Row],[BB prob.]])/(Table1[[#This Row],[Odds]]-1))*0.3</f>
        <v>6.3591052631578951E-2</v>
      </c>
      <c r="V94">
        <v>6.3591052631578951E-2</v>
      </c>
      <c r="W94">
        <f>(Table1[[#This Row],[BB Bet]]*Table1[[#This Row],[Odds]]*Table1[[#This Row],[Win]]-Table1[[#This Row],[BB Bet]])*Table1[[#This Row],[BB Bankroll]]</f>
        <v>-5.1667100030097224E-2</v>
      </c>
      <c r="X94">
        <f>Table1[[#This Row],[BB Bet]]*Table1[[#This Row],[Odds]]*Table1[[#This Row],[Win]]-Table1[[#This Row],[BB Bet]]</f>
        <v>-6.3591052631578951E-2</v>
      </c>
      <c r="Y94" s="5">
        <f>Y93</f>
        <v>0.81249008928088795</v>
      </c>
    </row>
    <row r="95" spans="1:25" x14ac:dyDescent="0.35">
      <c r="A95" s="4">
        <v>2020020051</v>
      </c>
      <c r="B95" s="4">
        <v>6</v>
      </c>
      <c r="C95" s="4" t="s">
        <v>19</v>
      </c>
      <c r="D95" s="4" t="s">
        <v>20</v>
      </c>
      <c r="E95" s="4">
        <v>1</v>
      </c>
      <c r="F95" s="4">
        <v>1</v>
      </c>
      <c r="G95" s="4">
        <v>2.5</v>
      </c>
      <c r="H95">
        <v>0.35494767725257864</v>
      </c>
      <c r="I95">
        <f>((Table1[[#This Row],[H-S prob.]]*(Table1[[#This Row],[Odds]]-1)-1+Table1[[#This Row],[H-S prob.]])/(Table1[[#This Row],[Odds]]-1))*0.3</f>
        <v>-2.2526161373710673E-2</v>
      </c>
      <c r="K95">
        <f>(Table1[[#This Row],[H-S Bet]]*Table1[[#This Row],[Odds]]*Table1[[#This Row],[Win]]-Table1[[#This Row],[H-S Bet]])*Table1[[#This Row],[H-S Bankroll]]</f>
        <v>0</v>
      </c>
      <c r="L95">
        <f>Table1[[#This Row],[H-S Bet]]*Table1[[#This Row],[Odds]]*Table1[[#This Row],[Win]]-Table1[[#This Row],[H-S Bet]]</f>
        <v>0</v>
      </c>
      <c r="M95" s="5">
        <f>M94</f>
        <v>0.91381186522103452</v>
      </c>
      <c r="N95" s="4">
        <v>0.38300000000000001</v>
      </c>
      <c r="O95" s="4">
        <f>((Table1[[#This Row],[Dom prob.]]*(Table1[[#This Row],[Odds]]-1)-1+Table1[[#This Row],[Dom prob.]])/(Table1[[#This Row],[Odds]]-1))*0.3</f>
        <v>-8.4999999999999954E-3</v>
      </c>
      <c r="P95" s="4"/>
      <c r="Q95" s="4">
        <f>(Table1[[#This Row],[Dom Bet]]*Table1[[#This Row],[Odds]]*Table1[[#This Row],[Win]]-Table1[[#This Row],[Dom Bet]])*Table1[[#This Row],[Dom Bankroll]]</f>
        <v>0</v>
      </c>
      <c r="R95" s="4">
        <f>Table1[[#This Row],[Dom Bet]]*Table1[[#This Row],[Odds]]*Table1[[#This Row],[Win]]-Table1[[#This Row],[Dom Bet]]</f>
        <v>0</v>
      </c>
      <c r="S95" s="4">
        <f>S94</f>
        <v>0.96605309728407585</v>
      </c>
      <c r="T95">
        <v>0.28610000000000002</v>
      </c>
      <c r="U95">
        <f>((Table1[[#This Row],[BB prob.]]*(Table1[[#This Row],[Odds]]-1)-1+Table1[[#This Row],[BB prob.]])/(Table1[[#This Row],[Odds]]-1))*0.3</f>
        <v>-5.6949999999999987E-2</v>
      </c>
      <c r="W95">
        <f>(Table1[[#This Row],[BB Bet]]*Table1[[#This Row],[Odds]]*Table1[[#This Row],[Win]]-Table1[[#This Row],[BB Bet]])*Table1[[#This Row],[BB Bankroll]]</f>
        <v>0</v>
      </c>
      <c r="X95">
        <f>Table1[[#This Row],[BB Bet]]*Table1[[#This Row],[Odds]]*Table1[[#This Row],[Win]]-Table1[[#This Row],[BB Bet]]</f>
        <v>0</v>
      </c>
      <c r="Y95" s="5">
        <f>Y94</f>
        <v>0.81249008928088795</v>
      </c>
    </row>
    <row r="96" spans="1:25" x14ac:dyDescent="0.35">
      <c r="A96" s="4">
        <v>2020020053</v>
      </c>
      <c r="B96" s="4">
        <v>6</v>
      </c>
      <c r="C96" s="4" t="s">
        <v>30</v>
      </c>
      <c r="D96" s="4" t="s">
        <v>23</v>
      </c>
      <c r="E96" s="4">
        <v>1</v>
      </c>
      <c r="F96" s="4">
        <v>0</v>
      </c>
      <c r="G96" s="4">
        <v>1.83</v>
      </c>
      <c r="H96">
        <v>0.39368920281550601</v>
      </c>
      <c r="I96">
        <f>((Table1[[#This Row],[H-S prob.]]*(Table1[[#This Row],[Odds]]-1)-1+Table1[[#This Row],[H-S prob.]])/(Table1[[#This Row],[Odds]]-1))*0.3</f>
        <v>-0.10104172006540625</v>
      </c>
      <c r="K96">
        <f>(Table1[[#This Row],[H-S Bet]]*Table1[[#This Row],[Odds]]*Table1[[#This Row],[Win]]-Table1[[#This Row],[H-S Bet]])*Table1[[#This Row],[H-S Bankroll]]</f>
        <v>0</v>
      </c>
      <c r="L96">
        <f>Table1[[#This Row],[H-S Bet]]*Table1[[#This Row],[Odds]]*Table1[[#This Row],[Win]]-Table1[[#This Row],[H-S Bet]]</f>
        <v>0</v>
      </c>
      <c r="M96" s="5">
        <f>M95</f>
        <v>0.91381186522103452</v>
      </c>
      <c r="N96" s="4">
        <v>0.44800000000000001</v>
      </c>
      <c r="O96" s="4">
        <f>((Table1[[#This Row],[Dom prob.]]*(Table1[[#This Row],[Odds]]-1)-1+Table1[[#This Row],[Dom prob.]])/(Table1[[#This Row],[Odds]]-1))*0.3</f>
        <v>-6.5118072289156587E-2</v>
      </c>
      <c r="P96" s="4"/>
      <c r="Q96" s="4">
        <f>(Table1[[#This Row],[Dom Bet]]*Table1[[#This Row],[Odds]]*Table1[[#This Row],[Win]]-Table1[[#This Row],[Dom Bet]])*Table1[[#This Row],[Dom Bankroll]]</f>
        <v>0</v>
      </c>
      <c r="R96" s="4">
        <f>Table1[[#This Row],[Dom Bet]]*Table1[[#This Row],[Odds]]*Table1[[#This Row],[Win]]-Table1[[#This Row],[Dom Bet]]</f>
        <v>0</v>
      </c>
      <c r="S96" s="4">
        <f>S95</f>
        <v>0.96605309728407585</v>
      </c>
      <c r="T96">
        <v>0.36879999999999996</v>
      </c>
      <c r="U96">
        <f>((Table1[[#This Row],[BB prob.]]*(Table1[[#This Row],[Odds]]-1)-1+Table1[[#This Row],[BB prob.]])/(Table1[[#This Row],[Odds]]-1))*0.3</f>
        <v>-0.11750457831325303</v>
      </c>
      <c r="W96">
        <f>(Table1[[#This Row],[BB Bet]]*Table1[[#This Row],[Odds]]*Table1[[#This Row],[Win]]-Table1[[#This Row],[BB Bet]])*Table1[[#This Row],[BB Bankroll]]</f>
        <v>0</v>
      </c>
      <c r="X96">
        <f>Table1[[#This Row],[BB Bet]]*Table1[[#This Row],[Odds]]*Table1[[#This Row],[Win]]-Table1[[#This Row],[BB Bet]]</f>
        <v>0</v>
      </c>
      <c r="Y96" s="5">
        <f>Y95</f>
        <v>0.81249008928088795</v>
      </c>
    </row>
    <row r="97" spans="1:25" x14ac:dyDescent="0.35">
      <c r="A97" s="4">
        <v>2020020053</v>
      </c>
      <c r="B97" s="4">
        <v>6</v>
      </c>
      <c r="C97" s="4" t="s">
        <v>23</v>
      </c>
      <c r="D97" s="4" t="s">
        <v>30</v>
      </c>
      <c r="E97" s="4">
        <v>0</v>
      </c>
      <c r="F97" s="4">
        <v>1</v>
      </c>
      <c r="G97" s="4">
        <v>2.0499999999999998</v>
      </c>
      <c r="H97">
        <v>0.6063107971844941</v>
      </c>
      <c r="I97">
        <f>((Table1[[#This Row],[H-S prob.]]*(Table1[[#This Row],[Odds]]-1)-1+Table1[[#This Row],[H-S prob.]])/(Table1[[#This Row],[Odds]]-1))*0.3</f>
        <v>6.9410609779489388E-2</v>
      </c>
      <c r="J97">
        <v>6.9410609779489388E-2</v>
      </c>
      <c r="K97">
        <f>(Table1[[#This Row],[H-S Bet]]*Table1[[#This Row],[Odds]]*Table1[[#This Row],[Win]]-Table1[[#This Row],[H-S Bet]])*Table1[[#This Row],[H-S Bankroll]]</f>
        <v>6.6599650728160778E-2</v>
      </c>
      <c r="L97">
        <f>Table1[[#This Row],[H-S Bet]]*Table1[[#This Row],[Odds]]*Table1[[#This Row],[Win]]-Table1[[#This Row],[H-S Bet]]</f>
        <v>7.2881140268463832E-2</v>
      </c>
      <c r="M97" s="5">
        <f>M96</f>
        <v>0.91381186522103452</v>
      </c>
      <c r="N97" s="4">
        <v>0.55200000000000005</v>
      </c>
      <c r="O97" s="4">
        <f>((Table1[[#This Row],[Dom prob.]]*(Table1[[#This Row],[Odds]]-1)-1+Table1[[#This Row],[Dom prob.]])/(Table1[[#This Row],[Odds]]-1))*0.3</f>
        <v>3.7600000000000022E-2</v>
      </c>
      <c r="P97" s="4">
        <v>3.7600000000000022E-2</v>
      </c>
      <c r="Q97" s="4">
        <f>(Table1[[#This Row],[Dom Bet]]*Table1[[#This Row],[Odds]]*Table1[[#This Row],[Win]]-Table1[[#This Row],[Dom Bet]])*Table1[[#This Row],[Dom Bankroll]]</f>
        <v>3.8139776280775327E-2</v>
      </c>
      <c r="R97" s="4">
        <f>Table1[[#This Row],[Dom Bet]]*Table1[[#This Row],[Odds]]*Table1[[#This Row],[Win]]-Table1[[#This Row],[Dom Bet]]</f>
        <v>3.9480000000000015E-2</v>
      </c>
      <c r="S97" s="4">
        <f>S96</f>
        <v>0.96605309728407585</v>
      </c>
      <c r="T97">
        <v>0.63119999999999998</v>
      </c>
      <c r="U97">
        <f>((Table1[[#This Row],[BB prob.]]*(Table1[[#This Row],[Odds]]-1)-1+Table1[[#This Row],[BB prob.]])/(Table1[[#This Row],[Odds]]-1))*0.3</f>
        <v>8.3988571428571399E-2</v>
      </c>
      <c r="V97">
        <v>8.3988571428571399E-2</v>
      </c>
      <c r="W97">
        <f>(Table1[[#This Row],[BB Bet]]*Table1[[#This Row],[Odds]]*Table1[[#This Row],[Win]]-Table1[[#This Row],[BB Bet]])*Table1[[#This Row],[BB Bankroll]]</f>
        <v>7.1651875993502909E-2</v>
      </c>
      <c r="X97">
        <f>Table1[[#This Row],[BB Bet]]*Table1[[#This Row],[Odds]]*Table1[[#This Row],[Win]]-Table1[[#This Row],[BB Bet]]</f>
        <v>8.8187999999999947E-2</v>
      </c>
      <c r="Y97" s="5">
        <f>Y96</f>
        <v>0.81249008928088795</v>
      </c>
    </row>
    <row r="98" spans="1:25" x14ac:dyDescent="0.35">
      <c r="A98" s="4">
        <v>2020020054</v>
      </c>
      <c r="B98" s="4">
        <v>6</v>
      </c>
      <c r="C98" s="4" t="s">
        <v>10</v>
      </c>
      <c r="D98" s="4" t="s">
        <v>28</v>
      </c>
      <c r="E98" s="4">
        <v>0</v>
      </c>
      <c r="F98" s="4">
        <v>1</v>
      </c>
      <c r="G98" s="4">
        <v>1.4</v>
      </c>
      <c r="H98">
        <v>0.62968014686454832</v>
      </c>
      <c r="I98">
        <f>((Table1[[#This Row],[H-S prob.]]*(Table1[[#This Row],[Odds]]-1)-1+Table1[[#This Row],[H-S prob.]])/(Table1[[#This Row],[Odds]]-1))*0.3</f>
        <v>-8.883584579222438E-2</v>
      </c>
      <c r="K98">
        <f>(Table1[[#This Row],[H-S Bet]]*Table1[[#This Row],[Odds]]*Table1[[#This Row],[Win]]-Table1[[#This Row],[H-S Bet]])*Table1[[#This Row],[H-S Bankroll]]</f>
        <v>0</v>
      </c>
      <c r="L98">
        <f>Table1[[#This Row],[H-S Bet]]*Table1[[#This Row],[Odds]]*Table1[[#This Row],[Win]]-Table1[[#This Row],[H-S Bet]]</f>
        <v>0</v>
      </c>
      <c r="M98" s="5">
        <f>M97</f>
        <v>0.91381186522103452</v>
      </c>
      <c r="N98" s="4">
        <v>0.70599999999999996</v>
      </c>
      <c r="O98" s="4">
        <f>((Table1[[#This Row],[Dom prob.]]*(Table1[[#This Row],[Odds]]-1)-1+Table1[[#This Row],[Dom prob.]])/(Table1[[#This Row],[Odds]]-1))*0.3</f>
        <v>-8.7000000000000428E-3</v>
      </c>
      <c r="P98" s="4"/>
      <c r="Q98" s="4">
        <f>(Table1[[#This Row],[Dom Bet]]*Table1[[#This Row],[Odds]]*Table1[[#This Row],[Win]]-Table1[[#This Row],[Dom Bet]])*Table1[[#This Row],[Dom Bankroll]]</f>
        <v>0</v>
      </c>
      <c r="R98" s="4">
        <f>Table1[[#This Row],[Dom Bet]]*Table1[[#This Row],[Odds]]*Table1[[#This Row],[Win]]-Table1[[#This Row],[Dom Bet]]</f>
        <v>0</v>
      </c>
      <c r="S98" s="4">
        <f>S97</f>
        <v>0.96605309728407585</v>
      </c>
      <c r="T98">
        <v>0.67030000000000001</v>
      </c>
      <c r="U98">
        <f>((Table1[[#This Row],[BB prob.]]*(Table1[[#This Row],[Odds]]-1)-1+Table1[[#This Row],[BB prob.]])/(Table1[[#This Row],[Odds]]-1))*0.3</f>
        <v>-4.6185000000000066E-2</v>
      </c>
      <c r="W98">
        <f>(Table1[[#This Row],[BB Bet]]*Table1[[#This Row],[Odds]]*Table1[[#This Row],[Win]]-Table1[[#This Row],[BB Bet]])*Table1[[#This Row],[BB Bankroll]]</f>
        <v>0</v>
      </c>
      <c r="X98">
        <f>Table1[[#This Row],[BB Bet]]*Table1[[#This Row],[Odds]]*Table1[[#This Row],[Win]]-Table1[[#This Row],[BB Bet]]</f>
        <v>0</v>
      </c>
      <c r="Y98" s="5">
        <f>Y97</f>
        <v>0.81249008928088795</v>
      </c>
    </row>
    <row r="99" spans="1:25" x14ac:dyDescent="0.35">
      <c r="A99" s="4">
        <v>2020020054</v>
      </c>
      <c r="B99" s="4">
        <v>6</v>
      </c>
      <c r="C99" s="4" t="s">
        <v>28</v>
      </c>
      <c r="D99" s="4" t="s">
        <v>10</v>
      </c>
      <c r="E99" s="4">
        <v>1</v>
      </c>
      <c r="F99" s="4">
        <v>0</v>
      </c>
      <c r="G99" s="4">
        <v>3.05</v>
      </c>
      <c r="H99">
        <v>0.37031985313545174</v>
      </c>
      <c r="I99">
        <f>((Table1[[#This Row],[H-S prob.]]*(Table1[[#This Row],[Odds]]-1)-1+Table1[[#This Row],[H-S prob.]])/(Table1[[#This Row],[Odds]]-1))*0.3</f>
        <v>1.8947641765335765E-2</v>
      </c>
      <c r="J99">
        <v>1.8947641765335765E-2</v>
      </c>
      <c r="K99">
        <f>(Table1[[#This Row],[H-S Bet]]*Table1[[#This Row],[Odds]]*Table1[[#This Row],[Win]]-Table1[[#This Row],[H-S Bet]])*Table1[[#This Row],[H-S Bankroll]]</f>
        <v>-1.7314579863121449E-2</v>
      </c>
      <c r="L99">
        <f>Table1[[#This Row],[H-S Bet]]*Table1[[#This Row],[Odds]]*Table1[[#This Row],[Win]]-Table1[[#This Row],[H-S Bet]]</f>
        <v>-1.8947641765335765E-2</v>
      </c>
      <c r="M99" s="5">
        <f>M98</f>
        <v>0.91381186522103452</v>
      </c>
      <c r="N99" s="4">
        <v>0.29399999999999998</v>
      </c>
      <c r="O99" s="4">
        <f>((Table1[[#This Row],[Dom prob.]]*(Table1[[#This Row],[Odds]]-1)-1+Table1[[#This Row],[Dom prob.]])/(Table1[[#This Row],[Odds]]-1))*0.3</f>
        <v>-1.5117073170731724E-2</v>
      </c>
      <c r="P99" s="4"/>
      <c r="Q99" s="4">
        <f>(Table1[[#This Row],[Dom Bet]]*Table1[[#This Row],[Odds]]*Table1[[#This Row],[Win]]-Table1[[#This Row],[Dom Bet]])*Table1[[#This Row],[Dom Bankroll]]</f>
        <v>0</v>
      </c>
      <c r="R99" s="4">
        <f>Table1[[#This Row],[Dom Bet]]*Table1[[#This Row],[Odds]]*Table1[[#This Row],[Win]]-Table1[[#This Row],[Dom Bet]]</f>
        <v>0</v>
      </c>
      <c r="S99" s="4">
        <f>S98</f>
        <v>0.96605309728407585</v>
      </c>
      <c r="T99">
        <v>0.32969999999999999</v>
      </c>
      <c r="U99">
        <f>((Table1[[#This Row],[BB prob.]]*(Table1[[#This Row],[Odds]]-1)-1+Table1[[#This Row],[BB prob.]])/(Table1[[#This Row],[Odds]]-1))*0.3</f>
        <v>8.173170731707246E-4</v>
      </c>
      <c r="V99">
        <v>8.173170731707246E-4</v>
      </c>
      <c r="W99">
        <f>(Table1[[#This Row],[BB Bet]]*Table1[[#This Row],[Odds]]*Table1[[#This Row],[Win]]-Table1[[#This Row],[BB Bet]])*Table1[[#This Row],[BB Bankroll]]</f>
        <v>-6.6406202175127611E-4</v>
      </c>
      <c r="X99">
        <f>Table1[[#This Row],[BB Bet]]*Table1[[#This Row],[Odds]]*Table1[[#This Row],[Win]]-Table1[[#This Row],[BB Bet]]</f>
        <v>-8.173170731707246E-4</v>
      </c>
      <c r="Y99" s="5">
        <f>Y98</f>
        <v>0.81249008928088795</v>
      </c>
    </row>
    <row r="100" spans="1:25" x14ac:dyDescent="0.35">
      <c r="A100" s="4">
        <v>2020020055</v>
      </c>
      <c r="B100" s="4">
        <v>7</v>
      </c>
      <c r="C100" s="4" t="s">
        <v>25</v>
      </c>
      <c r="D100" s="4" t="s">
        <v>11</v>
      </c>
      <c r="E100" s="4">
        <v>0</v>
      </c>
      <c r="F100" s="4">
        <v>1</v>
      </c>
      <c r="G100" s="4">
        <v>2.5499999999999998</v>
      </c>
      <c r="H100">
        <v>0.34921113607740878</v>
      </c>
      <c r="I100">
        <f>((Table1[[#This Row],[H-S prob.]]*(Table1[[#This Row],[Odds]]-1)-1+Table1[[#This Row],[H-S prob.]])/(Table1[[#This Row],[Odds]]-1))*0.3</f>
        <v>-2.1195794129536975E-2</v>
      </c>
      <c r="K100">
        <f>(Table1[[#This Row],[H-S Bet]]*Table1[[#This Row],[Odds]]*Table1[[#This Row],[Win]]-Table1[[#This Row],[H-S Bet]])*Table1[[#This Row],[H-S Bankroll]]</f>
        <v>0</v>
      </c>
      <c r="L100">
        <f>Table1[[#This Row],[H-S Bet]]*Table1[[#This Row],[Odds]]*Table1[[#This Row],[Win]]-Table1[[#This Row],[H-S Bet]]</f>
        <v>0</v>
      </c>
      <c r="M100" s="5">
        <f>M99+SUM(K86:K99)</f>
        <v>0.95461395671459481</v>
      </c>
      <c r="N100" s="4">
        <v>0.31100000000000005</v>
      </c>
      <c r="O100" s="4">
        <f>((Table1[[#This Row],[Dom prob.]]*(Table1[[#This Row],[Odds]]-1)-1+Table1[[#This Row],[Dom prob.]])/(Table1[[#This Row],[Odds]]-1))*0.3</f>
        <v>-4.0054838709677396E-2</v>
      </c>
      <c r="P100" s="4"/>
      <c r="Q100" s="4">
        <f>(Table1[[#This Row],[Dom Bet]]*Table1[[#This Row],[Odds]]*Table1[[#This Row],[Win]]-Table1[[#This Row],[Dom Bet]])*Table1[[#This Row],[Dom Bankroll]]</f>
        <v>0</v>
      </c>
      <c r="R100" s="4">
        <f>Table1[[#This Row],[Dom Bet]]*Table1[[#This Row],[Odds]]*Table1[[#This Row],[Win]]-Table1[[#This Row],[Dom Bet]]</f>
        <v>0</v>
      </c>
      <c r="S100" s="4">
        <f>S99+SUM(Q86:Q99)</f>
        <v>1.0005170415296853</v>
      </c>
      <c r="T100">
        <v>0.35650000000000004</v>
      </c>
      <c r="U100">
        <f>((Table1[[#This Row],[BB prob.]]*(Table1[[#This Row],[Odds]]-1)-1+Table1[[#This Row],[BB prob.]])/(Table1[[#This Row],[Odds]]-1))*0.3</f>
        <v>-1.7598387096774179E-2</v>
      </c>
      <c r="W100">
        <f>(Table1[[#This Row],[BB Bet]]*Table1[[#This Row],[Odds]]*Table1[[#This Row],[Win]]-Table1[[#This Row],[BB Bet]])*Table1[[#This Row],[BB Bankroll]]</f>
        <v>0</v>
      </c>
      <c r="X100">
        <f>Table1[[#This Row],[BB Bet]]*Table1[[#This Row],[Odds]]*Table1[[#This Row],[Win]]-Table1[[#This Row],[BB Bet]]</f>
        <v>0</v>
      </c>
      <c r="Y100" s="5">
        <f>Y99+SUM(W86:W99)</f>
        <v>0.82389747474898223</v>
      </c>
    </row>
    <row r="101" spans="1:25" x14ac:dyDescent="0.35">
      <c r="A101" s="4">
        <v>2020020055</v>
      </c>
      <c r="B101" s="4">
        <v>7</v>
      </c>
      <c r="C101" s="4" t="s">
        <v>11</v>
      </c>
      <c r="D101" s="4" t="s">
        <v>25</v>
      </c>
      <c r="E101" s="4">
        <v>1</v>
      </c>
      <c r="F101" s="4">
        <v>0</v>
      </c>
      <c r="G101" s="4">
        <v>1.54</v>
      </c>
      <c r="H101">
        <v>0.65078886392259128</v>
      </c>
      <c r="I101">
        <f>((Table1[[#This Row],[H-S prob.]]*(Table1[[#This Row],[Odds]]-1)-1+Table1[[#This Row],[H-S prob.]])/(Table1[[#This Row],[Odds]]-1))*0.3</f>
        <v>1.2304724671058365E-3</v>
      </c>
      <c r="J101">
        <v>1.2304724671058365E-3</v>
      </c>
      <c r="K101">
        <f>(Table1[[#This Row],[H-S Bet]]*Table1[[#This Row],[Odds]]*Table1[[#This Row],[Win]]-Table1[[#This Row],[H-S Bet]])*Table1[[#This Row],[H-S Bankroll]]</f>
        <v>-1.1746261904522716E-3</v>
      </c>
      <c r="L101">
        <f>Table1[[#This Row],[H-S Bet]]*Table1[[#This Row],[Odds]]*Table1[[#This Row],[Win]]-Table1[[#This Row],[H-S Bet]]</f>
        <v>-1.2304724671058365E-3</v>
      </c>
      <c r="M101" s="5">
        <f>M100</f>
        <v>0.95461395671459481</v>
      </c>
      <c r="N101" s="4">
        <v>0.68899999999999995</v>
      </c>
      <c r="O101" s="4">
        <f>((Table1[[#This Row],[Dom prob.]]*(Table1[[#This Row],[Odds]]-1)-1+Table1[[#This Row],[Dom prob.]])/(Table1[[#This Row],[Odds]]-1))*0.3</f>
        <v>3.3922222222222222E-2</v>
      </c>
      <c r="P101" s="4">
        <v>3.3922222222222222E-2</v>
      </c>
      <c r="Q101" s="4">
        <f>(Table1[[#This Row],[Dom Bet]]*Table1[[#This Row],[Odds]]*Table1[[#This Row],[Win]]-Table1[[#This Row],[Dom Bet]])*Table1[[#This Row],[Dom Bankroll]]</f>
        <v>-3.3939761419890323E-2</v>
      </c>
      <c r="R101" s="4">
        <f>Table1[[#This Row],[Dom Bet]]*Table1[[#This Row],[Odds]]*Table1[[#This Row],[Win]]-Table1[[#This Row],[Dom Bet]]</f>
        <v>-3.3922222222222222E-2</v>
      </c>
      <c r="S101" s="4">
        <f>S100</f>
        <v>1.0005170415296853</v>
      </c>
      <c r="T101">
        <v>0.64349999999999996</v>
      </c>
      <c r="U101">
        <f>((Table1[[#This Row],[BB prob.]]*(Table1[[#This Row],[Odds]]-1)-1+Table1[[#This Row],[BB prob.]])/(Table1[[#This Row],[Odds]]-1))*0.3</f>
        <v>-5.0055555555555348E-3</v>
      </c>
      <c r="W101">
        <f>(Table1[[#This Row],[BB Bet]]*Table1[[#This Row],[Odds]]*Table1[[#This Row],[Win]]-Table1[[#This Row],[BB Bet]])*Table1[[#This Row],[BB Bankroll]]</f>
        <v>0</v>
      </c>
      <c r="X101">
        <f>Table1[[#This Row],[BB Bet]]*Table1[[#This Row],[Odds]]*Table1[[#This Row],[Win]]-Table1[[#This Row],[BB Bet]]</f>
        <v>0</v>
      </c>
      <c r="Y101" s="5">
        <f>Y100</f>
        <v>0.82389747474898223</v>
      </c>
    </row>
    <row r="102" spans="1:25" x14ac:dyDescent="0.35">
      <c r="A102" s="4">
        <v>2020020056</v>
      </c>
      <c r="B102" s="4">
        <v>7</v>
      </c>
      <c r="C102" s="4" t="s">
        <v>8</v>
      </c>
      <c r="D102" s="4" t="s">
        <v>7</v>
      </c>
      <c r="E102" s="4">
        <v>0</v>
      </c>
      <c r="F102" s="4">
        <v>1</v>
      </c>
      <c r="G102" s="4">
        <v>2.2999999999999998</v>
      </c>
      <c r="H102">
        <v>0.41746602893111268</v>
      </c>
      <c r="I102">
        <f>((Table1[[#This Row],[H-S prob.]]*(Table1[[#This Row],[Odds]]-1)-1+Table1[[#This Row],[H-S prob.]])/(Table1[[#This Row],[Odds]]-1))*0.3</f>
        <v>-9.1911077211786658E-3</v>
      </c>
      <c r="K102">
        <f>(Table1[[#This Row],[H-S Bet]]*Table1[[#This Row],[Odds]]*Table1[[#This Row],[Win]]-Table1[[#This Row],[H-S Bet]])*Table1[[#This Row],[H-S Bankroll]]</f>
        <v>0</v>
      </c>
      <c r="L102">
        <f>Table1[[#This Row],[H-S Bet]]*Table1[[#This Row],[Odds]]*Table1[[#This Row],[Win]]-Table1[[#This Row],[H-S Bet]]</f>
        <v>0</v>
      </c>
      <c r="M102" s="5">
        <f>M101</f>
        <v>0.95461395671459481</v>
      </c>
      <c r="N102" s="4">
        <v>0.42300000000000004</v>
      </c>
      <c r="O102" s="4">
        <f>((Table1[[#This Row],[Dom prob.]]*(Table1[[#This Row],[Odds]]-1)-1+Table1[[#This Row],[Dom prob.]])/(Table1[[#This Row],[Odds]]-1))*0.3</f>
        <v>-6.2538461538461576E-3</v>
      </c>
      <c r="P102" s="4"/>
      <c r="Q102" s="4">
        <f>(Table1[[#This Row],[Dom Bet]]*Table1[[#This Row],[Odds]]*Table1[[#This Row],[Win]]-Table1[[#This Row],[Dom Bet]])*Table1[[#This Row],[Dom Bankroll]]</f>
        <v>0</v>
      </c>
      <c r="R102" s="4">
        <f>Table1[[#This Row],[Dom Bet]]*Table1[[#This Row],[Odds]]*Table1[[#This Row],[Win]]-Table1[[#This Row],[Dom Bet]]</f>
        <v>0</v>
      </c>
      <c r="S102" s="4">
        <f>S101</f>
        <v>1.0005170415296853</v>
      </c>
      <c r="T102">
        <v>0.42330000000000001</v>
      </c>
      <c r="U102">
        <f>((Table1[[#This Row],[BB prob.]]*(Table1[[#This Row],[Odds]]-1)-1+Table1[[#This Row],[BB prob.]])/(Table1[[#This Row],[Odds]]-1))*0.3</f>
        <v>-6.0946153846153954E-3</v>
      </c>
      <c r="W102">
        <f>(Table1[[#This Row],[BB Bet]]*Table1[[#This Row],[Odds]]*Table1[[#This Row],[Win]]-Table1[[#This Row],[BB Bet]])*Table1[[#This Row],[BB Bankroll]]</f>
        <v>0</v>
      </c>
      <c r="X102">
        <f>Table1[[#This Row],[BB Bet]]*Table1[[#This Row],[Odds]]*Table1[[#This Row],[Win]]-Table1[[#This Row],[BB Bet]]</f>
        <v>0</v>
      </c>
      <c r="Y102" s="5">
        <f>Y101</f>
        <v>0.82389747474898223</v>
      </c>
    </row>
    <row r="103" spans="1:25" x14ac:dyDescent="0.35">
      <c r="A103" s="4">
        <v>2020020056</v>
      </c>
      <c r="B103" s="4">
        <v>7</v>
      </c>
      <c r="C103" s="4" t="s">
        <v>7</v>
      </c>
      <c r="D103" s="4" t="s">
        <v>8</v>
      </c>
      <c r="E103" s="4">
        <v>1</v>
      </c>
      <c r="F103" s="4">
        <v>0</v>
      </c>
      <c r="G103" s="4">
        <v>1.66</v>
      </c>
      <c r="H103">
        <v>0.58253397106888727</v>
      </c>
      <c r="I103">
        <f>((Table1[[#This Row],[H-S prob.]]*(Table1[[#This Row],[Odds]]-1)-1+Table1[[#This Row],[H-S prob.]])/(Table1[[#This Row],[Odds]]-1))*0.3</f>
        <v>-1.4997094557112371E-2</v>
      </c>
      <c r="K103">
        <f>(Table1[[#This Row],[H-S Bet]]*Table1[[#This Row],[Odds]]*Table1[[#This Row],[Win]]-Table1[[#This Row],[H-S Bet]])*Table1[[#This Row],[H-S Bankroll]]</f>
        <v>0</v>
      </c>
      <c r="L103">
        <f>Table1[[#This Row],[H-S Bet]]*Table1[[#This Row],[Odds]]*Table1[[#This Row],[Win]]-Table1[[#This Row],[H-S Bet]]</f>
        <v>0</v>
      </c>
      <c r="M103" s="5">
        <f>M102</f>
        <v>0.95461395671459481</v>
      </c>
      <c r="N103" s="4">
        <v>0.57699999999999996</v>
      </c>
      <c r="O103" s="4">
        <f>((Table1[[#This Row],[Dom prob.]]*(Table1[[#This Row],[Odds]]-1)-1+Table1[[#This Row],[Dom prob.]])/(Table1[[#This Row],[Odds]]-1))*0.3</f>
        <v>-1.9172727272727324E-2</v>
      </c>
      <c r="P103" s="4"/>
      <c r="Q103" s="4">
        <f>(Table1[[#This Row],[Dom Bet]]*Table1[[#This Row],[Odds]]*Table1[[#This Row],[Win]]-Table1[[#This Row],[Dom Bet]])*Table1[[#This Row],[Dom Bankroll]]</f>
        <v>0</v>
      </c>
      <c r="R103" s="4">
        <f>Table1[[#This Row],[Dom Bet]]*Table1[[#This Row],[Odds]]*Table1[[#This Row],[Win]]-Table1[[#This Row],[Dom Bet]]</f>
        <v>0</v>
      </c>
      <c r="S103" s="4">
        <f>S102</f>
        <v>1.0005170415296853</v>
      </c>
      <c r="T103">
        <v>0.57669999999999999</v>
      </c>
      <c r="U103">
        <f>((Table1[[#This Row],[BB prob.]]*(Table1[[#This Row],[Odds]]-1)-1+Table1[[#This Row],[BB prob.]])/(Table1[[#This Row],[Odds]]-1))*0.3</f>
        <v>-1.9399090909090911E-2</v>
      </c>
      <c r="W103">
        <f>(Table1[[#This Row],[BB Bet]]*Table1[[#This Row],[Odds]]*Table1[[#This Row],[Win]]-Table1[[#This Row],[BB Bet]])*Table1[[#This Row],[BB Bankroll]]</f>
        <v>0</v>
      </c>
      <c r="X103">
        <f>Table1[[#This Row],[BB Bet]]*Table1[[#This Row],[Odds]]*Table1[[#This Row],[Win]]-Table1[[#This Row],[BB Bet]]</f>
        <v>0</v>
      </c>
      <c r="Y103" s="5">
        <f>Y102</f>
        <v>0.82389747474898223</v>
      </c>
    </row>
    <row r="104" spans="1:25" x14ac:dyDescent="0.35">
      <c r="A104" s="4">
        <v>2020020057</v>
      </c>
      <c r="B104" s="4">
        <v>7</v>
      </c>
      <c r="C104" s="4" t="s">
        <v>6</v>
      </c>
      <c r="D104" s="4" t="s">
        <v>9</v>
      </c>
      <c r="E104" s="4">
        <v>0</v>
      </c>
      <c r="F104" s="4">
        <v>0</v>
      </c>
      <c r="G104" s="4">
        <v>1.83</v>
      </c>
      <c r="H104">
        <v>0.51504442967464414</v>
      </c>
      <c r="I104">
        <f>((Table1[[#This Row],[H-S prob.]]*(Table1[[#This Row],[Odds]]-1)-1+Table1[[#This Row],[H-S prob.]])/(Table1[[#This Row],[Odds]]-1))*0.3</f>
        <v>-2.0771816998337779E-2</v>
      </c>
      <c r="K104">
        <f>(Table1[[#This Row],[H-S Bet]]*Table1[[#This Row],[Odds]]*Table1[[#This Row],[Win]]-Table1[[#This Row],[H-S Bet]])*Table1[[#This Row],[H-S Bankroll]]</f>
        <v>0</v>
      </c>
      <c r="L104">
        <f>Table1[[#This Row],[H-S Bet]]*Table1[[#This Row],[Odds]]*Table1[[#This Row],[Win]]-Table1[[#This Row],[H-S Bet]]</f>
        <v>0</v>
      </c>
      <c r="M104" s="5">
        <f>M103</f>
        <v>0.95461395671459481</v>
      </c>
      <c r="N104" s="4">
        <v>0.54</v>
      </c>
      <c r="O104" s="4">
        <f>((Table1[[#This Row],[Dom prob.]]*(Table1[[#This Row],[Odds]]-1)-1+Table1[[#This Row],[Dom prob.]])/(Table1[[#This Row],[Odds]]-1))*0.3</f>
        <v>-4.2650602409638264E-3</v>
      </c>
      <c r="P104" s="4"/>
      <c r="Q104" s="4">
        <f>(Table1[[#This Row],[Dom Bet]]*Table1[[#This Row],[Odds]]*Table1[[#This Row],[Win]]-Table1[[#This Row],[Dom Bet]])*Table1[[#This Row],[Dom Bankroll]]</f>
        <v>0</v>
      </c>
      <c r="R104" s="4">
        <f>Table1[[#This Row],[Dom Bet]]*Table1[[#This Row],[Odds]]*Table1[[#This Row],[Win]]-Table1[[#This Row],[Dom Bet]]</f>
        <v>0</v>
      </c>
      <c r="S104" s="4">
        <f>S103</f>
        <v>1.0005170415296853</v>
      </c>
      <c r="T104">
        <v>0.48929999999999996</v>
      </c>
      <c r="U104">
        <f>((Table1[[#This Row],[BB prob.]]*(Table1[[#This Row],[Odds]]-1)-1+Table1[[#This Row],[BB prob.]])/(Table1[[#This Row],[Odds]]-1))*0.3</f>
        <v>-3.7800361445783144E-2</v>
      </c>
      <c r="W104">
        <f>(Table1[[#This Row],[BB Bet]]*Table1[[#This Row],[Odds]]*Table1[[#This Row],[Win]]-Table1[[#This Row],[BB Bet]])*Table1[[#This Row],[BB Bankroll]]</f>
        <v>0</v>
      </c>
      <c r="X104">
        <f>Table1[[#This Row],[BB Bet]]*Table1[[#This Row],[Odds]]*Table1[[#This Row],[Win]]-Table1[[#This Row],[BB Bet]]</f>
        <v>0</v>
      </c>
      <c r="Y104" s="5">
        <f>Y103</f>
        <v>0.82389747474898223</v>
      </c>
    </row>
    <row r="105" spans="1:25" x14ac:dyDescent="0.35">
      <c r="A105" s="4">
        <v>2020020057</v>
      </c>
      <c r="B105" s="4">
        <v>7</v>
      </c>
      <c r="C105" s="4" t="s">
        <v>9</v>
      </c>
      <c r="D105" s="4" t="s">
        <v>6</v>
      </c>
      <c r="E105" s="4">
        <v>1</v>
      </c>
      <c r="F105" s="4">
        <v>1</v>
      </c>
      <c r="G105" s="4">
        <v>2.0499999999999998</v>
      </c>
      <c r="H105">
        <v>0.48495557032535574</v>
      </c>
      <c r="I105">
        <f>((Table1[[#This Row],[H-S prob.]]*(Table1[[#This Row],[Odds]]-1)-1+Table1[[#This Row],[H-S prob.]])/(Table1[[#This Row],[Odds]]-1))*0.3</f>
        <v>-1.6688802380059483E-3</v>
      </c>
      <c r="K105">
        <f>(Table1[[#This Row],[H-S Bet]]*Table1[[#This Row],[Odds]]*Table1[[#This Row],[Win]]-Table1[[#This Row],[H-S Bet]])*Table1[[#This Row],[H-S Bankroll]]</f>
        <v>0</v>
      </c>
      <c r="L105">
        <f>Table1[[#This Row],[H-S Bet]]*Table1[[#This Row],[Odds]]*Table1[[#This Row],[Win]]-Table1[[#This Row],[H-S Bet]]</f>
        <v>0</v>
      </c>
      <c r="M105" s="5">
        <f>M104</f>
        <v>0.95461395671459481</v>
      </c>
      <c r="N105" s="4">
        <v>0.46</v>
      </c>
      <c r="O105" s="4">
        <f>((Table1[[#This Row],[Dom prob.]]*(Table1[[#This Row],[Odds]]-1)-1+Table1[[#This Row],[Dom prob.]])/(Table1[[#This Row],[Odds]]-1))*0.3</f>
        <v>-1.6285714285714317E-2</v>
      </c>
      <c r="P105" s="4"/>
      <c r="Q105" s="4">
        <f>(Table1[[#This Row],[Dom Bet]]*Table1[[#This Row],[Odds]]*Table1[[#This Row],[Win]]-Table1[[#This Row],[Dom Bet]])*Table1[[#This Row],[Dom Bankroll]]</f>
        <v>0</v>
      </c>
      <c r="R105" s="4">
        <f>Table1[[#This Row],[Dom Bet]]*Table1[[#This Row],[Odds]]*Table1[[#This Row],[Win]]-Table1[[#This Row],[Dom Bet]]</f>
        <v>0</v>
      </c>
      <c r="S105" s="4">
        <f>S104</f>
        <v>1.0005170415296853</v>
      </c>
      <c r="T105">
        <v>0.51070000000000004</v>
      </c>
      <c r="U105">
        <f>((Table1[[#This Row],[BB prob.]]*(Table1[[#This Row],[Odds]]-1)-1+Table1[[#This Row],[BB prob.]])/(Table1[[#This Row],[Odds]]-1))*0.3</f>
        <v>1.3409999999999988E-2</v>
      </c>
      <c r="V105">
        <v>1.3409999999999988E-2</v>
      </c>
      <c r="W105">
        <f>(Table1[[#This Row],[BB Bet]]*Table1[[#This Row],[Odds]]*Table1[[#This Row],[Win]]-Table1[[#This Row],[BB Bet]])*Table1[[#This Row],[BB Bankroll]]</f>
        <v>1.1600888393203033E-2</v>
      </c>
      <c r="X105">
        <f>Table1[[#This Row],[BB Bet]]*Table1[[#This Row],[Odds]]*Table1[[#This Row],[Win]]-Table1[[#This Row],[BB Bet]]</f>
        <v>1.4080499999999985E-2</v>
      </c>
      <c r="Y105" s="5">
        <f>Y104</f>
        <v>0.82389747474898223</v>
      </c>
    </row>
    <row r="106" spans="1:25" x14ac:dyDescent="0.35">
      <c r="A106" s="4">
        <v>2020020058</v>
      </c>
      <c r="B106" s="4">
        <v>7</v>
      </c>
      <c r="C106" s="4" t="s">
        <v>24</v>
      </c>
      <c r="D106" s="4" t="s">
        <v>27</v>
      </c>
      <c r="E106" s="4">
        <v>0</v>
      </c>
      <c r="F106" s="4">
        <v>0</v>
      </c>
      <c r="G106" s="4">
        <v>2.7</v>
      </c>
      <c r="H106">
        <v>0.3181185503035977</v>
      </c>
      <c r="I106">
        <f>((Table1[[#This Row],[H-S prob.]]*(Table1[[#This Row],[Odds]]-1)-1+Table1[[#This Row],[H-S prob.]])/(Table1[[#This Row],[Odds]]-1))*0.3</f>
        <v>-2.4896455443579896E-2</v>
      </c>
      <c r="K106">
        <f>(Table1[[#This Row],[H-S Bet]]*Table1[[#This Row],[Odds]]*Table1[[#This Row],[Win]]-Table1[[#This Row],[H-S Bet]])*Table1[[#This Row],[H-S Bankroll]]</f>
        <v>0</v>
      </c>
      <c r="L106">
        <f>Table1[[#This Row],[H-S Bet]]*Table1[[#This Row],[Odds]]*Table1[[#This Row],[Win]]-Table1[[#This Row],[H-S Bet]]</f>
        <v>0</v>
      </c>
      <c r="M106" s="5">
        <f>M105</f>
        <v>0.95461395671459481</v>
      </c>
      <c r="N106" s="4">
        <v>0.39200000000000002</v>
      </c>
      <c r="O106" s="4">
        <f>((Table1[[#This Row],[Dom prob.]]*(Table1[[#This Row],[Odds]]-1)-1+Table1[[#This Row],[Dom prob.]])/(Table1[[#This Row],[Odds]]-1))*0.3</f>
        <v>1.0305882352941196E-2</v>
      </c>
      <c r="P106" s="4">
        <v>1.0305882352941196E-2</v>
      </c>
      <c r="Q106" s="4">
        <f>(Table1[[#This Row],[Dom Bet]]*Table1[[#This Row],[Odds]]*Table1[[#This Row],[Win]]-Table1[[#This Row],[Dom Bet]])*Table1[[#This Row],[Dom Bankroll]]</f>
        <v>-1.0311210922117718E-2</v>
      </c>
      <c r="R106" s="4">
        <f>Table1[[#This Row],[Dom Bet]]*Table1[[#This Row],[Odds]]*Table1[[#This Row],[Win]]-Table1[[#This Row],[Dom Bet]]</f>
        <v>-1.0305882352941196E-2</v>
      </c>
      <c r="S106" s="4">
        <f>S105</f>
        <v>1.0005170415296853</v>
      </c>
      <c r="T106">
        <v>0.34620000000000006</v>
      </c>
      <c r="U106">
        <f>((Table1[[#This Row],[BB prob.]]*(Table1[[#This Row],[Odds]]-1)-1+Table1[[#This Row],[BB prob.]])/(Table1[[#This Row],[Odds]]-1))*0.3</f>
        <v>-1.151647058823525E-2</v>
      </c>
      <c r="W106">
        <f>(Table1[[#This Row],[BB Bet]]*Table1[[#This Row],[Odds]]*Table1[[#This Row],[Win]]-Table1[[#This Row],[BB Bet]])*Table1[[#This Row],[BB Bankroll]]</f>
        <v>0</v>
      </c>
      <c r="X106">
        <f>Table1[[#This Row],[BB Bet]]*Table1[[#This Row],[Odds]]*Table1[[#This Row],[Win]]-Table1[[#This Row],[BB Bet]]</f>
        <v>0</v>
      </c>
      <c r="Y106" s="5">
        <f>Y105</f>
        <v>0.82389747474898223</v>
      </c>
    </row>
    <row r="107" spans="1:25" x14ac:dyDescent="0.35">
      <c r="A107" s="4">
        <v>2020020058</v>
      </c>
      <c r="B107" s="4">
        <v>7</v>
      </c>
      <c r="C107" s="4" t="s">
        <v>27</v>
      </c>
      <c r="D107" s="4" t="s">
        <v>24</v>
      </c>
      <c r="E107" s="4">
        <v>1</v>
      </c>
      <c r="F107" s="4">
        <v>1</v>
      </c>
      <c r="G107" s="4">
        <v>1.5</v>
      </c>
      <c r="H107">
        <v>0.6818814496964023</v>
      </c>
      <c r="I107">
        <f>((Table1[[#This Row],[H-S prob.]]*(Table1[[#This Row],[Odds]]-1)-1+Table1[[#This Row],[H-S prob.]])/(Table1[[#This Row],[Odds]]-1))*0.3</f>
        <v>1.3693304726762067E-2</v>
      </c>
      <c r="J107">
        <v>1.3693304726762067E-2</v>
      </c>
      <c r="K107">
        <f>(Table1[[#This Row],[H-S Bet]]*Table1[[#This Row],[Odds]]*Table1[[#This Row],[Win]]-Table1[[#This Row],[H-S Bet]])*Table1[[#This Row],[H-S Bankroll]]</f>
        <v>6.5359099028564982E-3</v>
      </c>
      <c r="L107">
        <f>Table1[[#This Row],[H-S Bet]]*Table1[[#This Row],[Odds]]*Table1[[#This Row],[Win]]-Table1[[#This Row],[H-S Bet]]</f>
        <v>6.8466523633810318E-3</v>
      </c>
      <c r="M107" s="5">
        <f>M106</f>
        <v>0.95461395671459481</v>
      </c>
      <c r="N107" s="4">
        <v>0.60799999999999998</v>
      </c>
      <c r="O107" s="4">
        <f>((Table1[[#This Row],[Dom prob.]]*(Table1[[#This Row],[Odds]]-1)-1+Table1[[#This Row],[Dom prob.]])/(Table1[[#This Row],[Odds]]-1))*0.3</f>
        <v>-5.2799999999999979E-2</v>
      </c>
      <c r="P107" s="4"/>
      <c r="Q107" s="4">
        <f>(Table1[[#This Row],[Dom Bet]]*Table1[[#This Row],[Odds]]*Table1[[#This Row],[Win]]-Table1[[#This Row],[Dom Bet]])*Table1[[#This Row],[Dom Bankroll]]</f>
        <v>0</v>
      </c>
      <c r="R107" s="4">
        <f>Table1[[#This Row],[Dom Bet]]*Table1[[#This Row],[Odds]]*Table1[[#This Row],[Win]]-Table1[[#This Row],[Dom Bet]]</f>
        <v>0</v>
      </c>
      <c r="S107" s="4">
        <f>S106</f>
        <v>1.0005170415296853</v>
      </c>
      <c r="T107">
        <v>0.65379999999999994</v>
      </c>
      <c r="U107">
        <f>((Table1[[#This Row],[BB prob.]]*(Table1[[#This Row],[Odds]]-1)-1+Table1[[#This Row],[BB prob.]])/(Table1[[#This Row],[Odds]]-1))*0.3</f>
        <v>-1.1580000000000057E-2</v>
      </c>
      <c r="W107">
        <f>(Table1[[#This Row],[BB Bet]]*Table1[[#This Row],[Odds]]*Table1[[#This Row],[Win]]-Table1[[#This Row],[BB Bet]])*Table1[[#This Row],[BB Bankroll]]</f>
        <v>0</v>
      </c>
      <c r="X107">
        <f>Table1[[#This Row],[BB Bet]]*Table1[[#This Row],[Odds]]*Table1[[#This Row],[Win]]-Table1[[#This Row],[BB Bet]]</f>
        <v>0</v>
      </c>
      <c r="Y107" s="5">
        <f>Y106</f>
        <v>0.82389747474898223</v>
      </c>
    </row>
    <row r="108" spans="1:25" x14ac:dyDescent="0.35">
      <c r="A108" s="4">
        <v>2020020059</v>
      </c>
      <c r="B108" s="4">
        <v>7</v>
      </c>
      <c r="C108" s="4" t="s">
        <v>26</v>
      </c>
      <c r="D108" s="4" t="s">
        <v>29</v>
      </c>
      <c r="E108" s="4">
        <v>1</v>
      </c>
      <c r="F108" s="4">
        <v>0</v>
      </c>
      <c r="G108" s="4">
        <v>2.15</v>
      </c>
      <c r="H108">
        <v>0.44218976339213778</v>
      </c>
      <c r="I108">
        <f>((Table1[[#This Row],[H-S prob.]]*(Table1[[#This Row],[Odds]]-1)-1+Table1[[#This Row],[H-S prob.]])/(Table1[[#This Row],[Odds]]-1))*0.3</f>
        <v>-1.2858784880061879E-2</v>
      </c>
      <c r="K108">
        <f>(Table1[[#This Row],[H-S Bet]]*Table1[[#This Row],[Odds]]*Table1[[#This Row],[Win]]-Table1[[#This Row],[H-S Bet]])*Table1[[#This Row],[H-S Bankroll]]</f>
        <v>0</v>
      </c>
      <c r="L108">
        <f>Table1[[#This Row],[H-S Bet]]*Table1[[#This Row],[Odds]]*Table1[[#This Row],[Win]]-Table1[[#This Row],[H-S Bet]]</f>
        <v>0</v>
      </c>
      <c r="M108" s="5">
        <f>M107</f>
        <v>0.95461395671459481</v>
      </c>
      <c r="N108" s="4">
        <v>0.42399999999999999</v>
      </c>
      <c r="O108" s="4">
        <f>((Table1[[#This Row],[Dom prob.]]*(Table1[[#This Row],[Odds]]-1)-1+Table1[[#This Row],[Dom prob.]])/(Table1[[#This Row],[Odds]]-1))*0.3</f>
        <v>-2.3060869565217416E-2</v>
      </c>
      <c r="P108" s="4"/>
      <c r="Q108" s="4">
        <f>(Table1[[#This Row],[Dom Bet]]*Table1[[#This Row],[Odds]]*Table1[[#This Row],[Win]]-Table1[[#This Row],[Dom Bet]])*Table1[[#This Row],[Dom Bankroll]]</f>
        <v>0</v>
      </c>
      <c r="R108" s="4">
        <f>Table1[[#This Row],[Dom Bet]]*Table1[[#This Row],[Odds]]*Table1[[#This Row],[Win]]-Table1[[#This Row],[Dom Bet]]</f>
        <v>0</v>
      </c>
      <c r="S108" s="4">
        <f>S107</f>
        <v>1.0005170415296853</v>
      </c>
      <c r="T108">
        <v>0.4466</v>
      </c>
      <c r="U108">
        <f>((Table1[[#This Row],[BB prob.]]*(Table1[[#This Row],[Odds]]-1)-1+Table1[[#This Row],[BB prob.]])/(Table1[[#This Row],[Odds]]-1))*0.3</f>
        <v>-1.038521739130435E-2</v>
      </c>
      <c r="W108">
        <f>(Table1[[#This Row],[BB Bet]]*Table1[[#This Row],[Odds]]*Table1[[#This Row],[Win]]-Table1[[#This Row],[BB Bet]])*Table1[[#This Row],[BB Bankroll]]</f>
        <v>0</v>
      </c>
      <c r="X108">
        <f>Table1[[#This Row],[BB Bet]]*Table1[[#This Row],[Odds]]*Table1[[#This Row],[Win]]-Table1[[#This Row],[BB Bet]]</f>
        <v>0</v>
      </c>
      <c r="Y108" s="5">
        <f>Y107</f>
        <v>0.82389747474898223</v>
      </c>
    </row>
    <row r="109" spans="1:25" x14ac:dyDescent="0.35">
      <c r="A109" s="4">
        <v>2020020059</v>
      </c>
      <c r="B109" s="4">
        <v>7</v>
      </c>
      <c r="C109" s="4" t="s">
        <v>29</v>
      </c>
      <c r="D109" s="4" t="s">
        <v>26</v>
      </c>
      <c r="E109" s="4">
        <v>0</v>
      </c>
      <c r="F109" s="4">
        <v>1</v>
      </c>
      <c r="G109" s="4">
        <v>1.76</v>
      </c>
      <c r="H109">
        <v>0.55781023660786222</v>
      </c>
      <c r="I109">
        <f>((Table1[[#This Row],[H-S prob.]]*(Table1[[#This Row],[Odds]]-1)-1+Table1[[#This Row],[H-S prob.]])/(Table1[[#This Row],[Odds]]-1))*0.3</f>
        <v>-7.2055198303273022E-3</v>
      </c>
      <c r="K109">
        <f>(Table1[[#This Row],[H-S Bet]]*Table1[[#This Row],[Odds]]*Table1[[#This Row],[Win]]-Table1[[#This Row],[H-S Bet]])*Table1[[#This Row],[H-S Bankroll]]</f>
        <v>0</v>
      </c>
      <c r="L109">
        <f>Table1[[#This Row],[H-S Bet]]*Table1[[#This Row],[Odds]]*Table1[[#This Row],[Win]]-Table1[[#This Row],[H-S Bet]]</f>
        <v>0</v>
      </c>
      <c r="M109" s="5">
        <f>M108</f>
        <v>0.95461395671459481</v>
      </c>
      <c r="N109" s="4">
        <v>0.57600000000000007</v>
      </c>
      <c r="O109" s="4">
        <f>((Table1[[#This Row],[Dom prob.]]*(Table1[[#This Row],[Odds]]-1)-1+Table1[[#This Row],[Dom prob.]])/(Table1[[#This Row],[Odds]]-1))*0.3</f>
        <v>5.4315789473684617E-3</v>
      </c>
      <c r="P109" s="4">
        <v>5.4315789473684617E-3</v>
      </c>
      <c r="Q109" s="4">
        <f>(Table1[[#This Row],[Dom Bet]]*Table1[[#This Row],[Odds]]*Table1[[#This Row],[Win]]-Table1[[#This Row],[Dom Bet]])*Table1[[#This Row],[Dom Bankroll]]</f>
        <v>4.130134347434573E-3</v>
      </c>
      <c r="R109" s="4">
        <f>Table1[[#This Row],[Dom Bet]]*Table1[[#This Row],[Odds]]*Table1[[#This Row],[Win]]-Table1[[#This Row],[Dom Bet]]</f>
        <v>4.1280000000000318E-3</v>
      </c>
      <c r="S109" s="4">
        <f>S108</f>
        <v>1.0005170415296853</v>
      </c>
      <c r="T109">
        <v>0.5534</v>
      </c>
      <c r="U109">
        <f>((Table1[[#This Row],[BB prob.]]*(Table1[[#This Row],[Odds]]-1)-1+Table1[[#This Row],[BB prob.]])/(Table1[[#This Row],[Odds]]-1))*0.3</f>
        <v>-1.0269473684210498E-2</v>
      </c>
      <c r="W109">
        <f>(Table1[[#This Row],[BB Bet]]*Table1[[#This Row],[Odds]]*Table1[[#This Row],[Win]]-Table1[[#This Row],[BB Bet]])*Table1[[#This Row],[BB Bankroll]]</f>
        <v>0</v>
      </c>
      <c r="X109">
        <f>Table1[[#This Row],[BB Bet]]*Table1[[#This Row],[Odds]]*Table1[[#This Row],[Win]]-Table1[[#This Row],[BB Bet]]</f>
        <v>0</v>
      </c>
      <c r="Y109" s="5">
        <f>Y108</f>
        <v>0.82389747474898223</v>
      </c>
    </row>
    <row r="110" spans="1:25" x14ac:dyDescent="0.35">
      <c r="A110" s="4">
        <v>2020020060</v>
      </c>
      <c r="B110" s="4">
        <v>8</v>
      </c>
      <c r="C110" s="4" t="s">
        <v>14</v>
      </c>
      <c r="D110" s="4" t="s">
        <v>2</v>
      </c>
      <c r="E110" s="4">
        <v>1</v>
      </c>
      <c r="F110" s="4">
        <v>1</v>
      </c>
      <c r="G110" s="4">
        <v>1.68</v>
      </c>
      <c r="H110">
        <v>0.54133643136876619</v>
      </c>
      <c r="I110">
        <f>((Table1[[#This Row],[H-S prob.]]*(Table1[[#This Row],[Odds]]-1)-1+Table1[[#This Row],[H-S prob.]])/(Table1[[#This Row],[Odds]]-1))*0.3</f>
        <v>-3.9950644985502728E-2</v>
      </c>
      <c r="K110">
        <f>(Table1[[#This Row],[H-S Bet]]*Table1[[#This Row],[Odds]]*Table1[[#This Row],[Win]]-Table1[[#This Row],[H-S Bet]])*Table1[[#This Row],[H-S Bankroll]]</f>
        <v>0</v>
      </c>
      <c r="L110">
        <f>Table1[[#This Row],[H-S Bet]]*Table1[[#This Row],[Odds]]*Table1[[#This Row],[Win]]-Table1[[#This Row],[H-S Bet]]</f>
        <v>0</v>
      </c>
      <c r="M110" s="5">
        <f>M109+SUM(K100:K109)</f>
        <v>0.959975240426999</v>
      </c>
      <c r="N110" s="4">
        <v>0.57099999999999995</v>
      </c>
      <c r="O110" s="4">
        <f>((Table1[[#This Row],[Dom prob.]]*(Table1[[#This Row],[Odds]]-1)-1+Table1[[#This Row],[Dom prob.]])/(Table1[[#This Row],[Odds]]-1))*0.3</f>
        <v>-1.7964705882352983E-2</v>
      </c>
      <c r="P110" s="4"/>
      <c r="Q110" s="4">
        <f>(Table1[[#This Row],[Dom Bet]]*Table1[[#This Row],[Odds]]*Table1[[#This Row],[Win]]-Table1[[#This Row],[Dom Bet]])*Table1[[#This Row],[Dom Bankroll]]</f>
        <v>0</v>
      </c>
      <c r="R110" s="4">
        <f>Table1[[#This Row],[Dom Bet]]*Table1[[#This Row],[Odds]]*Table1[[#This Row],[Win]]-Table1[[#This Row],[Dom Bet]]</f>
        <v>0</v>
      </c>
      <c r="S110" s="4">
        <f>S109+SUM(Q100:Q109)</f>
        <v>0.9603962035351119</v>
      </c>
      <c r="T110">
        <v>0.56320000000000003</v>
      </c>
      <c r="U110">
        <f>((Table1[[#This Row],[BB prob.]]*(Table1[[#This Row],[Odds]]-1)-1+Table1[[#This Row],[BB prob.]])/(Table1[[#This Row],[Odds]]-1))*0.3</f>
        <v>-2.3745882352941169E-2</v>
      </c>
      <c r="W110">
        <f>(Table1[[#This Row],[BB Bet]]*Table1[[#This Row],[Odds]]*Table1[[#This Row],[Win]]-Table1[[#This Row],[BB Bet]])*Table1[[#This Row],[BB Bankroll]]</f>
        <v>0</v>
      </c>
      <c r="X110">
        <f>Table1[[#This Row],[BB Bet]]*Table1[[#This Row],[Odds]]*Table1[[#This Row],[Win]]-Table1[[#This Row],[BB Bet]]</f>
        <v>0</v>
      </c>
      <c r="Y110" s="5">
        <f>Y109+SUM(W100:W109)</f>
        <v>0.83549836314218529</v>
      </c>
    </row>
    <row r="111" spans="1:25" x14ac:dyDescent="0.35">
      <c r="A111" s="4">
        <v>2020020060</v>
      </c>
      <c r="B111" s="4">
        <v>8</v>
      </c>
      <c r="C111" s="4" t="s">
        <v>2</v>
      </c>
      <c r="D111" s="4" t="s">
        <v>14</v>
      </c>
      <c r="E111" s="4">
        <v>0</v>
      </c>
      <c r="F111" s="4">
        <v>0</v>
      </c>
      <c r="G111" s="4">
        <v>2.4</v>
      </c>
      <c r="H111">
        <v>0.45866356863123392</v>
      </c>
      <c r="I111">
        <f>((Table1[[#This Row],[H-S prob.]]*(Table1[[#This Row],[Odds]]-1)-1+Table1[[#This Row],[H-S prob.]])/(Table1[[#This Row],[Odds]]-1))*0.3</f>
        <v>2.1598406724634572E-2</v>
      </c>
      <c r="J111">
        <v>2.1598406724634572E-2</v>
      </c>
      <c r="K111">
        <f>(Table1[[#This Row],[H-S Bet]]*Table1[[#This Row],[Odds]]*Table1[[#This Row],[Win]]-Table1[[#This Row],[H-S Bet]])*Table1[[#This Row],[H-S Bankroll]]</f>
        <v>-2.0733935688321183E-2</v>
      </c>
      <c r="L111">
        <f>Table1[[#This Row],[H-S Bet]]*Table1[[#This Row],[Odds]]*Table1[[#This Row],[Win]]-Table1[[#This Row],[H-S Bet]]</f>
        <v>-2.1598406724634572E-2</v>
      </c>
      <c r="M111" s="5">
        <f>M110</f>
        <v>0.959975240426999</v>
      </c>
      <c r="N111" s="4">
        <v>0.42900000000000005</v>
      </c>
      <c r="O111" s="4">
        <f>((Table1[[#This Row],[Dom prob.]]*(Table1[[#This Row],[Odds]]-1)-1+Table1[[#This Row],[Dom prob.]])/(Table1[[#This Row],[Odds]]-1))*0.3</f>
        <v>6.3428571428571588E-3</v>
      </c>
      <c r="P111" s="4">
        <v>6.3428571428571588E-3</v>
      </c>
      <c r="Q111" s="4">
        <f>(Table1[[#This Row],[Dom Bet]]*Table1[[#This Row],[Odds]]*Table1[[#This Row],[Win]]-Table1[[#This Row],[Dom Bet]])*Table1[[#This Row],[Dom Bankroll]]</f>
        <v>-6.0916559195655822E-3</v>
      </c>
      <c r="R111" s="4">
        <f>Table1[[#This Row],[Dom Bet]]*Table1[[#This Row],[Odds]]*Table1[[#This Row],[Win]]-Table1[[#This Row],[Dom Bet]]</f>
        <v>-6.3428571428571588E-3</v>
      </c>
      <c r="S111" s="4">
        <f>S110</f>
        <v>0.9603962035351119</v>
      </c>
      <c r="T111">
        <v>0.43679999999999997</v>
      </c>
      <c r="U111">
        <f>((Table1[[#This Row],[BB prob.]]*(Table1[[#This Row],[Odds]]-1)-1+Table1[[#This Row],[BB prob.]])/(Table1[[#This Row],[Odds]]-1))*0.3</f>
        <v>1.0354285714285696E-2</v>
      </c>
      <c r="V111">
        <v>1.0354285714285696E-2</v>
      </c>
      <c r="W111">
        <f>(Table1[[#This Row],[BB Bet]]*Table1[[#This Row],[Odds]]*Table1[[#This Row],[Win]]-Table1[[#This Row],[BB Bet]])*Table1[[#This Row],[BB Bankroll]]</f>
        <v>-8.6509887657922127E-3</v>
      </c>
      <c r="X111">
        <f>Table1[[#This Row],[BB Bet]]*Table1[[#This Row],[Odds]]*Table1[[#This Row],[Win]]-Table1[[#This Row],[BB Bet]]</f>
        <v>-1.0354285714285696E-2</v>
      </c>
      <c r="Y111" s="5">
        <f>Y110</f>
        <v>0.83549836314218529</v>
      </c>
    </row>
    <row r="112" spans="1:25" x14ac:dyDescent="0.35">
      <c r="A112" s="4">
        <v>2020020061</v>
      </c>
      <c r="B112" s="4">
        <v>8</v>
      </c>
      <c r="C112" s="4" t="s">
        <v>15</v>
      </c>
      <c r="D112" s="4" t="s">
        <v>16</v>
      </c>
      <c r="E112" s="4">
        <v>0</v>
      </c>
      <c r="F112" s="4">
        <v>0</v>
      </c>
      <c r="G112" s="4">
        <v>2.6</v>
      </c>
      <c r="H112">
        <v>0.41994089964892672</v>
      </c>
      <c r="I112">
        <f>((Table1[[#This Row],[H-S prob.]]*(Table1[[#This Row],[Odds]]-1)-1+Table1[[#This Row],[H-S prob.]])/(Table1[[#This Row],[Odds]]-1))*0.3</f>
        <v>1.7221188578851795E-2</v>
      </c>
      <c r="J112">
        <v>1.7221188578851795E-2</v>
      </c>
      <c r="K112">
        <f>(Table1[[#This Row],[H-S Bet]]*Table1[[#This Row],[Odds]]*Table1[[#This Row],[Win]]-Table1[[#This Row],[H-S Bet]])*Table1[[#This Row],[H-S Bankroll]]</f>
        <v>-1.6531914646421942E-2</v>
      </c>
      <c r="L112">
        <f>Table1[[#This Row],[H-S Bet]]*Table1[[#This Row],[Odds]]*Table1[[#This Row],[Win]]-Table1[[#This Row],[H-S Bet]]</f>
        <v>-1.7221188578851795E-2</v>
      </c>
      <c r="M112" s="5">
        <f>M111</f>
        <v>0.959975240426999</v>
      </c>
      <c r="N112" s="4">
        <v>0.39300000000000002</v>
      </c>
      <c r="O112" s="4">
        <f>((Table1[[#This Row],[Dom prob.]]*(Table1[[#This Row],[Odds]]-1)-1+Table1[[#This Row],[Dom prob.]])/(Table1[[#This Row],[Odds]]-1))*0.3</f>
        <v>4.0875000000000078E-3</v>
      </c>
      <c r="P112" s="4">
        <v>4.0875000000000078E-3</v>
      </c>
      <c r="Q112" s="4">
        <f>(Table1[[#This Row],[Dom Bet]]*Table1[[#This Row],[Odds]]*Table1[[#This Row],[Win]]-Table1[[#This Row],[Dom Bet]])*Table1[[#This Row],[Dom Bankroll]]</f>
        <v>-3.9256194819497778E-3</v>
      </c>
      <c r="R112" s="4">
        <f>Table1[[#This Row],[Dom Bet]]*Table1[[#This Row],[Odds]]*Table1[[#This Row],[Win]]-Table1[[#This Row],[Dom Bet]]</f>
        <v>-4.0875000000000078E-3</v>
      </c>
      <c r="S112" s="4">
        <f>S111</f>
        <v>0.9603962035351119</v>
      </c>
      <c r="T112">
        <v>0.35750000000000004</v>
      </c>
      <c r="U112">
        <f>((Table1[[#This Row],[BB prob.]]*(Table1[[#This Row],[Odds]]-1)-1+Table1[[#This Row],[BB prob.]])/(Table1[[#This Row],[Odds]]-1))*0.3</f>
        <v>-1.3218749999999981E-2</v>
      </c>
      <c r="W112">
        <f>(Table1[[#This Row],[BB Bet]]*Table1[[#This Row],[Odds]]*Table1[[#This Row],[Win]]-Table1[[#This Row],[BB Bet]])*Table1[[#This Row],[BB Bankroll]]</f>
        <v>0</v>
      </c>
      <c r="X112">
        <f>Table1[[#This Row],[BB Bet]]*Table1[[#This Row],[Odds]]*Table1[[#This Row],[Win]]-Table1[[#This Row],[BB Bet]]</f>
        <v>0</v>
      </c>
      <c r="Y112" s="5">
        <f>Y111</f>
        <v>0.83549836314218529</v>
      </c>
    </row>
    <row r="113" spans="1:25" x14ac:dyDescent="0.35">
      <c r="A113" s="4">
        <v>2020020061</v>
      </c>
      <c r="B113" s="4">
        <v>8</v>
      </c>
      <c r="C113" s="4" t="s">
        <v>16</v>
      </c>
      <c r="D113" s="4" t="s">
        <v>15</v>
      </c>
      <c r="E113" s="4">
        <v>1</v>
      </c>
      <c r="F113" s="4">
        <v>1</v>
      </c>
      <c r="G113" s="4">
        <v>1.64</v>
      </c>
      <c r="H113">
        <v>0.58005910035107333</v>
      </c>
      <c r="I113">
        <f>((Table1[[#This Row],[H-S prob.]]*(Table1[[#This Row],[Odds]]-1)-1+Table1[[#This Row],[H-S prob.]])/(Table1[[#This Row],[Odds]]-1))*0.3</f>
        <v>-2.2829566605112404E-2</v>
      </c>
      <c r="K113">
        <f>(Table1[[#This Row],[H-S Bet]]*Table1[[#This Row],[Odds]]*Table1[[#This Row],[Win]]-Table1[[#This Row],[H-S Bet]])*Table1[[#This Row],[H-S Bankroll]]</f>
        <v>0</v>
      </c>
      <c r="L113">
        <f>Table1[[#This Row],[H-S Bet]]*Table1[[#This Row],[Odds]]*Table1[[#This Row],[Win]]-Table1[[#This Row],[H-S Bet]]</f>
        <v>0</v>
      </c>
      <c r="M113" s="5">
        <f>M112</f>
        <v>0.959975240426999</v>
      </c>
      <c r="N113" s="4">
        <v>0.60699999999999998</v>
      </c>
      <c r="O113" s="4">
        <f>((Table1[[#This Row],[Dom prob.]]*(Table1[[#This Row],[Odds]]-1)-1+Table1[[#This Row],[Dom prob.]])/(Table1[[#This Row],[Odds]]-1))*0.3</f>
        <v>-2.1187500000000373E-3</v>
      </c>
      <c r="P113" s="4"/>
      <c r="Q113" s="4">
        <f>(Table1[[#This Row],[Dom Bet]]*Table1[[#This Row],[Odds]]*Table1[[#This Row],[Win]]-Table1[[#This Row],[Dom Bet]])*Table1[[#This Row],[Dom Bankroll]]</f>
        <v>0</v>
      </c>
      <c r="R113" s="4">
        <f>Table1[[#This Row],[Dom Bet]]*Table1[[#This Row],[Odds]]*Table1[[#This Row],[Win]]-Table1[[#This Row],[Dom Bet]]</f>
        <v>0</v>
      </c>
      <c r="S113" s="4">
        <f>S112</f>
        <v>0.9603962035351119</v>
      </c>
      <c r="T113">
        <v>0.64249999999999996</v>
      </c>
      <c r="U113">
        <f>((Table1[[#This Row],[BB prob.]]*(Table1[[#This Row],[Odds]]-1)-1+Table1[[#This Row],[BB prob.]])/(Table1[[#This Row],[Odds]]-1))*0.3</f>
        <v>2.5171874999999937E-2</v>
      </c>
      <c r="V113">
        <v>2.5171874999999937E-2</v>
      </c>
      <c r="W113">
        <f>(Table1[[#This Row],[BB Bet]]*Table1[[#This Row],[Odds]]*Table1[[#This Row],[Win]]-Table1[[#This Row],[BB Bet]])*Table1[[#This Row],[BB Bankroll]]</f>
        <v>1.3459878630220566E-2</v>
      </c>
      <c r="X113">
        <f>Table1[[#This Row],[BB Bet]]*Table1[[#This Row],[Odds]]*Table1[[#This Row],[Win]]-Table1[[#This Row],[BB Bet]]</f>
        <v>1.6109999999999954E-2</v>
      </c>
      <c r="Y113" s="5">
        <f>Y112</f>
        <v>0.83549836314218529</v>
      </c>
    </row>
    <row r="114" spans="1:25" x14ac:dyDescent="0.35">
      <c r="A114" s="4">
        <v>2020020063</v>
      </c>
      <c r="B114" s="4">
        <v>8</v>
      </c>
      <c r="C114" s="4" t="s">
        <v>20</v>
      </c>
      <c r="D114" s="4" t="s">
        <v>5</v>
      </c>
      <c r="E114" s="4">
        <v>1</v>
      </c>
      <c r="F114" s="4">
        <v>0</v>
      </c>
      <c r="G114" s="4">
        <v>2.5</v>
      </c>
      <c r="H114">
        <v>0.41797725847346512</v>
      </c>
      <c r="I114">
        <f>((Table1[[#This Row],[H-S prob.]]*(Table1[[#This Row],[Odds]]-1)-1+Table1[[#This Row],[H-S prob.]])/(Table1[[#This Row],[Odds]]-1))*0.3</f>
        <v>8.9886292367325586E-3</v>
      </c>
      <c r="J114">
        <v>8.9886292367325586E-3</v>
      </c>
      <c r="K114">
        <f>(Table1[[#This Row],[H-S Bet]]*Table1[[#This Row],[Odds]]*Table1[[#This Row],[Win]]-Table1[[#This Row],[H-S Bet]])*Table1[[#This Row],[H-S Bankroll]]</f>
        <v>-8.6288615126414898E-3</v>
      </c>
      <c r="L114">
        <f>Table1[[#This Row],[H-S Bet]]*Table1[[#This Row],[Odds]]*Table1[[#This Row],[Win]]-Table1[[#This Row],[H-S Bet]]</f>
        <v>-8.9886292367325586E-3</v>
      </c>
      <c r="M114" s="5">
        <f>M113</f>
        <v>0.959975240426999</v>
      </c>
      <c r="N114" s="4">
        <v>0.38700000000000001</v>
      </c>
      <c r="O114" s="4">
        <f>((Table1[[#This Row],[Dom prob.]]*(Table1[[#This Row],[Odds]]-1)-1+Table1[[#This Row],[Dom prob.]])/(Table1[[#This Row],[Odds]]-1))*0.3</f>
        <v>-6.4999999999999945E-3</v>
      </c>
      <c r="P114" s="4"/>
      <c r="Q114" s="4">
        <f>(Table1[[#This Row],[Dom Bet]]*Table1[[#This Row],[Odds]]*Table1[[#This Row],[Win]]-Table1[[#This Row],[Dom Bet]])*Table1[[#This Row],[Dom Bankroll]]</f>
        <v>0</v>
      </c>
      <c r="R114" s="4">
        <f>Table1[[#This Row],[Dom Bet]]*Table1[[#This Row],[Odds]]*Table1[[#This Row],[Win]]-Table1[[#This Row],[Dom Bet]]</f>
        <v>0</v>
      </c>
      <c r="S114" s="4">
        <f>S113</f>
        <v>0.9603962035351119</v>
      </c>
      <c r="T114">
        <v>0.35190000000000005</v>
      </c>
      <c r="U114">
        <f>((Table1[[#This Row],[BB prob.]]*(Table1[[#This Row],[Odds]]-1)-1+Table1[[#This Row],[BB prob.]])/(Table1[[#This Row],[Odds]]-1))*0.3</f>
        <v>-2.4049999999999981E-2</v>
      </c>
      <c r="W114">
        <f>(Table1[[#This Row],[BB Bet]]*Table1[[#This Row],[Odds]]*Table1[[#This Row],[Win]]-Table1[[#This Row],[BB Bet]])*Table1[[#This Row],[BB Bankroll]]</f>
        <v>0</v>
      </c>
      <c r="X114">
        <f>Table1[[#This Row],[BB Bet]]*Table1[[#This Row],[Odds]]*Table1[[#This Row],[Win]]-Table1[[#This Row],[BB Bet]]</f>
        <v>0</v>
      </c>
      <c r="Y114" s="5">
        <f>Y113</f>
        <v>0.83549836314218529</v>
      </c>
    </row>
    <row r="115" spans="1:25" x14ac:dyDescent="0.35">
      <c r="A115" s="4">
        <v>2020020063</v>
      </c>
      <c r="B115" s="4">
        <v>8</v>
      </c>
      <c r="C115" s="4" t="s">
        <v>5</v>
      </c>
      <c r="D115" s="4" t="s">
        <v>20</v>
      </c>
      <c r="E115" s="4">
        <v>0</v>
      </c>
      <c r="F115" s="4">
        <v>1</v>
      </c>
      <c r="G115" s="4">
        <v>1.62</v>
      </c>
      <c r="H115">
        <v>0.58202274152653477</v>
      </c>
      <c r="I115">
        <f>((Table1[[#This Row],[H-S prob.]]*(Table1[[#This Row],[Odds]]-1)-1+Table1[[#This Row],[H-S prob.]])/(Table1[[#This Row],[Odds]]-1))*0.3</f>
        <v>-2.7640238093716293E-2</v>
      </c>
      <c r="K115">
        <f>(Table1[[#This Row],[H-S Bet]]*Table1[[#This Row],[Odds]]*Table1[[#This Row],[Win]]-Table1[[#This Row],[H-S Bet]])*Table1[[#This Row],[H-S Bankroll]]</f>
        <v>0</v>
      </c>
      <c r="L115">
        <f>Table1[[#This Row],[H-S Bet]]*Table1[[#This Row],[Odds]]*Table1[[#This Row],[Win]]-Table1[[#This Row],[H-S Bet]]</f>
        <v>0</v>
      </c>
      <c r="M115" s="5">
        <f>M114</f>
        <v>0.959975240426999</v>
      </c>
      <c r="N115" s="4">
        <v>0.61299999999999999</v>
      </c>
      <c r="O115" s="4">
        <f>((Table1[[#This Row],[Dom prob.]]*(Table1[[#This Row],[Odds]]-1)-1+Table1[[#This Row],[Dom prob.]])/(Table1[[#This Row],[Odds]]-1))*0.3</f>
        <v>-3.3580645161290054E-3</v>
      </c>
      <c r="P115" s="4"/>
      <c r="Q115" s="4">
        <f>(Table1[[#This Row],[Dom Bet]]*Table1[[#This Row],[Odds]]*Table1[[#This Row],[Win]]-Table1[[#This Row],[Dom Bet]])*Table1[[#This Row],[Dom Bankroll]]</f>
        <v>0</v>
      </c>
      <c r="R115" s="4">
        <f>Table1[[#This Row],[Dom Bet]]*Table1[[#This Row],[Odds]]*Table1[[#This Row],[Win]]-Table1[[#This Row],[Dom Bet]]</f>
        <v>0</v>
      </c>
      <c r="S115" s="4">
        <f>S114</f>
        <v>0.9603962035351119</v>
      </c>
      <c r="T115">
        <v>0.6480999999999999</v>
      </c>
      <c r="U115">
        <f>((Table1[[#This Row],[BB prob.]]*(Table1[[#This Row],[Odds]]-1)-1+Table1[[#This Row],[BB prob.]])/(Table1[[#This Row],[Odds]]-1))*0.3</f>
        <v>2.4155806451612857E-2</v>
      </c>
      <c r="V115">
        <v>2.4155806451612857E-2</v>
      </c>
      <c r="W115">
        <f>(Table1[[#This Row],[BB Bet]]*Table1[[#This Row],[Odds]]*Table1[[#This Row],[Win]]-Table1[[#This Row],[BB Bet]])*Table1[[#This Row],[BB Bankroll]]</f>
        <v>1.2512924785435232E-2</v>
      </c>
      <c r="X115">
        <f>Table1[[#This Row],[BB Bet]]*Table1[[#This Row],[Odds]]*Table1[[#This Row],[Win]]-Table1[[#This Row],[BB Bet]]</f>
        <v>1.4976599999999975E-2</v>
      </c>
      <c r="Y115" s="5">
        <f>Y114</f>
        <v>0.83549836314218529</v>
      </c>
    </row>
    <row r="116" spans="1:25" x14ac:dyDescent="0.35">
      <c r="A116" s="4">
        <v>2020020064</v>
      </c>
      <c r="B116" s="4">
        <v>8</v>
      </c>
      <c r="C116" s="4" t="s">
        <v>30</v>
      </c>
      <c r="D116" s="4" t="s">
        <v>23</v>
      </c>
      <c r="E116" s="4">
        <v>1</v>
      </c>
      <c r="F116" s="4">
        <v>0</v>
      </c>
      <c r="G116" s="4">
        <v>2.1</v>
      </c>
      <c r="H116">
        <v>0.37134303358651549</v>
      </c>
      <c r="I116">
        <f>((Table1[[#This Row],[H-S prob.]]*(Table1[[#This Row],[Odds]]-1)-1+Table1[[#This Row],[H-S prob.]])/(Table1[[#This Row],[Odds]]-1))*0.3</f>
        <v>-6.0048989854995655E-2</v>
      </c>
      <c r="K116">
        <f>(Table1[[#This Row],[H-S Bet]]*Table1[[#This Row],[Odds]]*Table1[[#This Row],[Win]]-Table1[[#This Row],[H-S Bet]])*Table1[[#This Row],[H-S Bankroll]]</f>
        <v>0</v>
      </c>
      <c r="L116">
        <f>Table1[[#This Row],[H-S Bet]]*Table1[[#This Row],[Odds]]*Table1[[#This Row],[Win]]-Table1[[#This Row],[H-S Bet]]</f>
        <v>0</v>
      </c>
      <c r="M116" s="5">
        <f>M115</f>
        <v>0.959975240426999</v>
      </c>
      <c r="N116" s="4">
        <v>0.42399999999999999</v>
      </c>
      <c r="O116" s="4">
        <f>((Table1[[#This Row],[Dom prob.]]*(Table1[[#This Row],[Odds]]-1)-1+Table1[[#This Row],[Dom prob.]])/(Table1[[#This Row],[Odds]]-1))*0.3</f>
        <v>-2.9890909090909079E-2</v>
      </c>
      <c r="P116" s="4"/>
      <c r="Q116" s="4">
        <f>(Table1[[#This Row],[Dom Bet]]*Table1[[#This Row],[Odds]]*Table1[[#This Row],[Win]]-Table1[[#This Row],[Dom Bet]])*Table1[[#This Row],[Dom Bankroll]]</f>
        <v>0</v>
      </c>
      <c r="R116" s="4">
        <f>Table1[[#This Row],[Dom Bet]]*Table1[[#This Row],[Odds]]*Table1[[#This Row],[Win]]-Table1[[#This Row],[Dom Bet]]</f>
        <v>0</v>
      </c>
      <c r="S116" s="4">
        <f>S115</f>
        <v>0.9603962035351119</v>
      </c>
      <c r="T116">
        <v>0.3649</v>
      </c>
      <c r="U116">
        <f>((Table1[[#This Row],[BB prob.]]*(Table1[[#This Row],[Odds]]-1)-1+Table1[[#This Row],[BB prob.]])/(Table1[[#This Row],[Odds]]-1))*0.3</f>
        <v>-6.3739090909090898E-2</v>
      </c>
      <c r="W116">
        <f>(Table1[[#This Row],[BB Bet]]*Table1[[#This Row],[Odds]]*Table1[[#This Row],[Win]]-Table1[[#This Row],[BB Bet]])*Table1[[#This Row],[BB Bankroll]]</f>
        <v>0</v>
      </c>
      <c r="X116">
        <f>Table1[[#This Row],[BB Bet]]*Table1[[#This Row],[Odds]]*Table1[[#This Row],[Win]]-Table1[[#This Row],[BB Bet]]</f>
        <v>0</v>
      </c>
      <c r="Y116" s="5">
        <f>Y115</f>
        <v>0.83549836314218529</v>
      </c>
    </row>
    <row r="117" spans="1:25" x14ac:dyDescent="0.35">
      <c r="A117" s="4">
        <v>2020020064</v>
      </c>
      <c r="B117" s="4">
        <v>8</v>
      </c>
      <c r="C117" s="4" t="s">
        <v>23</v>
      </c>
      <c r="D117" s="4" t="s">
        <v>30</v>
      </c>
      <c r="E117" s="4">
        <v>0</v>
      </c>
      <c r="F117" s="4">
        <v>1</v>
      </c>
      <c r="G117" s="4">
        <v>1.8</v>
      </c>
      <c r="H117">
        <v>0.62865696641348445</v>
      </c>
      <c r="I117">
        <f>((Table1[[#This Row],[H-S prob.]]*(Table1[[#This Row],[Odds]]-1)-1+Table1[[#This Row],[H-S prob.]])/(Table1[[#This Row],[Odds]]-1))*0.3</f>
        <v>4.9343452329102006E-2</v>
      </c>
      <c r="J117">
        <v>4.9343452329102006E-2</v>
      </c>
      <c r="K117">
        <f>(Table1[[#This Row],[H-S Bet]]*Table1[[#This Row],[Odds]]*Table1[[#This Row],[Win]]-Table1[[#This Row],[H-S Bet]])*Table1[[#This Row],[H-S Bankroll]]</f>
        <v>3.7894794010502296E-2</v>
      </c>
      <c r="L117">
        <f>Table1[[#This Row],[H-S Bet]]*Table1[[#This Row],[Odds]]*Table1[[#This Row],[Win]]-Table1[[#This Row],[H-S Bet]]</f>
        <v>3.947476186328161E-2</v>
      </c>
      <c r="M117" s="5">
        <f>M116</f>
        <v>0.959975240426999</v>
      </c>
      <c r="N117" s="4">
        <v>0.57600000000000007</v>
      </c>
      <c r="O117" s="4">
        <f>((Table1[[#This Row],[Dom prob.]]*(Table1[[#This Row],[Odds]]-1)-1+Table1[[#This Row],[Dom prob.]])/(Table1[[#This Row],[Odds]]-1))*0.3</f>
        <v>1.3800000000000062E-2</v>
      </c>
      <c r="P117" s="4">
        <v>1.3800000000000062E-2</v>
      </c>
      <c r="Q117" s="4">
        <f>(Table1[[#This Row],[Dom Bet]]*Table1[[#This Row],[Odds]]*Table1[[#This Row],[Win]]-Table1[[#This Row],[Dom Bet]])*Table1[[#This Row],[Dom Bankroll]]</f>
        <v>1.0602774087027683E-2</v>
      </c>
      <c r="R117" s="4">
        <f>Table1[[#This Row],[Dom Bet]]*Table1[[#This Row],[Odds]]*Table1[[#This Row],[Win]]-Table1[[#This Row],[Dom Bet]]</f>
        <v>1.104000000000005E-2</v>
      </c>
      <c r="S117" s="4">
        <f>S116</f>
        <v>0.9603962035351119</v>
      </c>
      <c r="T117">
        <v>0.6351</v>
      </c>
      <c r="U117">
        <f>((Table1[[#This Row],[BB prob.]]*(Table1[[#This Row],[Odds]]-1)-1+Table1[[#This Row],[BB prob.]])/(Table1[[#This Row],[Odds]]-1))*0.3</f>
        <v>5.369249999999999E-2</v>
      </c>
      <c r="V117">
        <v>5.369249999999999E-2</v>
      </c>
      <c r="W117">
        <f>(Table1[[#This Row],[BB Bet]]*Table1[[#This Row],[Odds]]*Table1[[#This Row],[Win]]-Table1[[#This Row],[BB Bet]])*Table1[[#This Row],[BB Bankroll]]</f>
        <v>3.5887996690409422E-2</v>
      </c>
      <c r="X117">
        <f>Table1[[#This Row],[BB Bet]]*Table1[[#This Row],[Odds]]*Table1[[#This Row],[Win]]-Table1[[#This Row],[BB Bet]]</f>
        <v>4.2953999999999992E-2</v>
      </c>
      <c r="Y117" s="5">
        <f>Y116</f>
        <v>0.83549836314218529</v>
      </c>
    </row>
    <row r="118" spans="1:25" x14ac:dyDescent="0.35">
      <c r="A118" s="4">
        <v>2020020065</v>
      </c>
      <c r="B118" s="4">
        <v>8</v>
      </c>
      <c r="C118" s="4" t="s">
        <v>6</v>
      </c>
      <c r="D118" s="4" t="s">
        <v>9</v>
      </c>
      <c r="E118" s="4">
        <v>0</v>
      </c>
      <c r="F118" s="4">
        <v>1</v>
      </c>
      <c r="G118" s="4">
        <v>1.74</v>
      </c>
      <c r="H118">
        <v>0.51287140440176826</v>
      </c>
      <c r="I118">
        <f>((Table1[[#This Row],[H-S prob.]]*(Table1[[#This Row],[Odds]]-1)-1+Table1[[#This Row],[H-S prob.]])/(Table1[[#This Row],[Odds]]-1))*0.3</f>
        <v>-4.3623144462536442E-2</v>
      </c>
      <c r="K118">
        <f>(Table1[[#This Row],[H-S Bet]]*Table1[[#This Row],[Odds]]*Table1[[#This Row],[Win]]-Table1[[#This Row],[H-S Bet]])*Table1[[#This Row],[H-S Bankroll]]</f>
        <v>0</v>
      </c>
      <c r="L118">
        <f>Table1[[#This Row],[H-S Bet]]*Table1[[#This Row],[Odds]]*Table1[[#This Row],[Win]]-Table1[[#This Row],[H-S Bet]]</f>
        <v>0</v>
      </c>
      <c r="M118" s="5">
        <f>M117</f>
        <v>0.959975240426999</v>
      </c>
      <c r="N118" s="4">
        <v>0.57499999999999996</v>
      </c>
      <c r="O118" s="4">
        <f>((Table1[[#This Row],[Dom prob.]]*(Table1[[#This Row],[Odds]]-1)-1+Table1[[#This Row],[Dom prob.]])/(Table1[[#This Row],[Odds]]-1))*0.3</f>
        <v>2.0270270270268036E-4</v>
      </c>
      <c r="P118" s="4">
        <v>2.0270270270268036E-4</v>
      </c>
      <c r="Q118" s="4">
        <f>(Table1[[#This Row],[Dom Bet]]*Table1[[#This Row],[Odds]]*Table1[[#This Row],[Win]]-Table1[[#This Row],[Dom Bet]])*Table1[[#This Row],[Dom Bankroll]]</f>
        <v>1.4405943053025092E-4</v>
      </c>
      <c r="R118" s="4">
        <f>Table1[[#This Row],[Dom Bet]]*Table1[[#This Row],[Odds]]*Table1[[#This Row],[Win]]-Table1[[#This Row],[Dom Bet]]</f>
        <v>1.4999999999998348E-4</v>
      </c>
      <c r="S118" s="4">
        <f>S117</f>
        <v>0.9603962035351119</v>
      </c>
      <c r="T118">
        <v>0.48719999999999997</v>
      </c>
      <c r="U118">
        <f>((Table1[[#This Row],[BB prob.]]*(Table1[[#This Row],[Odds]]-1)-1+Table1[[#This Row],[BB prob.]])/(Table1[[#This Row],[Odds]]-1))*0.3</f>
        <v>-6.1731891891891919E-2</v>
      </c>
      <c r="W118">
        <f>(Table1[[#This Row],[BB Bet]]*Table1[[#This Row],[Odds]]*Table1[[#This Row],[Win]]-Table1[[#This Row],[BB Bet]])*Table1[[#This Row],[BB Bankroll]]</f>
        <v>0</v>
      </c>
      <c r="X118">
        <f>Table1[[#This Row],[BB Bet]]*Table1[[#This Row],[Odds]]*Table1[[#This Row],[Win]]-Table1[[#This Row],[BB Bet]]</f>
        <v>0</v>
      </c>
      <c r="Y118" s="5">
        <f>Y117</f>
        <v>0.83549836314218529</v>
      </c>
    </row>
    <row r="119" spans="1:25" x14ac:dyDescent="0.35">
      <c r="A119" s="4">
        <v>2020020065</v>
      </c>
      <c r="B119" s="4">
        <v>8</v>
      </c>
      <c r="C119" s="4" t="s">
        <v>9</v>
      </c>
      <c r="D119" s="4" t="s">
        <v>6</v>
      </c>
      <c r="E119" s="4">
        <v>1</v>
      </c>
      <c r="F119" s="4">
        <v>0</v>
      </c>
      <c r="G119" s="4">
        <v>2.25</v>
      </c>
      <c r="H119">
        <v>0.48712859559823168</v>
      </c>
      <c r="I119">
        <f>((Table1[[#This Row],[H-S prob.]]*(Table1[[#This Row],[Odds]]-1)-1+Table1[[#This Row],[H-S prob.]])/(Table1[[#This Row],[Odds]]-1))*0.3</f>
        <v>2.3049441623045105E-2</v>
      </c>
      <c r="J119">
        <v>2.3049441623045105E-2</v>
      </c>
      <c r="K119">
        <f>(Table1[[#This Row],[H-S Bet]]*Table1[[#This Row],[Odds]]*Table1[[#This Row],[Win]]-Table1[[#This Row],[H-S Bet]])*Table1[[#This Row],[H-S Bankroll]]</f>
        <v>-2.2126893263790803E-2</v>
      </c>
      <c r="L119">
        <f>Table1[[#This Row],[H-S Bet]]*Table1[[#This Row],[Odds]]*Table1[[#This Row],[Win]]-Table1[[#This Row],[H-S Bet]]</f>
        <v>-2.3049441623045105E-2</v>
      </c>
      <c r="M119" s="5">
        <f>M118</f>
        <v>0.959975240426999</v>
      </c>
      <c r="N119" s="4">
        <v>0.42499999999999999</v>
      </c>
      <c r="O119" s="4">
        <f>((Table1[[#This Row],[Dom prob.]]*(Table1[[#This Row],[Odds]]-1)-1+Table1[[#This Row],[Dom prob.]])/(Table1[[#This Row],[Odds]]-1))*0.3</f>
        <v>-1.0500000000000002E-2</v>
      </c>
      <c r="P119" s="4"/>
      <c r="Q119" s="4">
        <f>(Table1[[#This Row],[Dom Bet]]*Table1[[#This Row],[Odds]]*Table1[[#This Row],[Win]]-Table1[[#This Row],[Dom Bet]])*Table1[[#This Row],[Dom Bankroll]]</f>
        <v>0</v>
      </c>
      <c r="R119" s="4">
        <f>Table1[[#This Row],[Dom Bet]]*Table1[[#This Row],[Odds]]*Table1[[#This Row],[Win]]-Table1[[#This Row],[Dom Bet]]</f>
        <v>0</v>
      </c>
      <c r="S119" s="4">
        <f>S118</f>
        <v>0.9603962035351119</v>
      </c>
      <c r="T119">
        <v>0.51280000000000003</v>
      </c>
      <c r="U119">
        <f>((Table1[[#This Row],[BB prob.]]*(Table1[[#This Row],[Odds]]-1)-1+Table1[[#This Row],[BB prob.]])/(Table1[[#This Row],[Odds]]-1))*0.3</f>
        <v>3.6912000000000007E-2</v>
      </c>
      <c r="V119">
        <v>3.6912000000000007E-2</v>
      </c>
      <c r="W119">
        <f>(Table1[[#This Row],[BB Bet]]*Table1[[#This Row],[Odds]]*Table1[[#This Row],[Win]]-Table1[[#This Row],[BB Bet]])*Table1[[#This Row],[BB Bankroll]]</f>
        <v>-3.0839915580304349E-2</v>
      </c>
      <c r="X119">
        <f>Table1[[#This Row],[BB Bet]]*Table1[[#This Row],[Odds]]*Table1[[#This Row],[Win]]-Table1[[#This Row],[BB Bet]]</f>
        <v>-3.6912000000000007E-2</v>
      </c>
      <c r="Y119" s="5">
        <f>Y118</f>
        <v>0.83549836314218529</v>
      </c>
    </row>
    <row r="120" spans="1:25" x14ac:dyDescent="0.35">
      <c r="A120" s="4">
        <v>2020020066</v>
      </c>
      <c r="B120" s="4">
        <v>8</v>
      </c>
      <c r="C120" s="4" t="s">
        <v>10</v>
      </c>
      <c r="D120" s="4" t="s">
        <v>28</v>
      </c>
      <c r="E120" s="4">
        <v>0</v>
      </c>
      <c r="F120" s="4">
        <v>0</v>
      </c>
      <c r="G120" s="4">
        <v>1.39</v>
      </c>
      <c r="H120">
        <v>0.61002428757970417</v>
      </c>
      <c r="I120">
        <f>((Table1[[#This Row],[H-S prob.]]*(Table1[[#This Row],[Odds]]-1)-1+Table1[[#This Row],[H-S prob.]])/(Table1[[#This Row],[Odds]]-1))*0.3</f>
        <v>-0.11697403097247019</v>
      </c>
      <c r="K120">
        <f>(Table1[[#This Row],[H-S Bet]]*Table1[[#This Row],[Odds]]*Table1[[#This Row],[Win]]-Table1[[#This Row],[H-S Bet]])*Table1[[#This Row],[H-S Bankroll]]</f>
        <v>0</v>
      </c>
      <c r="L120">
        <f>Table1[[#This Row],[H-S Bet]]*Table1[[#This Row],[Odds]]*Table1[[#This Row],[Win]]-Table1[[#This Row],[H-S Bet]]</f>
        <v>0</v>
      </c>
      <c r="M120" s="5">
        <f>M119</f>
        <v>0.959975240426999</v>
      </c>
      <c r="N120" s="4">
        <v>0.71300000000000008</v>
      </c>
      <c r="O120" s="4">
        <f>((Table1[[#This Row],[Dom prob.]]*(Table1[[#This Row],[Odds]]-1)-1+Table1[[#This Row],[Dom prob.]])/(Table1[[#This Row],[Odds]]-1))*0.3</f>
        <v>-6.8692307692306805E-3</v>
      </c>
      <c r="P120" s="4"/>
      <c r="Q120" s="4">
        <f>(Table1[[#This Row],[Dom Bet]]*Table1[[#This Row],[Odds]]*Table1[[#This Row],[Win]]-Table1[[#This Row],[Dom Bet]])*Table1[[#This Row],[Dom Bankroll]]</f>
        <v>0</v>
      </c>
      <c r="R120" s="4">
        <f>Table1[[#This Row],[Dom Bet]]*Table1[[#This Row],[Odds]]*Table1[[#This Row],[Win]]-Table1[[#This Row],[Dom Bet]]</f>
        <v>0</v>
      </c>
      <c r="S120" s="4">
        <f>S119</f>
        <v>0.9603962035351119</v>
      </c>
      <c r="T120">
        <v>0.67720000000000002</v>
      </c>
      <c r="U120">
        <f>((Table1[[#This Row],[BB prob.]]*(Table1[[#This Row],[Odds]]-1)-1+Table1[[#This Row],[BB prob.]])/(Table1[[#This Row],[Odds]]-1))*0.3</f>
        <v>-4.5147692307692291E-2</v>
      </c>
      <c r="W120">
        <f>(Table1[[#This Row],[BB Bet]]*Table1[[#This Row],[Odds]]*Table1[[#This Row],[Win]]-Table1[[#This Row],[BB Bet]])*Table1[[#This Row],[BB Bankroll]]</f>
        <v>0</v>
      </c>
      <c r="X120">
        <f>Table1[[#This Row],[BB Bet]]*Table1[[#This Row],[Odds]]*Table1[[#This Row],[Win]]-Table1[[#This Row],[BB Bet]]</f>
        <v>0</v>
      </c>
      <c r="Y120" s="5">
        <f>Y119</f>
        <v>0.83549836314218529</v>
      </c>
    </row>
    <row r="121" spans="1:25" x14ac:dyDescent="0.35">
      <c r="A121" s="4">
        <v>2020020066</v>
      </c>
      <c r="B121" s="4">
        <v>8</v>
      </c>
      <c r="C121" s="4" t="s">
        <v>28</v>
      </c>
      <c r="D121" s="4" t="s">
        <v>10</v>
      </c>
      <c r="E121" s="4">
        <v>1</v>
      </c>
      <c r="F121" s="4">
        <v>1</v>
      </c>
      <c r="G121" s="4">
        <v>3</v>
      </c>
      <c r="H121">
        <v>0.38997571242029583</v>
      </c>
      <c r="I121">
        <f>((Table1[[#This Row],[H-S prob.]]*(Table1[[#This Row],[Odds]]-1)-1+Table1[[#This Row],[H-S prob.]])/(Table1[[#This Row],[Odds]]-1))*0.3</f>
        <v>2.5489070589133123E-2</v>
      </c>
      <c r="J121">
        <v>2.5489070589133123E-2</v>
      </c>
      <c r="K121">
        <f>(Table1[[#This Row],[H-S Bet]]*Table1[[#This Row],[Odds]]*Table1[[#This Row],[Win]]-Table1[[#This Row],[H-S Bet]])*Table1[[#This Row],[H-S Bankroll]]</f>
        <v>4.8937753334127643E-2</v>
      </c>
      <c r="L121">
        <f>Table1[[#This Row],[H-S Bet]]*Table1[[#This Row],[Odds]]*Table1[[#This Row],[Win]]-Table1[[#This Row],[H-S Bet]]</f>
        <v>5.0978141178266254E-2</v>
      </c>
      <c r="M121" s="5">
        <f>M120</f>
        <v>0.959975240426999</v>
      </c>
      <c r="N121" s="4">
        <v>0.28699999999999998</v>
      </c>
      <c r="O121" s="4">
        <f>((Table1[[#This Row],[Dom prob.]]*(Table1[[#This Row],[Odds]]-1)-1+Table1[[#This Row],[Dom prob.]])/(Table1[[#This Row],[Odds]]-1))*0.3</f>
        <v>-2.0850000000000011E-2</v>
      </c>
      <c r="P121" s="4"/>
      <c r="Q121" s="4">
        <f>(Table1[[#This Row],[Dom Bet]]*Table1[[#This Row],[Odds]]*Table1[[#This Row],[Win]]-Table1[[#This Row],[Dom Bet]])*Table1[[#This Row],[Dom Bankroll]]</f>
        <v>0</v>
      </c>
      <c r="R121" s="4">
        <f>Table1[[#This Row],[Dom Bet]]*Table1[[#This Row],[Odds]]*Table1[[#This Row],[Win]]-Table1[[#This Row],[Dom Bet]]</f>
        <v>0</v>
      </c>
      <c r="S121" s="4">
        <f>S120</f>
        <v>0.9603962035351119</v>
      </c>
      <c r="T121">
        <v>0.32280000000000003</v>
      </c>
      <c r="U121">
        <f>((Table1[[#This Row],[BB prob.]]*(Table1[[#This Row],[Odds]]-1)-1+Table1[[#This Row],[BB prob.]])/(Table1[[#This Row],[Odds]]-1))*0.3</f>
        <v>-4.7399999999999855E-3</v>
      </c>
      <c r="W121">
        <f>(Table1[[#This Row],[BB Bet]]*Table1[[#This Row],[Odds]]*Table1[[#This Row],[Win]]-Table1[[#This Row],[BB Bet]])*Table1[[#This Row],[BB Bankroll]]</f>
        <v>0</v>
      </c>
      <c r="X121">
        <f>Table1[[#This Row],[BB Bet]]*Table1[[#This Row],[Odds]]*Table1[[#This Row],[Win]]-Table1[[#This Row],[BB Bet]]</f>
        <v>0</v>
      </c>
      <c r="Y121" s="5">
        <f>Y120</f>
        <v>0.83549836314218529</v>
      </c>
    </row>
    <row r="122" spans="1:25" x14ac:dyDescent="0.35">
      <c r="A122" s="4">
        <v>2020020067</v>
      </c>
      <c r="B122" s="4">
        <v>9</v>
      </c>
      <c r="C122" s="4" t="s">
        <v>12</v>
      </c>
      <c r="D122" s="4" t="s">
        <v>13</v>
      </c>
      <c r="E122" s="4">
        <v>0</v>
      </c>
      <c r="F122" s="4">
        <v>0</v>
      </c>
      <c r="G122" s="4">
        <v>1.86</v>
      </c>
      <c r="H122">
        <v>0.39881806979159284</v>
      </c>
      <c r="I122">
        <f>((Table1[[#This Row],[H-S prob.]]*(Table1[[#This Row],[Odds]]-1)-1+Table1[[#This Row],[H-S prob.]])/(Table1[[#This Row],[Odds]]-1))*0.3</f>
        <v>-9.0069205879408337E-2</v>
      </c>
      <c r="K122">
        <f>(Table1[[#This Row],[H-S Bet]]*Table1[[#This Row],[Odds]]*Table1[[#This Row],[Win]]-Table1[[#This Row],[H-S Bet]])*Table1[[#This Row],[H-S Bankroll]]</f>
        <v>0</v>
      </c>
      <c r="L122">
        <f>Table1[[#This Row],[H-S Bet]]*Table1[[#This Row],[Odds]]*Table1[[#This Row],[Win]]-Table1[[#This Row],[H-S Bet]]</f>
        <v>0</v>
      </c>
      <c r="M122" s="5">
        <f>M121+SUM(K110:K121)</f>
        <v>0.97878618266045347</v>
      </c>
      <c r="N122" s="4">
        <v>0.50600000000000001</v>
      </c>
      <c r="O122" s="4">
        <f>((Table1[[#This Row],[Dom prob.]]*(Table1[[#This Row],[Odds]]-1)-1+Table1[[#This Row],[Dom prob.]])/(Table1[[#This Row],[Odds]]-1))*0.3</f>
        <v>-2.0525581395348835E-2</v>
      </c>
      <c r="P122" s="4"/>
      <c r="Q122" s="4">
        <f>(Table1[[#This Row],[Dom Bet]]*Table1[[#This Row],[Odds]]*Table1[[#This Row],[Win]]-Table1[[#This Row],[Dom Bet]])*Table1[[#This Row],[Dom Bankroll]]</f>
        <v>0</v>
      </c>
      <c r="R122" s="4">
        <f>Table1[[#This Row],[Dom Bet]]*Table1[[#This Row],[Odds]]*Table1[[#This Row],[Win]]-Table1[[#This Row],[Dom Bet]]</f>
        <v>0</v>
      </c>
      <c r="S122" s="4">
        <f>S121+SUM(Q110:Q121)</f>
        <v>0.96112576165115449</v>
      </c>
      <c r="T122">
        <v>0.34009999999999996</v>
      </c>
      <c r="U122">
        <f>((Table1[[#This Row],[BB prob.]]*(Table1[[#This Row],[Odds]]-1)-1+Table1[[#This Row],[BB prob.]])/(Table1[[#This Row],[Odds]]-1))*0.3</f>
        <v>-0.12816767441860463</v>
      </c>
      <c r="W122">
        <f>(Table1[[#This Row],[BB Bet]]*Table1[[#This Row],[Odds]]*Table1[[#This Row],[Win]]-Table1[[#This Row],[BB Bet]])*Table1[[#This Row],[BB Bankroll]]</f>
        <v>0</v>
      </c>
      <c r="X122">
        <f>Table1[[#This Row],[BB Bet]]*Table1[[#This Row],[Odds]]*Table1[[#This Row],[Win]]-Table1[[#This Row],[BB Bet]]</f>
        <v>0</v>
      </c>
      <c r="Y122" s="5">
        <f>Y121+SUM(W110:W121)</f>
        <v>0.8578682589021539</v>
      </c>
    </row>
    <row r="123" spans="1:25" x14ac:dyDescent="0.35">
      <c r="A123" s="4">
        <v>2020020067</v>
      </c>
      <c r="B123" s="4">
        <v>9</v>
      </c>
      <c r="C123" s="4" t="s">
        <v>13</v>
      </c>
      <c r="D123" s="4" t="s">
        <v>12</v>
      </c>
      <c r="E123" s="4">
        <v>1</v>
      </c>
      <c r="F123" s="4">
        <v>1</v>
      </c>
      <c r="G123" s="4">
        <v>2</v>
      </c>
      <c r="H123">
        <v>0.60118193020840716</v>
      </c>
      <c r="I123">
        <f>((Table1[[#This Row],[H-S prob.]]*(Table1[[#This Row],[Odds]]-1)-1+Table1[[#This Row],[H-S prob.]])/(Table1[[#This Row],[Odds]]-1))*0.3</f>
        <v>6.0709158125044294E-2</v>
      </c>
      <c r="J123">
        <v>6.0709158125044294E-2</v>
      </c>
      <c r="K123">
        <f>(Table1[[#This Row],[H-S Bet]]*Table1[[#This Row],[Odds]]*Table1[[#This Row],[Win]]-Table1[[#This Row],[H-S Bet]])*Table1[[#This Row],[H-S Bankroll]]</f>
        <v>5.9421285133741959E-2</v>
      </c>
      <c r="L123">
        <f>Table1[[#This Row],[H-S Bet]]*Table1[[#This Row],[Odds]]*Table1[[#This Row],[Win]]-Table1[[#This Row],[H-S Bet]]</f>
        <v>6.0709158125044294E-2</v>
      </c>
      <c r="M123" s="5">
        <f>M122</f>
        <v>0.97878618266045347</v>
      </c>
      <c r="N123" s="4">
        <v>0.49399999999999999</v>
      </c>
      <c r="O123" s="4">
        <f>((Table1[[#This Row],[Dom prob.]]*(Table1[[#This Row],[Odds]]-1)-1+Table1[[#This Row],[Dom prob.]])/(Table1[[#This Row],[Odds]]-1))*0.3</f>
        <v>-3.6000000000000029E-3</v>
      </c>
      <c r="P123" s="4"/>
      <c r="Q123" s="4">
        <f>(Table1[[#This Row],[Dom Bet]]*Table1[[#This Row],[Odds]]*Table1[[#This Row],[Win]]-Table1[[#This Row],[Dom Bet]])*Table1[[#This Row],[Dom Bankroll]]</f>
        <v>0</v>
      </c>
      <c r="R123" s="4">
        <f>Table1[[#This Row],[Dom Bet]]*Table1[[#This Row],[Odds]]*Table1[[#This Row],[Win]]-Table1[[#This Row],[Dom Bet]]</f>
        <v>0</v>
      </c>
      <c r="S123" s="4">
        <f>S122</f>
        <v>0.96112576165115449</v>
      </c>
      <c r="T123">
        <v>0.65990000000000004</v>
      </c>
      <c r="U123">
        <f>((Table1[[#This Row],[BB prob.]]*(Table1[[#This Row],[Odds]]-1)-1+Table1[[#This Row],[BB prob.]])/(Table1[[#This Row],[Odds]]-1))*0.3</f>
        <v>9.5940000000000025E-2</v>
      </c>
      <c r="V123">
        <v>9.5940000000000025E-2</v>
      </c>
      <c r="W123">
        <f>(Table1[[#This Row],[BB Bet]]*Table1[[#This Row],[Odds]]*Table1[[#This Row],[Win]]-Table1[[#This Row],[BB Bet]])*Table1[[#This Row],[BB Bankroll]]</f>
        <v>8.2303880759072662E-2</v>
      </c>
      <c r="X123">
        <f>Table1[[#This Row],[BB Bet]]*Table1[[#This Row],[Odds]]*Table1[[#This Row],[Win]]-Table1[[#This Row],[BB Bet]]</f>
        <v>9.5940000000000025E-2</v>
      </c>
      <c r="Y123" s="5">
        <f>Y122</f>
        <v>0.8578682589021539</v>
      </c>
    </row>
    <row r="124" spans="1:25" x14ac:dyDescent="0.35">
      <c r="A124" s="4">
        <v>2020020068</v>
      </c>
      <c r="B124" s="4">
        <v>9</v>
      </c>
      <c r="C124" s="4" t="s">
        <v>17</v>
      </c>
      <c r="D124" s="4" t="s">
        <v>3</v>
      </c>
      <c r="E124" s="4">
        <v>0</v>
      </c>
      <c r="F124" s="4">
        <v>0</v>
      </c>
      <c r="G124" s="4">
        <v>2.25</v>
      </c>
      <c r="H124">
        <v>0.40559960880387602</v>
      </c>
      <c r="I124">
        <f>((Table1[[#This Row],[H-S prob.]]*(Table1[[#This Row],[Odds]]-1)-1+Table1[[#This Row],[H-S prob.]])/(Table1[[#This Row],[Odds]]-1))*0.3</f>
        <v>-2.0976211245906935E-2</v>
      </c>
      <c r="K124">
        <f>(Table1[[#This Row],[H-S Bet]]*Table1[[#This Row],[Odds]]*Table1[[#This Row],[Win]]-Table1[[#This Row],[H-S Bet]])*Table1[[#This Row],[H-S Bankroll]]</f>
        <v>0</v>
      </c>
      <c r="L124">
        <f>Table1[[#This Row],[H-S Bet]]*Table1[[#This Row],[Odds]]*Table1[[#This Row],[Win]]-Table1[[#This Row],[H-S Bet]]</f>
        <v>0</v>
      </c>
      <c r="M124" s="5">
        <f>M123</f>
        <v>0.97878618266045347</v>
      </c>
      <c r="N124" s="4">
        <v>0.45599999999999996</v>
      </c>
      <c r="O124" s="4">
        <f>((Table1[[#This Row],[Dom prob.]]*(Table1[[#This Row],[Odds]]-1)-1+Table1[[#This Row],[Dom prob.]])/(Table1[[#This Row],[Odds]]-1))*0.3</f>
        <v>6.2399999999999791E-3</v>
      </c>
      <c r="P124" s="4">
        <v>6.2399999999999791E-3</v>
      </c>
      <c r="Q124" s="4">
        <f>(Table1[[#This Row],[Dom Bet]]*Table1[[#This Row],[Odds]]*Table1[[#This Row],[Win]]-Table1[[#This Row],[Dom Bet]])*Table1[[#This Row],[Dom Bankroll]]</f>
        <v>-5.997424752703184E-3</v>
      </c>
      <c r="R124" s="4">
        <f>Table1[[#This Row],[Dom Bet]]*Table1[[#This Row],[Odds]]*Table1[[#This Row],[Win]]-Table1[[#This Row],[Dom Bet]]</f>
        <v>-6.2399999999999791E-3</v>
      </c>
      <c r="S124" s="4">
        <f>S123</f>
        <v>0.96112576165115449</v>
      </c>
      <c r="T124">
        <v>0.44200000000000006</v>
      </c>
      <c r="U124">
        <f>((Table1[[#This Row],[BB prob.]]*(Table1[[#This Row],[Odds]]-1)-1+Table1[[#This Row],[BB prob.]])/(Table1[[#This Row],[Odds]]-1))*0.3</f>
        <v>-1.3199999999999612E-3</v>
      </c>
      <c r="W124">
        <f>(Table1[[#This Row],[BB Bet]]*Table1[[#This Row],[Odds]]*Table1[[#This Row],[Win]]-Table1[[#This Row],[BB Bet]])*Table1[[#This Row],[BB Bankroll]]</f>
        <v>0</v>
      </c>
      <c r="X124">
        <f>Table1[[#This Row],[BB Bet]]*Table1[[#This Row],[Odds]]*Table1[[#This Row],[Win]]-Table1[[#This Row],[BB Bet]]</f>
        <v>0</v>
      </c>
      <c r="Y124" s="5">
        <f>Y123</f>
        <v>0.8578682589021539</v>
      </c>
    </row>
    <row r="125" spans="1:25" x14ac:dyDescent="0.35">
      <c r="A125" s="4">
        <v>2020020068</v>
      </c>
      <c r="B125" s="4">
        <v>9</v>
      </c>
      <c r="C125" s="4" t="s">
        <v>3</v>
      </c>
      <c r="D125" s="4" t="s">
        <v>17</v>
      </c>
      <c r="E125" s="4">
        <v>1</v>
      </c>
      <c r="F125" s="4">
        <v>1</v>
      </c>
      <c r="G125" s="4">
        <v>1.68</v>
      </c>
      <c r="H125">
        <v>0.59440039119612409</v>
      </c>
      <c r="I125">
        <f>((Table1[[#This Row],[H-S prob.]]*(Table1[[#This Row],[Odds]]-1)-1+Table1[[#This Row],[H-S prob.]])/(Table1[[#This Row],[Odds]]-1))*0.3</f>
        <v>-6.2088652522569645E-4</v>
      </c>
      <c r="K125">
        <f>(Table1[[#This Row],[H-S Bet]]*Table1[[#This Row],[Odds]]*Table1[[#This Row],[Win]]-Table1[[#This Row],[H-S Bet]])*Table1[[#This Row],[H-S Bankroll]]</f>
        <v>0</v>
      </c>
      <c r="L125">
        <f>Table1[[#This Row],[H-S Bet]]*Table1[[#This Row],[Odds]]*Table1[[#This Row],[Win]]-Table1[[#This Row],[H-S Bet]]</f>
        <v>0</v>
      </c>
      <c r="M125" s="5">
        <f>M124</f>
        <v>0.97878618266045347</v>
      </c>
      <c r="N125" s="4">
        <v>0.54400000000000004</v>
      </c>
      <c r="O125" s="4">
        <f>((Table1[[#This Row],[Dom prob.]]*(Table1[[#This Row],[Odds]]-1)-1+Table1[[#This Row],[Dom prob.]])/(Table1[[#This Row],[Odds]]-1))*0.3</f>
        <v>-3.7976470588235264E-2</v>
      </c>
      <c r="P125" s="4"/>
      <c r="Q125" s="4">
        <f>(Table1[[#This Row],[Dom Bet]]*Table1[[#This Row],[Odds]]*Table1[[#This Row],[Win]]-Table1[[#This Row],[Dom Bet]])*Table1[[#This Row],[Dom Bankroll]]</f>
        <v>0</v>
      </c>
      <c r="R125" s="4">
        <f>Table1[[#This Row],[Dom Bet]]*Table1[[#This Row],[Odds]]*Table1[[#This Row],[Win]]-Table1[[#This Row],[Dom Bet]]</f>
        <v>0</v>
      </c>
      <c r="S125" s="4">
        <f>S124</f>
        <v>0.96112576165115449</v>
      </c>
      <c r="T125">
        <v>0.55799999999999994</v>
      </c>
      <c r="U125">
        <f>((Table1[[#This Row],[BB prob.]]*(Table1[[#This Row],[Odds]]-1)-1+Table1[[#This Row],[BB prob.]])/(Table1[[#This Row],[Odds]]-1))*0.3</f>
        <v>-2.7600000000000027E-2</v>
      </c>
      <c r="W125">
        <f>(Table1[[#This Row],[BB Bet]]*Table1[[#This Row],[Odds]]*Table1[[#This Row],[Win]]-Table1[[#This Row],[BB Bet]])*Table1[[#This Row],[BB Bankroll]]</f>
        <v>0</v>
      </c>
      <c r="X125">
        <f>Table1[[#This Row],[BB Bet]]*Table1[[#This Row],[Odds]]*Table1[[#This Row],[Win]]-Table1[[#This Row],[BB Bet]]</f>
        <v>0</v>
      </c>
      <c r="Y125" s="5">
        <f>Y124</f>
        <v>0.8578682589021539</v>
      </c>
    </row>
    <row r="126" spans="1:25" x14ac:dyDescent="0.35">
      <c r="A126" s="4">
        <v>2020020069</v>
      </c>
      <c r="B126" s="4">
        <v>9</v>
      </c>
      <c r="C126" s="4" t="s">
        <v>4</v>
      </c>
      <c r="D126" s="4" t="s">
        <v>19</v>
      </c>
      <c r="E126" s="4">
        <v>1</v>
      </c>
      <c r="F126" s="4">
        <v>1</v>
      </c>
      <c r="G126" s="4">
        <v>1.74</v>
      </c>
      <c r="H126">
        <v>0.6276572026708277</v>
      </c>
      <c r="I126">
        <f>((Table1[[#This Row],[H-S prob.]]*(Table1[[#This Row],[Odds]]-1)-1+Table1[[#This Row],[H-S prob.]])/(Table1[[#This Row],[Odds]]-1))*0.3</f>
        <v>3.7347378100232496E-2</v>
      </c>
      <c r="J126">
        <v>3.7347378100232496E-2</v>
      </c>
      <c r="K126">
        <f>(Table1[[#This Row],[H-S Bet]]*Table1[[#This Row],[Odds]]*Table1[[#This Row],[Win]]-Table1[[#This Row],[H-S Bet]])*Table1[[#This Row],[H-S Bankroll]]</f>
        <v>2.7050772255896353E-2</v>
      </c>
      <c r="L126">
        <f>Table1[[#This Row],[H-S Bet]]*Table1[[#This Row],[Odds]]*Table1[[#This Row],[Win]]-Table1[[#This Row],[H-S Bet]]</f>
        <v>2.7637059794172046E-2</v>
      </c>
      <c r="M126" s="5">
        <f>M125</f>
        <v>0.97878618266045347</v>
      </c>
      <c r="N126" s="4">
        <v>0.54</v>
      </c>
      <c r="O126" s="4">
        <f>((Table1[[#This Row],[Dom prob.]]*(Table1[[#This Row],[Odds]]-1)-1+Table1[[#This Row],[Dom prob.]])/(Table1[[#This Row],[Odds]]-1))*0.3</f>
        <v>-2.4486486486486488E-2</v>
      </c>
      <c r="P126" s="4"/>
      <c r="Q126" s="4">
        <f>(Table1[[#This Row],[Dom Bet]]*Table1[[#This Row],[Odds]]*Table1[[#This Row],[Win]]-Table1[[#This Row],[Dom Bet]])*Table1[[#This Row],[Dom Bankroll]]</f>
        <v>0</v>
      </c>
      <c r="R126" s="4">
        <f>Table1[[#This Row],[Dom Bet]]*Table1[[#This Row],[Odds]]*Table1[[#This Row],[Win]]-Table1[[#This Row],[Dom Bet]]</f>
        <v>0</v>
      </c>
      <c r="S126" s="4">
        <f>S125</f>
        <v>0.96112576165115449</v>
      </c>
      <c r="T126">
        <v>0.73309999999999997</v>
      </c>
      <c r="U126">
        <f>((Table1[[#This Row],[BB prob.]]*(Table1[[#This Row],[Odds]]-1)-1+Table1[[#This Row],[BB prob.]])/(Table1[[#This Row],[Odds]]-1))*0.3</f>
        <v>0.11172729729729726</v>
      </c>
      <c r="V126">
        <v>0.11172729729729726</v>
      </c>
      <c r="W126">
        <f>(Table1[[#This Row],[BB Bet]]*Table1[[#This Row],[Odds]]*Table1[[#This Row],[Win]]-Table1[[#This Row],[BB Bet]])*Table1[[#This Row],[BB Bankroll]]</f>
        <v>7.0927003483164025E-2</v>
      </c>
      <c r="X126">
        <f>Table1[[#This Row],[BB Bet]]*Table1[[#This Row],[Odds]]*Table1[[#This Row],[Win]]-Table1[[#This Row],[BB Bet]]</f>
        <v>8.2678199999999966E-2</v>
      </c>
      <c r="Y126" s="5">
        <f>Y125</f>
        <v>0.8578682589021539</v>
      </c>
    </row>
    <row r="127" spans="1:25" x14ac:dyDescent="0.35">
      <c r="A127" s="4">
        <v>2020020069</v>
      </c>
      <c r="B127" s="4">
        <v>9</v>
      </c>
      <c r="C127" s="4" t="s">
        <v>19</v>
      </c>
      <c r="D127" s="4" t="s">
        <v>4</v>
      </c>
      <c r="E127" s="4">
        <v>0</v>
      </c>
      <c r="F127" s="4">
        <v>0</v>
      </c>
      <c r="G127" s="4">
        <v>2.15</v>
      </c>
      <c r="H127">
        <v>0.37234279732917219</v>
      </c>
      <c r="I127">
        <f>((Table1[[#This Row],[H-S prob.]]*(Table1[[#This Row],[Odds]]-1)-1+Table1[[#This Row],[H-S prob.]])/(Table1[[#This Row],[Odds]]-1))*0.3</f>
        <v>-5.2033822367551268E-2</v>
      </c>
      <c r="K127">
        <f>(Table1[[#This Row],[H-S Bet]]*Table1[[#This Row],[Odds]]*Table1[[#This Row],[Win]]-Table1[[#This Row],[H-S Bet]])*Table1[[#This Row],[H-S Bankroll]]</f>
        <v>0</v>
      </c>
      <c r="L127">
        <f>Table1[[#This Row],[H-S Bet]]*Table1[[#This Row],[Odds]]*Table1[[#This Row],[Win]]-Table1[[#This Row],[H-S Bet]]</f>
        <v>0</v>
      </c>
      <c r="M127" s="5">
        <f>M126</f>
        <v>0.97878618266045347</v>
      </c>
      <c r="N127" s="4">
        <v>0.45999999999999996</v>
      </c>
      <c r="O127" s="4">
        <f>((Table1[[#This Row],[Dom prob.]]*(Table1[[#This Row],[Odds]]-1)-1+Table1[[#This Row],[Dom prob.]])/(Table1[[#This Row],[Odds]]-1))*0.3</f>
        <v>-2.869565217391336E-3</v>
      </c>
      <c r="P127" s="4"/>
      <c r="Q127" s="4">
        <f>(Table1[[#This Row],[Dom Bet]]*Table1[[#This Row],[Odds]]*Table1[[#This Row],[Win]]-Table1[[#This Row],[Dom Bet]])*Table1[[#This Row],[Dom Bankroll]]</f>
        <v>0</v>
      </c>
      <c r="R127" s="4">
        <f>Table1[[#This Row],[Dom Bet]]*Table1[[#This Row],[Odds]]*Table1[[#This Row],[Win]]-Table1[[#This Row],[Dom Bet]]</f>
        <v>0</v>
      </c>
      <c r="S127" s="4">
        <f>S126</f>
        <v>0.96112576165115449</v>
      </c>
      <c r="T127">
        <v>0.26690000000000003</v>
      </c>
      <c r="U127">
        <f>((Table1[[#This Row],[BB prob.]]*(Table1[[#This Row],[Odds]]-1)-1+Table1[[#This Row],[BB prob.]])/(Table1[[#This Row],[Odds]]-1))*0.3</f>
        <v>-0.11117347826086957</v>
      </c>
      <c r="W127">
        <f>(Table1[[#This Row],[BB Bet]]*Table1[[#This Row],[Odds]]*Table1[[#This Row],[Win]]-Table1[[#This Row],[BB Bet]])*Table1[[#This Row],[BB Bankroll]]</f>
        <v>0</v>
      </c>
      <c r="X127">
        <f>Table1[[#This Row],[BB Bet]]*Table1[[#This Row],[Odds]]*Table1[[#This Row],[Win]]-Table1[[#This Row],[BB Bet]]</f>
        <v>0</v>
      </c>
      <c r="Y127" s="5">
        <f>Y126</f>
        <v>0.8578682589021539</v>
      </c>
    </row>
    <row r="128" spans="1:25" x14ac:dyDescent="0.35">
      <c r="A128" s="4">
        <v>2020020070</v>
      </c>
      <c r="B128" s="4">
        <v>9</v>
      </c>
      <c r="C128" s="4" t="s">
        <v>8</v>
      </c>
      <c r="D128" s="4" t="s">
        <v>7</v>
      </c>
      <c r="E128" s="4">
        <v>0</v>
      </c>
      <c r="F128" s="4">
        <v>0</v>
      </c>
      <c r="G128" s="4">
        <v>2.25</v>
      </c>
      <c r="H128">
        <v>0.45506516420890109</v>
      </c>
      <c r="I128">
        <f>((Table1[[#This Row],[H-S prob.]]*(Table1[[#This Row],[Odds]]-1)-1+Table1[[#This Row],[H-S prob.]])/(Table1[[#This Row],[Odds]]-1))*0.3</f>
        <v>5.7351886728065791E-3</v>
      </c>
      <c r="J128">
        <v>5.7351886728065791E-3</v>
      </c>
      <c r="K128">
        <f>(Table1[[#This Row],[H-S Bet]]*Table1[[#This Row],[Odds]]*Table1[[#This Row],[Win]]-Table1[[#This Row],[H-S Bet]])*Table1[[#This Row],[H-S Bankroll]]</f>
        <v>-5.6135234278938241E-3</v>
      </c>
      <c r="L128">
        <f>Table1[[#This Row],[H-S Bet]]*Table1[[#This Row],[Odds]]*Table1[[#This Row],[Win]]-Table1[[#This Row],[H-S Bet]]</f>
        <v>-5.7351886728065791E-3</v>
      </c>
      <c r="M128" s="5">
        <f>M127</f>
        <v>0.97878618266045347</v>
      </c>
      <c r="N128" s="4">
        <v>0.47099999999999997</v>
      </c>
      <c r="O128" s="4">
        <f>((Table1[[#This Row],[Dom prob.]]*(Table1[[#This Row],[Odds]]-1)-1+Table1[[#This Row],[Dom prob.]])/(Table1[[#This Row],[Odds]]-1))*0.3</f>
        <v>1.4339999999999992E-2</v>
      </c>
      <c r="P128" s="4">
        <v>1.4339999999999992E-2</v>
      </c>
      <c r="Q128" s="4">
        <f>(Table1[[#This Row],[Dom Bet]]*Table1[[#This Row],[Odds]]*Table1[[#This Row],[Win]]-Table1[[#This Row],[Dom Bet]])*Table1[[#This Row],[Dom Bankroll]]</f>
        <v>-1.3782543422077548E-2</v>
      </c>
      <c r="R128" s="4">
        <f>Table1[[#This Row],[Dom Bet]]*Table1[[#This Row],[Odds]]*Table1[[#This Row],[Win]]-Table1[[#This Row],[Dom Bet]]</f>
        <v>-1.4339999999999992E-2</v>
      </c>
      <c r="S128" s="4">
        <f>S127</f>
        <v>0.96112576165115449</v>
      </c>
      <c r="T128">
        <v>0.44700000000000006</v>
      </c>
      <c r="U128">
        <f>((Table1[[#This Row],[BB prob.]]*(Table1[[#This Row],[Odds]]-1)-1+Table1[[#This Row],[BB prob.]])/(Table1[[#This Row],[Odds]]-1))*0.3</f>
        <v>1.3800000000000346E-3</v>
      </c>
      <c r="V128">
        <v>1.3800000000000346E-3</v>
      </c>
      <c r="W128">
        <f>(Table1[[#This Row],[BB Bet]]*Table1[[#This Row],[Odds]]*Table1[[#This Row],[Win]]-Table1[[#This Row],[BB Bet]])*Table1[[#This Row],[BB Bankroll]]</f>
        <v>-1.183858197285002E-3</v>
      </c>
      <c r="X128">
        <f>Table1[[#This Row],[BB Bet]]*Table1[[#This Row],[Odds]]*Table1[[#This Row],[Win]]-Table1[[#This Row],[BB Bet]]</f>
        <v>-1.3800000000000346E-3</v>
      </c>
      <c r="Y128" s="5">
        <f>Y127</f>
        <v>0.8578682589021539</v>
      </c>
    </row>
    <row r="129" spans="1:25" x14ac:dyDescent="0.35">
      <c r="A129" s="4">
        <v>2020020070</v>
      </c>
      <c r="B129" s="4">
        <v>9</v>
      </c>
      <c r="C129" s="4" t="s">
        <v>7</v>
      </c>
      <c r="D129" s="4" t="s">
        <v>8</v>
      </c>
      <c r="E129" s="4">
        <v>1</v>
      </c>
      <c r="F129" s="4">
        <v>1</v>
      </c>
      <c r="G129" s="4">
        <v>1.71</v>
      </c>
      <c r="H129">
        <v>0.54493483579109891</v>
      </c>
      <c r="I129">
        <f>((Table1[[#This Row],[H-S prob.]]*(Table1[[#This Row],[Odds]]-1)-1+Table1[[#This Row],[H-S prob.]])/(Table1[[#This Row],[Odds]]-1))*0.3</f>
        <v>-2.8800604562205977E-2</v>
      </c>
      <c r="K129">
        <f>(Table1[[#This Row],[H-S Bet]]*Table1[[#This Row],[Odds]]*Table1[[#This Row],[Win]]-Table1[[#This Row],[H-S Bet]])*Table1[[#This Row],[H-S Bankroll]]</f>
        <v>0</v>
      </c>
      <c r="L129">
        <f>Table1[[#This Row],[H-S Bet]]*Table1[[#This Row],[Odds]]*Table1[[#This Row],[Win]]-Table1[[#This Row],[H-S Bet]]</f>
        <v>0</v>
      </c>
      <c r="M129" s="5">
        <f>M128</f>
        <v>0.97878618266045347</v>
      </c>
      <c r="N129" s="4">
        <v>0.52900000000000003</v>
      </c>
      <c r="O129" s="4">
        <f>((Table1[[#This Row],[Dom prob.]]*(Table1[[#This Row],[Odds]]-1)-1+Table1[[#This Row],[Dom prob.]])/(Table1[[#This Row],[Odds]]-1))*0.3</f>
        <v>-4.0314084507042255E-2</v>
      </c>
      <c r="P129" s="4"/>
      <c r="Q129" s="4">
        <f>(Table1[[#This Row],[Dom Bet]]*Table1[[#This Row],[Odds]]*Table1[[#This Row],[Win]]-Table1[[#This Row],[Dom Bet]])*Table1[[#This Row],[Dom Bankroll]]</f>
        <v>0</v>
      </c>
      <c r="R129" s="4">
        <f>Table1[[#This Row],[Dom Bet]]*Table1[[#This Row],[Odds]]*Table1[[#This Row],[Win]]-Table1[[#This Row],[Dom Bet]]</f>
        <v>0</v>
      </c>
      <c r="S129" s="4">
        <f>S128</f>
        <v>0.96112576165115449</v>
      </c>
      <c r="T129">
        <v>0.55299999999999994</v>
      </c>
      <c r="U129">
        <f>((Table1[[#This Row],[BB prob.]]*(Table1[[#This Row],[Odds]]-1)-1+Table1[[#This Row],[BB prob.]])/(Table1[[#This Row],[Odds]]-1))*0.3</f>
        <v>-2.2973239436619778E-2</v>
      </c>
      <c r="W129">
        <f>(Table1[[#This Row],[BB Bet]]*Table1[[#This Row],[Odds]]*Table1[[#This Row],[Win]]-Table1[[#This Row],[BB Bet]])*Table1[[#This Row],[BB Bankroll]]</f>
        <v>0</v>
      </c>
      <c r="X129">
        <f>Table1[[#This Row],[BB Bet]]*Table1[[#This Row],[Odds]]*Table1[[#This Row],[Win]]-Table1[[#This Row],[BB Bet]]</f>
        <v>0</v>
      </c>
      <c r="Y129" s="5">
        <f>Y128</f>
        <v>0.8578682589021539</v>
      </c>
    </row>
    <row r="130" spans="1:25" x14ac:dyDescent="0.35">
      <c r="A130" s="4">
        <v>2020020071</v>
      </c>
      <c r="B130" s="4">
        <v>9</v>
      </c>
      <c r="C130" s="4" t="s">
        <v>29</v>
      </c>
      <c r="D130" s="4" t="s">
        <v>25</v>
      </c>
      <c r="E130" s="4">
        <v>1</v>
      </c>
      <c r="F130" s="4">
        <v>1</v>
      </c>
      <c r="G130" s="4">
        <v>1.62</v>
      </c>
      <c r="H130">
        <v>0.62593961825030209</v>
      </c>
      <c r="I130">
        <f>((Table1[[#This Row],[H-S prob.]]*(Table1[[#This Row],[Odds]]-1)-1+Table1[[#This Row],[H-S prob.]])/(Table1[[#This Row],[Odds]]-1))*0.3</f>
        <v>6.7849265639465363E-3</v>
      </c>
      <c r="J130">
        <v>6.7849265639465363E-3</v>
      </c>
      <c r="K130">
        <f>(Table1[[#This Row],[H-S Bet]]*Table1[[#This Row],[Odds]]*Table1[[#This Row],[Win]]-Table1[[#This Row],[H-S Bet]])*Table1[[#This Row],[H-S Bankroll]]</f>
        <v>4.117415270117177E-3</v>
      </c>
      <c r="L130">
        <f>Table1[[#This Row],[H-S Bet]]*Table1[[#This Row],[Odds]]*Table1[[#This Row],[Win]]-Table1[[#This Row],[H-S Bet]]</f>
        <v>4.2066544696468524E-3</v>
      </c>
      <c r="M130" s="5">
        <f>M129</f>
        <v>0.97878618266045347</v>
      </c>
      <c r="N130" s="4">
        <v>0.65200000000000002</v>
      </c>
      <c r="O130" s="4">
        <f>((Table1[[#This Row],[Dom prob.]]*(Table1[[#This Row],[Odds]]-1)-1+Table1[[#This Row],[Dom prob.]])/(Table1[[#This Row],[Odds]]-1))*0.3</f>
        <v>2.7212903225806533E-2</v>
      </c>
      <c r="P130" s="4">
        <v>2.7212903225806533E-2</v>
      </c>
      <c r="Q130" s="4">
        <f>(Table1[[#This Row],[Dom Bet]]*Table1[[#This Row],[Odds]]*Table1[[#This Row],[Win]]-Table1[[#This Row],[Dom Bet]])*Table1[[#This Row],[Dom Bankroll]]</f>
        <v>1.6216113850578327E-2</v>
      </c>
      <c r="R130" s="4">
        <f>Table1[[#This Row],[Dom Bet]]*Table1[[#This Row],[Odds]]*Table1[[#This Row],[Win]]-Table1[[#This Row],[Dom Bet]]</f>
        <v>1.687200000000005E-2</v>
      </c>
      <c r="S130" s="4">
        <f>S129</f>
        <v>0.96112576165115449</v>
      </c>
      <c r="T130">
        <v>0.59519999999999995</v>
      </c>
      <c r="U130">
        <f>((Table1[[#This Row],[BB prob.]]*(Table1[[#This Row],[Odds]]-1)-1+Table1[[#This Row],[BB prob.]])/(Table1[[#This Row],[Odds]]-1))*0.3</f>
        <v>-1.7310967741935496E-2</v>
      </c>
      <c r="W130">
        <f>(Table1[[#This Row],[BB Bet]]*Table1[[#This Row],[Odds]]*Table1[[#This Row],[Win]]-Table1[[#This Row],[BB Bet]])*Table1[[#This Row],[BB Bankroll]]</f>
        <v>0</v>
      </c>
      <c r="X130">
        <f>Table1[[#This Row],[BB Bet]]*Table1[[#This Row],[Odds]]*Table1[[#This Row],[Win]]-Table1[[#This Row],[BB Bet]]</f>
        <v>0</v>
      </c>
      <c r="Y130" s="5">
        <f>Y129</f>
        <v>0.8578682589021539</v>
      </c>
    </row>
    <row r="131" spans="1:25" x14ac:dyDescent="0.35">
      <c r="A131" s="4">
        <v>2020020071</v>
      </c>
      <c r="B131" s="4">
        <v>9</v>
      </c>
      <c r="C131" s="4" t="s">
        <v>25</v>
      </c>
      <c r="D131" s="4" t="s">
        <v>29</v>
      </c>
      <c r="E131" s="4">
        <v>0</v>
      </c>
      <c r="F131" s="4">
        <v>0</v>
      </c>
      <c r="G131" s="4">
        <v>2.4</v>
      </c>
      <c r="H131">
        <v>0.37406038174969786</v>
      </c>
      <c r="I131">
        <f>((Table1[[#This Row],[H-S prob.]]*(Table1[[#This Row],[Odds]]-1)-1+Table1[[#This Row],[H-S prob.]])/(Table1[[#This Row],[Odds]]-1))*0.3</f>
        <v>-2.191180367158397E-2</v>
      </c>
      <c r="K131">
        <f>(Table1[[#This Row],[H-S Bet]]*Table1[[#This Row],[Odds]]*Table1[[#This Row],[Win]]-Table1[[#This Row],[H-S Bet]])*Table1[[#This Row],[H-S Bankroll]]</f>
        <v>0</v>
      </c>
      <c r="L131">
        <f>Table1[[#This Row],[H-S Bet]]*Table1[[#This Row],[Odds]]*Table1[[#This Row],[Win]]-Table1[[#This Row],[H-S Bet]]</f>
        <v>0</v>
      </c>
      <c r="M131" s="5">
        <f>M130</f>
        <v>0.97878618266045347</v>
      </c>
      <c r="N131" s="4">
        <v>0.34799999999999998</v>
      </c>
      <c r="O131" s="4">
        <f>((Table1[[#This Row],[Dom prob.]]*(Table1[[#This Row],[Odds]]-1)-1+Table1[[#This Row],[Dom prob.]])/(Table1[[#This Row],[Odds]]-1))*0.3</f>
        <v>-3.5314285714285749E-2</v>
      </c>
      <c r="P131" s="4"/>
      <c r="Q131" s="4">
        <f>(Table1[[#This Row],[Dom Bet]]*Table1[[#This Row],[Odds]]*Table1[[#This Row],[Win]]-Table1[[#This Row],[Dom Bet]])*Table1[[#This Row],[Dom Bankroll]]</f>
        <v>0</v>
      </c>
      <c r="R131" s="4">
        <f>Table1[[#This Row],[Dom Bet]]*Table1[[#This Row],[Odds]]*Table1[[#This Row],[Win]]-Table1[[#This Row],[Dom Bet]]</f>
        <v>0</v>
      </c>
      <c r="S131" s="4">
        <f>S130</f>
        <v>0.96112576165115449</v>
      </c>
      <c r="T131">
        <v>0.40480000000000005</v>
      </c>
      <c r="U131">
        <f>((Table1[[#This Row],[BB prob.]]*(Table1[[#This Row],[Odds]]-1)-1+Table1[[#This Row],[BB prob.]])/(Table1[[#This Row],[Odds]]-1))*0.3</f>
        <v>-6.1028571428571321E-3</v>
      </c>
      <c r="W131">
        <f>(Table1[[#This Row],[BB Bet]]*Table1[[#This Row],[Odds]]*Table1[[#This Row],[Win]]-Table1[[#This Row],[BB Bet]])*Table1[[#This Row],[BB Bankroll]]</f>
        <v>0</v>
      </c>
      <c r="X131">
        <f>Table1[[#This Row],[BB Bet]]*Table1[[#This Row],[Odds]]*Table1[[#This Row],[Win]]-Table1[[#This Row],[BB Bet]]</f>
        <v>0</v>
      </c>
      <c r="Y131" s="5">
        <f>Y130</f>
        <v>0.8578682589021539</v>
      </c>
    </row>
    <row r="132" spans="1:25" x14ac:dyDescent="0.35">
      <c r="A132" s="4">
        <v>2020020072</v>
      </c>
      <c r="B132" s="4">
        <v>9</v>
      </c>
      <c r="C132" s="4" t="s">
        <v>32</v>
      </c>
      <c r="D132" s="4" t="s">
        <v>21</v>
      </c>
      <c r="E132" s="4">
        <v>1</v>
      </c>
      <c r="F132" s="4">
        <v>1</v>
      </c>
      <c r="G132" s="4">
        <v>1.9</v>
      </c>
      <c r="H132">
        <v>0.5045105971846584</v>
      </c>
      <c r="I132">
        <f>((Table1[[#This Row],[H-S prob.]]*(Table1[[#This Row],[Odds]]-1)-1+Table1[[#This Row],[H-S prob.]])/(Table1[[#This Row],[Odds]]-1))*0.3</f>
        <v>-1.3809955116383018E-2</v>
      </c>
      <c r="K132">
        <f>(Table1[[#This Row],[H-S Bet]]*Table1[[#This Row],[Odds]]*Table1[[#This Row],[Win]]-Table1[[#This Row],[H-S Bet]])*Table1[[#This Row],[H-S Bankroll]]</f>
        <v>0</v>
      </c>
      <c r="L132">
        <f>Table1[[#This Row],[H-S Bet]]*Table1[[#This Row],[Odds]]*Table1[[#This Row],[Win]]-Table1[[#This Row],[H-S Bet]]</f>
        <v>0</v>
      </c>
      <c r="M132" s="5">
        <f>M131</f>
        <v>0.97878618266045347</v>
      </c>
      <c r="N132" s="4">
        <v>0.51400000000000001</v>
      </c>
      <c r="O132" s="4">
        <f>((Table1[[#This Row],[Dom prob.]]*(Table1[[#This Row],[Odds]]-1)-1+Table1[[#This Row],[Dom prob.]])/(Table1[[#This Row],[Odds]]-1))*0.3</f>
        <v>-7.8000000000000291E-3</v>
      </c>
      <c r="P132" s="4"/>
      <c r="Q132" s="4">
        <f>(Table1[[#This Row],[Dom Bet]]*Table1[[#This Row],[Odds]]*Table1[[#This Row],[Win]]-Table1[[#This Row],[Dom Bet]])*Table1[[#This Row],[Dom Bankroll]]</f>
        <v>0</v>
      </c>
      <c r="R132" s="4">
        <f>Table1[[#This Row],[Dom Bet]]*Table1[[#This Row],[Odds]]*Table1[[#This Row],[Win]]-Table1[[#This Row],[Dom Bet]]</f>
        <v>0</v>
      </c>
      <c r="S132" s="4">
        <f>S131</f>
        <v>0.96112576165115449</v>
      </c>
      <c r="T132">
        <v>0.54049999999999998</v>
      </c>
      <c r="U132">
        <f>((Table1[[#This Row],[BB prob.]]*(Table1[[#This Row],[Odds]]-1)-1+Table1[[#This Row],[BB prob.]])/(Table1[[#This Row],[Odds]]-1))*0.3</f>
        <v>8.9833333333333067E-3</v>
      </c>
      <c r="V132">
        <v>8.9833333333333067E-3</v>
      </c>
      <c r="W132">
        <f>(Table1[[#This Row],[BB Bet]]*Table1[[#This Row],[Odds]]*Table1[[#This Row],[Win]]-Table1[[#This Row],[BB Bet]])*Table1[[#This Row],[BB Bankroll]]</f>
        <v>6.9358648732238933E-3</v>
      </c>
      <c r="X132">
        <f>Table1[[#This Row],[BB Bet]]*Table1[[#This Row],[Odds]]*Table1[[#This Row],[Win]]-Table1[[#This Row],[BB Bet]]</f>
        <v>8.0849999999999759E-3</v>
      </c>
      <c r="Y132" s="5">
        <f>Y131</f>
        <v>0.8578682589021539</v>
      </c>
    </row>
    <row r="133" spans="1:25" x14ac:dyDescent="0.35">
      <c r="A133" s="4">
        <v>2020020072</v>
      </c>
      <c r="B133" s="4">
        <v>9</v>
      </c>
      <c r="C133" s="4" t="s">
        <v>21</v>
      </c>
      <c r="D133" s="4" t="s">
        <v>32</v>
      </c>
      <c r="E133" s="4">
        <v>0</v>
      </c>
      <c r="F133" s="4">
        <v>0</v>
      </c>
      <c r="G133" s="4">
        <v>1.95</v>
      </c>
      <c r="H133">
        <v>0.49548940281534148</v>
      </c>
      <c r="I133">
        <f>((Table1[[#This Row],[H-S prob.]]*(Table1[[#This Row],[Odds]]-1)-1+Table1[[#This Row],[H-S prob.]])/(Table1[[#This Row],[Odds]]-1))*0.3</f>
        <v>-1.0672315108447643E-2</v>
      </c>
      <c r="K133">
        <f>(Table1[[#This Row],[H-S Bet]]*Table1[[#This Row],[Odds]]*Table1[[#This Row],[Win]]-Table1[[#This Row],[H-S Bet]])*Table1[[#This Row],[H-S Bankroll]]</f>
        <v>0</v>
      </c>
      <c r="L133">
        <f>Table1[[#This Row],[H-S Bet]]*Table1[[#This Row],[Odds]]*Table1[[#This Row],[Win]]-Table1[[#This Row],[H-S Bet]]</f>
        <v>0</v>
      </c>
      <c r="M133" s="5">
        <f>M132</f>
        <v>0.97878618266045347</v>
      </c>
      <c r="N133" s="4">
        <v>0.48599999999999999</v>
      </c>
      <c r="O133" s="4">
        <f>((Table1[[#This Row],[Dom prob.]]*(Table1[[#This Row],[Odds]]-1)-1+Table1[[#This Row],[Dom prob.]])/(Table1[[#This Row],[Odds]]-1))*0.3</f>
        <v>-1.6515789473684216E-2</v>
      </c>
      <c r="P133" s="4"/>
      <c r="Q133" s="4">
        <f>(Table1[[#This Row],[Dom Bet]]*Table1[[#This Row],[Odds]]*Table1[[#This Row],[Win]]-Table1[[#This Row],[Dom Bet]])*Table1[[#This Row],[Dom Bankroll]]</f>
        <v>0</v>
      </c>
      <c r="R133" s="4">
        <f>Table1[[#This Row],[Dom Bet]]*Table1[[#This Row],[Odds]]*Table1[[#This Row],[Win]]-Table1[[#This Row],[Dom Bet]]</f>
        <v>0</v>
      </c>
      <c r="S133" s="4">
        <f>S132</f>
        <v>0.96112576165115449</v>
      </c>
      <c r="T133">
        <v>0.45950000000000002</v>
      </c>
      <c r="U133">
        <f>((Table1[[#This Row],[BB prob.]]*(Table1[[#This Row],[Odds]]-1)-1+Table1[[#This Row],[BB prob.]])/(Table1[[#This Row],[Odds]]-1))*0.3</f>
        <v>-3.2834210526315764E-2</v>
      </c>
      <c r="W133">
        <f>(Table1[[#This Row],[BB Bet]]*Table1[[#This Row],[Odds]]*Table1[[#This Row],[Win]]-Table1[[#This Row],[BB Bet]])*Table1[[#This Row],[BB Bankroll]]</f>
        <v>0</v>
      </c>
      <c r="X133">
        <f>Table1[[#This Row],[BB Bet]]*Table1[[#This Row],[Odds]]*Table1[[#This Row],[Win]]-Table1[[#This Row],[BB Bet]]</f>
        <v>0</v>
      </c>
      <c r="Y133" s="5">
        <f>Y132</f>
        <v>0.8578682589021539</v>
      </c>
    </row>
    <row r="134" spans="1:25" x14ac:dyDescent="0.35">
      <c r="A134" s="4">
        <v>2020020073</v>
      </c>
      <c r="B134" s="4">
        <v>9</v>
      </c>
      <c r="C134" s="4" t="s">
        <v>24</v>
      </c>
      <c r="D134" s="4" t="s">
        <v>27</v>
      </c>
      <c r="E134" s="4">
        <v>1</v>
      </c>
      <c r="F134" s="4">
        <v>1</v>
      </c>
      <c r="G134" s="4">
        <v>2.4500000000000002</v>
      </c>
      <c r="H134">
        <v>0.38501737270595904</v>
      </c>
      <c r="I134">
        <f>((Table1[[#This Row],[H-S prob.]]*(Table1[[#This Row],[Odds]]-1)-1+Table1[[#This Row],[H-S prob.]])/(Table1[[#This Row],[Odds]]-1))*0.3</f>
        <v>-1.1732573145600051E-2</v>
      </c>
      <c r="K134">
        <f>(Table1[[#This Row],[H-S Bet]]*Table1[[#This Row],[Odds]]*Table1[[#This Row],[Win]]-Table1[[#This Row],[H-S Bet]])*Table1[[#This Row],[H-S Bankroll]]</f>
        <v>0</v>
      </c>
      <c r="L134">
        <f>Table1[[#This Row],[H-S Bet]]*Table1[[#This Row],[Odds]]*Table1[[#This Row],[Win]]-Table1[[#This Row],[H-S Bet]]</f>
        <v>0</v>
      </c>
      <c r="M134" s="5">
        <f>M133</f>
        <v>0.97878618266045347</v>
      </c>
      <c r="N134" s="4">
        <v>0.378</v>
      </c>
      <c r="O134" s="4">
        <f>((Table1[[#This Row],[Dom prob.]]*(Table1[[#This Row],[Odds]]-1)-1+Table1[[#This Row],[Dom prob.]])/(Table1[[#This Row],[Odds]]-1))*0.3</f>
        <v>-1.5289655172413784E-2</v>
      </c>
      <c r="P134" s="4"/>
      <c r="Q134" s="4">
        <f>(Table1[[#This Row],[Dom Bet]]*Table1[[#This Row],[Odds]]*Table1[[#This Row],[Win]]-Table1[[#This Row],[Dom Bet]])*Table1[[#This Row],[Dom Bankroll]]</f>
        <v>0</v>
      </c>
      <c r="R134" s="4">
        <f>Table1[[#This Row],[Dom Bet]]*Table1[[#This Row],[Odds]]*Table1[[#This Row],[Win]]-Table1[[#This Row],[Dom Bet]]</f>
        <v>0</v>
      </c>
      <c r="S134" s="4">
        <f>S133</f>
        <v>0.96112576165115449</v>
      </c>
      <c r="T134">
        <v>0.3836</v>
      </c>
      <c r="U134">
        <f>((Table1[[#This Row],[BB prob.]]*(Table1[[#This Row],[Odds]]-1)-1+Table1[[#This Row],[BB prob.]])/(Table1[[#This Row],[Odds]]-1))*0.3</f>
        <v>-1.2451034482758609E-2</v>
      </c>
      <c r="W134">
        <f>(Table1[[#This Row],[BB Bet]]*Table1[[#This Row],[Odds]]*Table1[[#This Row],[Win]]-Table1[[#This Row],[BB Bet]])*Table1[[#This Row],[BB Bankroll]]</f>
        <v>0</v>
      </c>
      <c r="X134">
        <f>Table1[[#This Row],[BB Bet]]*Table1[[#This Row],[Odds]]*Table1[[#This Row],[Win]]-Table1[[#This Row],[BB Bet]]</f>
        <v>0</v>
      </c>
      <c r="Y134" s="5">
        <f>Y133</f>
        <v>0.8578682589021539</v>
      </c>
    </row>
    <row r="135" spans="1:25" x14ac:dyDescent="0.35">
      <c r="A135" s="4">
        <v>2020020073</v>
      </c>
      <c r="B135" s="4">
        <v>9</v>
      </c>
      <c r="C135" s="4" t="s">
        <v>27</v>
      </c>
      <c r="D135" s="4" t="s">
        <v>24</v>
      </c>
      <c r="E135" s="4">
        <v>0</v>
      </c>
      <c r="F135" s="4">
        <v>0</v>
      </c>
      <c r="G135" s="4">
        <v>1.6</v>
      </c>
      <c r="H135">
        <v>0.61498262729404085</v>
      </c>
      <c r="I135">
        <f>((Table1[[#This Row],[H-S prob.]]*(Table1[[#This Row],[Odds]]-1)-1+Table1[[#This Row],[H-S prob.]])/(Table1[[#This Row],[Odds]]-1))*0.3</f>
        <v>-8.0138981647672729E-3</v>
      </c>
      <c r="K135">
        <f>(Table1[[#This Row],[H-S Bet]]*Table1[[#This Row],[Odds]]*Table1[[#This Row],[Win]]-Table1[[#This Row],[H-S Bet]])*Table1[[#This Row],[H-S Bankroll]]</f>
        <v>0</v>
      </c>
      <c r="L135">
        <f>Table1[[#This Row],[H-S Bet]]*Table1[[#This Row],[Odds]]*Table1[[#This Row],[Win]]-Table1[[#This Row],[H-S Bet]]</f>
        <v>0</v>
      </c>
      <c r="M135" s="5">
        <f>M134</f>
        <v>0.97878618266045347</v>
      </c>
      <c r="N135" s="4">
        <v>0.622</v>
      </c>
      <c r="O135" s="4">
        <f>((Table1[[#This Row],[Dom prob.]]*(Table1[[#This Row],[Odds]]-1)-1+Table1[[#This Row],[Dom prob.]])/(Table1[[#This Row],[Odds]]-1))*0.3</f>
        <v>-2.4000000000000128E-3</v>
      </c>
      <c r="P135" s="4"/>
      <c r="Q135" s="4">
        <f>(Table1[[#This Row],[Dom Bet]]*Table1[[#This Row],[Odds]]*Table1[[#This Row],[Win]]-Table1[[#This Row],[Dom Bet]])*Table1[[#This Row],[Dom Bankroll]]</f>
        <v>0</v>
      </c>
      <c r="R135" s="4">
        <f>Table1[[#This Row],[Dom Bet]]*Table1[[#This Row],[Odds]]*Table1[[#This Row],[Win]]-Table1[[#This Row],[Dom Bet]]</f>
        <v>0</v>
      </c>
      <c r="S135" s="4">
        <f>S134</f>
        <v>0.96112576165115449</v>
      </c>
      <c r="T135">
        <v>0.61640000000000006</v>
      </c>
      <c r="U135">
        <f>((Table1[[#This Row],[BB prob.]]*(Table1[[#This Row],[Odds]]-1)-1+Table1[[#This Row],[BB prob.]])/(Table1[[#This Row],[Odds]]-1))*0.3</f>
        <v>-6.8799999999998853E-3</v>
      </c>
      <c r="W135">
        <f>(Table1[[#This Row],[BB Bet]]*Table1[[#This Row],[Odds]]*Table1[[#This Row],[Win]]-Table1[[#This Row],[BB Bet]])*Table1[[#This Row],[BB Bankroll]]</f>
        <v>0</v>
      </c>
      <c r="X135">
        <f>Table1[[#This Row],[BB Bet]]*Table1[[#This Row],[Odds]]*Table1[[#This Row],[Win]]-Table1[[#This Row],[BB Bet]]</f>
        <v>0</v>
      </c>
      <c r="Y135" s="5">
        <f>Y134</f>
        <v>0.8578682589021539</v>
      </c>
    </row>
    <row r="136" spans="1:25" x14ac:dyDescent="0.35">
      <c r="A136" s="4">
        <v>2020020074</v>
      </c>
      <c r="B136" s="4">
        <v>9</v>
      </c>
      <c r="C136" s="4" t="s">
        <v>26</v>
      </c>
      <c r="D136" s="4" t="s">
        <v>10</v>
      </c>
      <c r="E136" s="4">
        <v>1</v>
      </c>
      <c r="F136" s="4">
        <v>0</v>
      </c>
      <c r="G136" s="4">
        <v>2.6</v>
      </c>
      <c r="H136">
        <v>0.41192994401592536</v>
      </c>
      <c r="I136">
        <f>((Table1[[#This Row],[H-S prob.]]*(Table1[[#This Row],[Odds]]-1)-1+Table1[[#This Row],[H-S prob.]])/(Table1[[#This Row],[Odds]]-1))*0.3</f>
        <v>1.3315847707763628E-2</v>
      </c>
      <c r="J136">
        <v>1.3315847707763628E-2</v>
      </c>
      <c r="K136">
        <f>(Table1[[#This Row],[H-S Bet]]*Table1[[#This Row],[Odds]]*Table1[[#This Row],[Win]]-Table1[[#This Row],[H-S Bet]])*Table1[[#This Row],[H-S Bankroll]]</f>
        <v>-1.303336774676991E-2</v>
      </c>
      <c r="L136">
        <f>Table1[[#This Row],[H-S Bet]]*Table1[[#This Row],[Odds]]*Table1[[#This Row],[Win]]-Table1[[#This Row],[H-S Bet]]</f>
        <v>-1.3315847707763628E-2</v>
      </c>
      <c r="M136" s="5">
        <f>M135</f>
        <v>0.97878618266045347</v>
      </c>
      <c r="N136" s="4">
        <v>0.33500000000000002</v>
      </c>
      <c r="O136" s="4">
        <f>((Table1[[#This Row],[Dom prob.]]*(Table1[[#This Row],[Odds]]-1)-1+Table1[[#This Row],[Dom prob.]])/(Table1[[#This Row],[Odds]]-1))*0.3</f>
        <v>-2.4187499999999987E-2</v>
      </c>
      <c r="P136" s="4"/>
      <c r="Q136" s="4">
        <f>(Table1[[#This Row],[Dom Bet]]*Table1[[#This Row],[Odds]]*Table1[[#This Row],[Win]]-Table1[[#This Row],[Dom Bet]])*Table1[[#This Row],[Dom Bankroll]]</f>
        <v>0</v>
      </c>
      <c r="R136" s="4">
        <f>Table1[[#This Row],[Dom Bet]]*Table1[[#This Row],[Odds]]*Table1[[#This Row],[Win]]-Table1[[#This Row],[Dom Bet]]</f>
        <v>0</v>
      </c>
      <c r="S136" s="4">
        <f>S135</f>
        <v>0.96112576165115449</v>
      </c>
      <c r="T136">
        <v>0.30790000000000001</v>
      </c>
      <c r="U136">
        <f>((Table1[[#This Row],[BB prob.]]*(Table1[[#This Row],[Odds]]-1)-1+Table1[[#This Row],[BB prob.]])/(Table1[[#This Row],[Odds]]-1))*0.3</f>
        <v>-3.7398750000000001E-2</v>
      </c>
      <c r="W136">
        <f>(Table1[[#This Row],[BB Bet]]*Table1[[#This Row],[Odds]]*Table1[[#This Row],[Win]]-Table1[[#This Row],[BB Bet]])*Table1[[#This Row],[BB Bankroll]]</f>
        <v>0</v>
      </c>
      <c r="X136">
        <f>Table1[[#This Row],[BB Bet]]*Table1[[#This Row],[Odds]]*Table1[[#This Row],[Win]]-Table1[[#This Row],[BB Bet]]</f>
        <v>0</v>
      </c>
      <c r="Y136" s="5">
        <f>Y135</f>
        <v>0.8578682589021539</v>
      </c>
    </row>
    <row r="137" spans="1:25" x14ac:dyDescent="0.35">
      <c r="A137" s="4">
        <v>2020020074</v>
      </c>
      <c r="B137" s="4">
        <v>9</v>
      </c>
      <c r="C137" s="4" t="s">
        <v>10</v>
      </c>
      <c r="D137" s="4" t="s">
        <v>26</v>
      </c>
      <c r="E137" s="4">
        <v>0</v>
      </c>
      <c r="F137" s="4">
        <v>1</v>
      </c>
      <c r="G137" s="4">
        <v>1.52</v>
      </c>
      <c r="H137">
        <v>0.58807005598407469</v>
      </c>
      <c r="I137">
        <f>((Table1[[#This Row],[H-S prob.]]*(Table1[[#This Row],[Odds]]-1)-1+Table1[[#This Row],[H-S prob.]])/(Table1[[#This Row],[Odds]]-1))*0.3</f>
        <v>-6.1230873983196071E-2</v>
      </c>
      <c r="K137">
        <f>(Table1[[#This Row],[H-S Bet]]*Table1[[#This Row],[Odds]]*Table1[[#This Row],[Win]]-Table1[[#This Row],[H-S Bet]])*Table1[[#This Row],[H-S Bankroll]]</f>
        <v>0</v>
      </c>
      <c r="L137">
        <f>Table1[[#This Row],[H-S Bet]]*Table1[[#This Row],[Odds]]*Table1[[#This Row],[Win]]-Table1[[#This Row],[H-S Bet]]</f>
        <v>0</v>
      </c>
      <c r="M137" s="5">
        <f>M136</f>
        <v>0.97878618266045347</v>
      </c>
      <c r="N137" s="4">
        <v>0.66500000000000004</v>
      </c>
      <c r="O137" s="4">
        <f>((Table1[[#This Row],[Dom prob.]]*(Table1[[#This Row],[Odds]]-1)-1+Table1[[#This Row],[Dom prob.]])/(Table1[[#This Row],[Odds]]-1))*0.3</f>
        <v>6.2307692307693131E-3</v>
      </c>
      <c r="P137" s="4">
        <v>6.2307692307693131E-3</v>
      </c>
      <c r="Q137" s="4">
        <f>(Table1[[#This Row],[Dom Bet]]*Table1[[#This Row],[Odds]]*Table1[[#This Row],[Win]]-Table1[[#This Row],[Dom Bet]])*Table1[[#This Row],[Dom Bankroll]]</f>
        <v>3.1140474677497812E-3</v>
      </c>
      <c r="R137" s="4">
        <f>Table1[[#This Row],[Dom Bet]]*Table1[[#This Row],[Odds]]*Table1[[#This Row],[Win]]-Table1[[#This Row],[Dom Bet]]</f>
        <v>3.2400000000000423E-3</v>
      </c>
      <c r="S137" s="4">
        <f>S136</f>
        <v>0.96112576165115449</v>
      </c>
      <c r="T137">
        <v>0.69209999999999994</v>
      </c>
      <c r="U137">
        <f>((Table1[[#This Row],[BB prob.]]*(Table1[[#This Row],[Odds]]-1)-1+Table1[[#This Row],[BB prob.]])/(Table1[[#This Row],[Odds]]-1))*0.3</f>
        <v>2.999538461538457E-2</v>
      </c>
      <c r="V137">
        <v>2.999538461538457E-2</v>
      </c>
      <c r="W137">
        <f>(Table1[[#This Row],[BB Bet]]*Table1[[#This Row],[Odds]]*Table1[[#This Row],[Win]]-Table1[[#This Row],[BB Bet]])*Table1[[#This Row],[BB Bankroll]]</f>
        <v>1.3380685955052214E-2</v>
      </c>
      <c r="X137">
        <f>Table1[[#This Row],[BB Bet]]*Table1[[#This Row],[Odds]]*Table1[[#This Row],[Win]]-Table1[[#This Row],[BB Bet]]</f>
        <v>1.5597599999999975E-2</v>
      </c>
      <c r="Y137" s="5">
        <f>Y136</f>
        <v>0.8578682589021539</v>
      </c>
    </row>
    <row r="138" spans="1:25" x14ac:dyDescent="0.35">
      <c r="A138" s="4">
        <v>2020020075</v>
      </c>
      <c r="B138" s="4">
        <v>10</v>
      </c>
      <c r="C138" s="4" t="s">
        <v>14</v>
      </c>
      <c r="D138" s="4" t="s">
        <v>2</v>
      </c>
      <c r="E138" s="4">
        <v>1</v>
      </c>
      <c r="F138" s="4">
        <v>1</v>
      </c>
      <c r="G138" s="4">
        <v>1.62</v>
      </c>
      <c r="H138">
        <v>0.52747614008567645</v>
      </c>
      <c r="I138">
        <f>((Table1[[#This Row],[H-S prob.]]*(Table1[[#This Row],[Odds]]-1)-1+Table1[[#This Row],[H-S prob.]])/(Table1[[#This Row],[Odds]]-1))*0.3</f>
        <v>-7.0397735352195498E-2</v>
      </c>
      <c r="K138">
        <f>(Table1[[#This Row],[H-S Bet]]*Table1[[#This Row],[Odds]]*Table1[[#This Row],[Win]]-Table1[[#This Row],[H-S Bet]])*Table1[[#This Row],[H-S Bankroll]]</f>
        <v>0</v>
      </c>
      <c r="L138">
        <f>Table1[[#This Row],[H-S Bet]]*Table1[[#This Row],[Odds]]*Table1[[#This Row],[Win]]-Table1[[#This Row],[H-S Bet]]</f>
        <v>0</v>
      </c>
      <c r="M138" s="5">
        <f>M137+SUM(K122:K137)</f>
        <v>1.0507287641455452</v>
      </c>
      <c r="N138" s="4">
        <v>0.56499999999999995</v>
      </c>
      <c r="O138" s="4">
        <f>((Table1[[#This Row],[Dom prob.]]*(Table1[[#This Row],[Odds]]-1)-1+Table1[[#This Row],[Dom prob.]])/(Table1[[#This Row],[Odds]]-1))*0.3</f>
        <v>-4.0983870967741927E-2</v>
      </c>
      <c r="P138" s="4"/>
      <c r="Q138" s="4">
        <f>(Table1[[#This Row],[Dom Bet]]*Table1[[#This Row],[Odds]]*Table1[[#This Row],[Win]]-Table1[[#This Row],[Dom Bet]])*Table1[[#This Row],[Dom Bankroll]]</f>
        <v>0</v>
      </c>
      <c r="R138" s="4">
        <f>Table1[[#This Row],[Dom Bet]]*Table1[[#This Row],[Odds]]*Table1[[#This Row],[Win]]-Table1[[#This Row],[Dom Bet]]</f>
        <v>0</v>
      </c>
      <c r="S138" s="4">
        <f>S137+SUM(Q122:Q137)</f>
        <v>0.96067595479470191</v>
      </c>
      <c r="T138">
        <v>0.58929999999999993</v>
      </c>
      <c r="U138">
        <f>((Table1[[#This Row],[BB prob.]]*(Table1[[#This Row],[Odds]]-1)-1+Table1[[#This Row],[BB prob.]])/(Table1[[#This Row],[Odds]]-1))*0.3</f>
        <v>-2.1935806451612892E-2</v>
      </c>
      <c r="W138">
        <f>(Table1[[#This Row],[BB Bet]]*Table1[[#This Row],[Odds]]*Table1[[#This Row],[Win]]-Table1[[#This Row],[BB Bet]])*Table1[[#This Row],[BB Bankroll]]</f>
        <v>0</v>
      </c>
      <c r="X138">
        <f>Table1[[#This Row],[BB Bet]]*Table1[[#This Row],[Odds]]*Table1[[#This Row],[Win]]-Table1[[#This Row],[BB Bet]]</f>
        <v>0</v>
      </c>
      <c r="Y138" s="5">
        <f>Y137+SUM(W122:W137)</f>
        <v>1.0302318357753817</v>
      </c>
    </row>
    <row r="139" spans="1:25" x14ac:dyDescent="0.35">
      <c r="A139" s="4">
        <v>2020020075</v>
      </c>
      <c r="B139" s="4">
        <v>10</v>
      </c>
      <c r="C139" s="4" t="s">
        <v>2</v>
      </c>
      <c r="D139" s="4" t="s">
        <v>14</v>
      </c>
      <c r="E139" s="4">
        <v>0</v>
      </c>
      <c r="F139" s="4">
        <v>0</v>
      </c>
      <c r="G139" s="4">
        <v>2.4</v>
      </c>
      <c r="H139">
        <v>0.47252385991432361</v>
      </c>
      <c r="I139">
        <f>((Table1[[#This Row],[H-S prob.]]*(Table1[[#This Row],[Odds]]-1)-1+Table1[[#This Row],[H-S prob.]])/(Table1[[#This Row],[Odds]]-1))*0.3</f>
        <v>2.8726556527366415E-2</v>
      </c>
      <c r="J139">
        <v>2.8726556527366415E-2</v>
      </c>
      <c r="K139">
        <f>(Table1[[#This Row],[H-S Bet]]*Table1[[#This Row],[Odds]]*Table1[[#This Row],[Win]]-Table1[[#This Row],[H-S Bet]])*Table1[[#This Row],[H-S Bankroll]]</f>
        <v>-3.0183819238156856E-2</v>
      </c>
      <c r="L139">
        <f>Table1[[#This Row],[H-S Bet]]*Table1[[#This Row],[Odds]]*Table1[[#This Row],[Win]]-Table1[[#This Row],[H-S Bet]]</f>
        <v>-2.8726556527366415E-2</v>
      </c>
      <c r="M139" s="5">
        <f>M138</f>
        <v>1.0507287641455452</v>
      </c>
      <c r="N139" s="4">
        <v>0.43500000000000005</v>
      </c>
      <c r="O139" s="4">
        <f>((Table1[[#This Row],[Dom prob.]]*(Table1[[#This Row],[Odds]]-1)-1+Table1[[#This Row],[Dom prob.]])/(Table1[[#This Row],[Odds]]-1))*0.3</f>
        <v>9.4285714285714372E-3</v>
      </c>
      <c r="P139" s="4">
        <v>9.4285714285714372E-3</v>
      </c>
      <c r="Q139" s="4">
        <f>(Table1[[#This Row],[Dom Bet]]*Table1[[#This Row],[Odds]]*Table1[[#This Row],[Win]]-Table1[[#This Row],[Dom Bet]])*Table1[[#This Row],[Dom Bankroll]]</f>
        <v>-9.0578018594929116E-3</v>
      </c>
      <c r="R139" s="4">
        <f>Table1[[#This Row],[Dom Bet]]*Table1[[#This Row],[Odds]]*Table1[[#This Row],[Win]]-Table1[[#This Row],[Dom Bet]]</f>
        <v>-9.4285714285714372E-3</v>
      </c>
      <c r="S139" s="4">
        <f>S138</f>
        <v>0.96067595479470191</v>
      </c>
      <c r="T139">
        <v>0.41070000000000007</v>
      </c>
      <c r="U139">
        <f>((Table1[[#This Row],[BB prob.]]*(Table1[[#This Row],[Odds]]-1)-1+Table1[[#This Row],[BB prob.]])/(Table1[[#This Row],[Odds]]-1))*0.3</f>
        <v>-3.0685714285714045E-3</v>
      </c>
      <c r="W139">
        <f>(Table1[[#This Row],[BB Bet]]*Table1[[#This Row],[Odds]]*Table1[[#This Row],[Win]]-Table1[[#This Row],[BB Bet]])*Table1[[#This Row],[BB Bankroll]]</f>
        <v>0</v>
      </c>
      <c r="X139">
        <f>Table1[[#This Row],[BB Bet]]*Table1[[#This Row],[Odds]]*Table1[[#This Row],[Win]]-Table1[[#This Row],[BB Bet]]</f>
        <v>0</v>
      </c>
      <c r="Y139" s="5">
        <f>Y138</f>
        <v>1.0302318357753817</v>
      </c>
    </row>
    <row r="140" spans="1:25" x14ac:dyDescent="0.35">
      <c r="A140" s="4">
        <v>2020020077</v>
      </c>
      <c r="B140" s="4">
        <v>10</v>
      </c>
      <c r="C140" s="4" t="s">
        <v>20</v>
      </c>
      <c r="D140" s="4" t="s">
        <v>5</v>
      </c>
      <c r="E140" s="4">
        <v>1</v>
      </c>
      <c r="F140" s="4">
        <v>1</v>
      </c>
      <c r="G140" s="4">
        <v>2.5</v>
      </c>
      <c r="H140">
        <v>0.39641948876916699</v>
      </c>
      <c r="I140">
        <f>((Table1[[#This Row],[H-S prob.]]*(Table1[[#This Row],[Odds]]-1)-1+Table1[[#This Row],[H-S prob.]])/(Table1[[#This Row],[Odds]]-1))*0.3</f>
        <v>-1.7902556154165026E-3</v>
      </c>
      <c r="K140">
        <f>(Table1[[#This Row],[H-S Bet]]*Table1[[#This Row],[Odds]]*Table1[[#This Row],[Win]]-Table1[[#This Row],[H-S Bet]])*Table1[[#This Row],[H-S Bankroll]]</f>
        <v>0</v>
      </c>
      <c r="L140">
        <f>Table1[[#This Row],[H-S Bet]]*Table1[[#This Row],[Odds]]*Table1[[#This Row],[Win]]-Table1[[#This Row],[H-S Bet]]</f>
        <v>0</v>
      </c>
      <c r="M140" s="5">
        <f>M139</f>
        <v>1.0507287641455452</v>
      </c>
      <c r="N140" s="4">
        <v>0.36199999999999999</v>
      </c>
      <c r="O140" s="4">
        <f>((Table1[[#This Row],[Dom prob.]]*(Table1[[#This Row],[Odds]]-1)-1+Table1[[#This Row],[Dom prob.]])/(Table1[[#This Row],[Odds]]-1))*0.3</f>
        <v>-1.9000000000000017E-2</v>
      </c>
      <c r="P140" s="4"/>
      <c r="Q140" s="4">
        <f>(Table1[[#This Row],[Dom Bet]]*Table1[[#This Row],[Odds]]*Table1[[#This Row],[Win]]-Table1[[#This Row],[Dom Bet]])*Table1[[#This Row],[Dom Bankroll]]</f>
        <v>0</v>
      </c>
      <c r="R140" s="4">
        <f>Table1[[#This Row],[Dom Bet]]*Table1[[#This Row],[Odds]]*Table1[[#This Row],[Win]]-Table1[[#This Row],[Dom Bet]]</f>
        <v>0</v>
      </c>
      <c r="S140" s="4">
        <f>S139</f>
        <v>0.96067595479470191</v>
      </c>
      <c r="T140">
        <v>0.37059999999999998</v>
      </c>
      <c r="U140">
        <f>((Table1[[#This Row],[BB prob.]]*(Table1[[#This Row],[Odds]]-1)-1+Table1[[#This Row],[BB prob.]])/(Table1[[#This Row],[Odds]]-1))*0.3</f>
        <v>-1.4700000000000012E-2</v>
      </c>
      <c r="W140">
        <f>(Table1[[#This Row],[BB Bet]]*Table1[[#This Row],[Odds]]*Table1[[#This Row],[Win]]-Table1[[#This Row],[BB Bet]])*Table1[[#This Row],[BB Bankroll]]</f>
        <v>0</v>
      </c>
      <c r="X140">
        <f>Table1[[#This Row],[BB Bet]]*Table1[[#This Row],[Odds]]*Table1[[#This Row],[Win]]-Table1[[#This Row],[BB Bet]]</f>
        <v>0</v>
      </c>
      <c r="Y140" s="5">
        <f>Y139</f>
        <v>1.0302318357753817</v>
      </c>
    </row>
    <row r="141" spans="1:25" x14ac:dyDescent="0.35">
      <c r="A141" s="4">
        <v>2020020077</v>
      </c>
      <c r="B141" s="4">
        <v>10</v>
      </c>
      <c r="C141" s="4" t="s">
        <v>5</v>
      </c>
      <c r="D141" s="4" t="s">
        <v>20</v>
      </c>
      <c r="E141" s="4">
        <v>0</v>
      </c>
      <c r="F141" s="4">
        <v>0</v>
      </c>
      <c r="G141" s="4">
        <v>1.55</v>
      </c>
      <c r="H141">
        <v>0.60358051123083301</v>
      </c>
      <c r="I141">
        <f>((Table1[[#This Row],[H-S prob.]]*(Table1[[#This Row],[Odds]]-1)-1+Table1[[#This Row],[H-S prob.]])/(Table1[[#This Row],[Odds]]-1))*0.3</f>
        <v>-3.515465868665938E-2</v>
      </c>
      <c r="K141">
        <f>(Table1[[#This Row],[H-S Bet]]*Table1[[#This Row],[Odds]]*Table1[[#This Row],[Win]]-Table1[[#This Row],[H-S Bet]])*Table1[[#This Row],[H-S Bankroll]]</f>
        <v>0</v>
      </c>
      <c r="L141">
        <f>Table1[[#This Row],[H-S Bet]]*Table1[[#This Row],[Odds]]*Table1[[#This Row],[Win]]-Table1[[#This Row],[H-S Bet]]</f>
        <v>0</v>
      </c>
      <c r="M141" s="5">
        <f>M140</f>
        <v>1.0507287641455452</v>
      </c>
      <c r="N141" s="4">
        <v>0.63800000000000001</v>
      </c>
      <c r="O141" s="4">
        <f>((Table1[[#This Row],[Dom prob.]]*(Table1[[#This Row],[Odds]]-1)-1+Table1[[#This Row],[Dom prob.]])/(Table1[[#This Row],[Odds]]-1))*0.3</f>
        <v>-6.0545454545454539E-3</v>
      </c>
      <c r="P141" s="4"/>
      <c r="Q141" s="4">
        <f>(Table1[[#This Row],[Dom Bet]]*Table1[[#This Row],[Odds]]*Table1[[#This Row],[Win]]-Table1[[#This Row],[Dom Bet]])*Table1[[#This Row],[Dom Bankroll]]</f>
        <v>0</v>
      </c>
      <c r="R141" s="4">
        <f>Table1[[#This Row],[Dom Bet]]*Table1[[#This Row],[Odds]]*Table1[[#This Row],[Win]]-Table1[[#This Row],[Dom Bet]]</f>
        <v>0</v>
      </c>
      <c r="S141" s="4">
        <f>S140</f>
        <v>0.96067595479470191</v>
      </c>
      <c r="T141">
        <v>0.62939999999999996</v>
      </c>
      <c r="U141">
        <f>((Table1[[#This Row],[BB prob.]]*(Table1[[#This Row],[Odds]]-1)-1+Table1[[#This Row],[BB prob.]])/(Table1[[#This Row],[Odds]]-1))*0.3</f>
        <v>-1.3325454545454517E-2</v>
      </c>
      <c r="W141">
        <f>(Table1[[#This Row],[BB Bet]]*Table1[[#This Row],[Odds]]*Table1[[#This Row],[Win]]-Table1[[#This Row],[BB Bet]])*Table1[[#This Row],[BB Bankroll]]</f>
        <v>0</v>
      </c>
      <c r="X141">
        <f>Table1[[#This Row],[BB Bet]]*Table1[[#This Row],[Odds]]*Table1[[#This Row],[Win]]-Table1[[#This Row],[BB Bet]]</f>
        <v>0</v>
      </c>
      <c r="Y141" s="5">
        <f>Y140</f>
        <v>1.0302318357753817</v>
      </c>
    </row>
    <row r="142" spans="1:25" x14ac:dyDescent="0.35">
      <c r="A142" s="4">
        <v>2020020078</v>
      </c>
      <c r="B142" s="4">
        <v>10</v>
      </c>
      <c r="C142" s="4" t="s">
        <v>28</v>
      </c>
      <c r="D142" s="4" t="s">
        <v>11</v>
      </c>
      <c r="E142" s="4">
        <v>0</v>
      </c>
      <c r="F142" s="4">
        <v>0</v>
      </c>
      <c r="G142" s="4">
        <v>2.65</v>
      </c>
      <c r="H142">
        <v>0.36412092959738684</v>
      </c>
      <c r="I142">
        <f>((Table1[[#This Row],[H-S prob.]]*(Table1[[#This Row],[Odds]]-1)-1+Table1[[#This Row],[H-S prob.]])/(Table1[[#This Row],[Odds]]-1))*0.3</f>
        <v>-6.3780975576227025E-3</v>
      </c>
      <c r="K142">
        <f>(Table1[[#This Row],[H-S Bet]]*Table1[[#This Row],[Odds]]*Table1[[#This Row],[Win]]-Table1[[#This Row],[H-S Bet]])*Table1[[#This Row],[H-S Bankroll]]</f>
        <v>0</v>
      </c>
      <c r="L142">
        <f>Table1[[#This Row],[H-S Bet]]*Table1[[#This Row],[Odds]]*Table1[[#This Row],[Win]]-Table1[[#This Row],[H-S Bet]]</f>
        <v>0</v>
      </c>
      <c r="M142" s="5">
        <f>M141</f>
        <v>1.0507287641455452</v>
      </c>
      <c r="N142" s="4">
        <v>0.34699999999999998</v>
      </c>
      <c r="O142" s="4">
        <f>((Table1[[#This Row],[Dom prob.]]*(Table1[[#This Row],[Odds]]-1)-1+Table1[[#This Row],[Dom prob.]])/(Table1[[#This Row],[Odds]]-1))*0.3</f>
        <v>-1.4627272727272751E-2</v>
      </c>
      <c r="P142" s="4"/>
      <c r="Q142" s="4">
        <f>(Table1[[#This Row],[Dom Bet]]*Table1[[#This Row],[Odds]]*Table1[[#This Row],[Win]]-Table1[[#This Row],[Dom Bet]])*Table1[[#This Row],[Dom Bankroll]]</f>
        <v>0</v>
      </c>
      <c r="R142" s="4">
        <f>Table1[[#This Row],[Dom Bet]]*Table1[[#This Row],[Odds]]*Table1[[#This Row],[Win]]-Table1[[#This Row],[Dom Bet]]</f>
        <v>0</v>
      </c>
      <c r="S142" s="4">
        <f>S141</f>
        <v>0.96067595479470191</v>
      </c>
      <c r="T142">
        <v>0.36309999999999998</v>
      </c>
      <c r="U142">
        <f>((Table1[[#This Row],[BB prob.]]*(Table1[[#This Row],[Odds]]-1)-1+Table1[[#This Row],[BB prob.]])/(Table1[[#This Row],[Odds]]-1))*0.3</f>
        <v>-6.8700000000000124E-3</v>
      </c>
      <c r="W142">
        <f>(Table1[[#This Row],[BB Bet]]*Table1[[#This Row],[Odds]]*Table1[[#This Row],[Win]]-Table1[[#This Row],[BB Bet]])*Table1[[#This Row],[BB Bankroll]]</f>
        <v>0</v>
      </c>
      <c r="X142">
        <f>Table1[[#This Row],[BB Bet]]*Table1[[#This Row],[Odds]]*Table1[[#This Row],[Win]]-Table1[[#This Row],[BB Bet]]</f>
        <v>0</v>
      </c>
      <c r="Y142" s="5">
        <f>Y141</f>
        <v>1.0302318357753817</v>
      </c>
    </row>
    <row r="143" spans="1:25" x14ac:dyDescent="0.35">
      <c r="A143" s="4">
        <v>2020020078</v>
      </c>
      <c r="B143" s="4">
        <v>10</v>
      </c>
      <c r="C143" s="4" t="s">
        <v>11</v>
      </c>
      <c r="D143" s="4" t="s">
        <v>28</v>
      </c>
      <c r="E143" s="4">
        <v>1</v>
      </c>
      <c r="F143" s="4">
        <v>1</v>
      </c>
      <c r="G143" s="4">
        <v>1.51</v>
      </c>
      <c r="H143">
        <v>0.63587907040261316</v>
      </c>
      <c r="I143">
        <f>((Table1[[#This Row],[H-S prob.]]*(Table1[[#This Row],[Odds]]-1)-1+Table1[[#This Row],[H-S prob.]])/(Table1[[#This Row],[Odds]]-1))*0.3</f>
        <v>-2.3425060995325968E-2</v>
      </c>
      <c r="K143">
        <f>(Table1[[#This Row],[H-S Bet]]*Table1[[#This Row],[Odds]]*Table1[[#This Row],[Win]]-Table1[[#This Row],[H-S Bet]])*Table1[[#This Row],[H-S Bankroll]]</f>
        <v>0</v>
      </c>
      <c r="L143">
        <f>Table1[[#This Row],[H-S Bet]]*Table1[[#This Row],[Odds]]*Table1[[#This Row],[Win]]-Table1[[#This Row],[H-S Bet]]</f>
        <v>0</v>
      </c>
      <c r="M143" s="5">
        <f>M142</f>
        <v>1.0507287641455452</v>
      </c>
      <c r="N143" s="4">
        <v>0.65300000000000002</v>
      </c>
      <c r="O143" s="4">
        <f>((Table1[[#This Row],[Dom prob.]]*(Table1[[#This Row],[Odds]]-1)-1+Table1[[#This Row],[Dom prob.]])/(Table1[[#This Row],[Odds]]-1))*0.3</f>
        <v>-8.2176470588235517E-3</v>
      </c>
      <c r="P143" s="4"/>
      <c r="Q143" s="4">
        <f>(Table1[[#This Row],[Dom Bet]]*Table1[[#This Row],[Odds]]*Table1[[#This Row],[Win]]-Table1[[#This Row],[Dom Bet]])*Table1[[#This Row],[Dom Bankroll]]</f>
        <v>0</v>
      </c>
      <c r="R143" s="4">
        <f>Table1[[#This Row],[Dom Bet]]*Table1[[#This Row],[Odds]]*Table1[[#This Row],[Win]]-Table1[[#This Row],[Dom Bet]]</f>
        <v>0</v>
      </c>
      <c r="S143" s="4">
        <f>S142</f>
        <v>0.96067595479470191</v>
      </c>
      <c r="T143">
        <v>0.63690000000000002</v>
      </c>
      <c r="U143">
        <f>((Table1[[#This Row],[BB prob.]]*(Table1[[#This Row],[Odds]]-1)-1+Table1[[#This Row],[BB prob.]])/(Table1[[#This Row],[Odds]]-1))*0.3</f>
        <v>-2.2518235294117651E-2</v>
      </c>
      <c r="W143">
        <f>(Table1[[#This Row],[BB Bet]]*Table1[[#This Row],[Odds]]*Table1[[#This Row],[Win]]-Table1[[#This Row],[BB Bet]])*Table1[[#This Row],[BB Bankroll]]</f>
        <v>0</v>
      </c>
      <c r="X143">
        <f>Table1[[#This Row],[BB Bet]]*Table1[[#This Row],[Odds]]*Table1[[#This Row],[Win]]-Table1[[#This Row],[BB Bet]]</f>
        <v>0</v>
      </c>
      <c r="Y143" s="5">
        <f>Y142</f>
        <v>1.0302318357753817</v>
      </c>
    </row>
    <row r="144" spans="1:25" x14ac:dyDescent="0.35">
      <c r="A144" s="4">
        <v>2020020079</v>
      </c>
      <c r="B144" s="4">
        <v>10</v>
      </c>
      <c r="C144" s="4" t="s">
        <v>30</v>
      </c>
      <c r="D144" s="4" t="s">
        <v>23</v>
      </c>
      <c r="E144" s="4">
        <v>0</v>
      </c>
      <c r="F144" s="4">
        <v>0</v>
      </c>
      <c r="G144" s="4">
        <v>2.4</v>
      </c>
      <c r="H144">
        <v>0.32671184356210392</v>
      </c>
      <c r="I144">
        <f>((Table1[[#This Row],[H-S prob.]]*(Table1[[#This Row],[Odds]]-1)-1+Table1[[#This Row],[H-S prob.]])/(Table1[[#This Row],[Odds]]-1))*0.3</f>
        <v>-4.6262480453775137E-2</v>
      </c>
      <c r="K144">
        <f>(Table1[[#This Row],[H-S Bet]]*Table1[[#This Row],[Odds]]*Table1[[#This Row],[Win]]-Table1[[#This Row],[H-S Bet]])*Table1[[#This Row],[H-S Bankroll]]</f>
        <v>0</v>
      </c>
      <c r="L144">
        <f>Table1[[#This Row],[H-S Bet]]*Table1[[#This Row],[Odds]]*Table1[[#This Row],[Win]]-Table1[[#This Row],[H-S Bet]]</f>
        <v>0</v>
      </c>
      <c r="M144" s="5">
        <f>M143</f>
        <v>1.0507287641455452</v>
      </c>
      <c r="N144" s="4">
        <v>0.38</v>
      </c>
      <c r="O144" s="4">
        <f>((Table1[[#This Row],[Dom prob.]]*(Table1[[#This Row],[Odds]]-1)-1+Table1[[#This Row],[Dom prob.]])/(Table1[[#This Row],[Odds]]-1))*0.3</f>
        <v>-1.8857142857142874E-2</v>
      </c>
      <c r="P144" s="4"/>
      <c r="Q144" s="4">
        <f>(Table1[[#This Row],[Dom Bet]]*Table1[[#This Row],[Odds]]*Table1[[#This Row],[Win]]-Table1[[#This Row],[Dom Bet]])*Table1[[#This Row],[Dom Bankroll]]</f>
        <v>0</v>
      </c>
      <c r="R144" s="4">
        <f>Table1[[#This Row],[Dom Bet]]*Table1[[#This Row],[Odds]]*Table1[[#This Row],[Win]]-Table1[[#This Row],[Dom Bet]]</f>
        <v>0</v>
      </c>
      <c r="S144" s="4">
        <f>S143</f>
        <v>0.96067595479470191</v>
      </c>
      <c r="T144">
        <v>0.27839999999999998</v>
      </c>
      <c r="U144">
        <f>((Table1[[#This Row],[BB prob.]]*(Table1[[#This Row],[Odds]]-1)-1+Table1[[#This Row],[BB prob.]])/(Table1[[#This Row],[Odds]]-1))*0.3</f>
        <v>-7.1108571428571452E-2</v>
      </c>
      <c r="W144">
        <f>(Table1[[#This Row],[BB Bet]]*Table1[[#This Row],[Odds]]*Table1[[#This Row],[Win]]-Table1[[#This Row],[BB Bet]])*Table1[[#This Row],[BB Bankroll]]</f>
        <v>0</v>
      </c>
      <c r="X144">
        <f>Table1[[#This Row],[BB Bet]]*Table1[[#This Row],[Odds]]*Table1[[#This Row],[Win]]-Table1[[#This Row],[BB Bet]]</f>
        <v>0</v>
      </c>
      <c r="Y144" s="5">
        <f>Y143</f>
        <v>1.0302318357753817</v>
      </c>
    </row>
    <row r="145" spans="1:25" x14ac:dyDescent="0.35">
      <c r="A145" s="4">
        <v>2020020079</v>
      </c>
      <c r="B145" s="4">
        <v>10</v>
      </c>
      <c r="C145" s="4" t="s">
        <v>23</v>
      </c>
      <c r="D145" s="4" t="s">
        <v>30</v>
      </c>
      <c r="E145" s="4">
        <v>1</v>
      </c>
      <c r="F145" s="4">
        <v>1</v>
      </c>
      <c r="G145" s="4">
        <v>1.6</v>
      </c>
      <c r="H145">
        <v>0.67328815643789608</v>
      </c>
      <c r="I145">
        <f>((Table1[[#This Row],[H-S prob.]]*(Table1[[#This Row],[Odds]]-1)-1+Table1[[#This Row],[H-S prob.]])/(Table1[[#This Row],[Odds]]-1))*0.3</f>
        <v>3.863052515031689E-2</v>
      </c>
      <c r="J145">
        <v>3.863052515031689E-2</v>
      </c>
      <c r="K145">
        <f>(Table1[[#This Row],[H-S Bet]]*Table1[[#This Row],[Odds]]*Table1[[#This Row],[Win]]-Table1[[#This Row],[H-S Bet]])*Table1[[#This Row],[H-S Bankroll]]</f>
        <v>2.4354122369691523E-2</v>
      </c>
      <c r="L145">
        <f>Table1[[#This Row],[H-S Bet]]*Table1[[#This Row],[Odds]]*Table1[[#This Row],[Win]]-Table1[[#This Row],[H-S Bet]]</f>
        <v>2.3178315090190138E-2</v>
      </c>
      <c r="M145" s="5">
        <f>M144</f>
        <v>1.0507287641455452</v>
      </c>
      <c r="N145" s="4">
        <v>0.62</v>
      </c>
      <c r="O145" s="4">
        <f>((Table1[[#This Row],[Dom prob.]]*(Table1[[#This Row],[Odds]]-1)-1+Table1[[#This Row],[Dom prob.]])/(Table1[[#This Row],[Odds]]-1))*0.3</f>
        <v>-3.9999999999999472E-3</v>
      </c>
      <c r="P145" s="4"/>
      <c r="Q145" s="4">
        <f>(Table1[[#This Row],[Dom Bet]]*Table1[[#This Row],[Odds]]*Table1[[#This Row],[Win]]-Table1[[#This Row],[Dom Bet]])*Table1[[#This Row],[Dom Bankroll]]</f>
        <v>0</v>
      </c>
      <c r="R145" s="4">
        <f>Table1[[#This Row],[Dom Bet]]*Table1[[#This Row],[Odds]]*Table1[[#This Row],[Win]]-Table1[[#This Row],[Dom Bet]]</f>
        <v>0</v>
      </c>
      <c r="S145" s="4">
        <f>S144</f>
        <v>0.96067595479470191</v>
      </c>
      <c r="T145">
        <v>0.72160000000000002</v>
      </c>
      <c r="U145">
        <f>((Table1[[#This Row],[BB prob.]]*(Table1[[#This Row],[Odds]]-1)-1+Table1[[#This Row],[BB prob.]])/(Table1[[#This Row],[Odds]]-1))*0.3</f>
        <v>7.7280000000000001E-2</v>
      </c>
      <c r="V145">
        <v>7.7280000000000001E-2</v>
      </c>
      <c r="W145">
        <f>(Table1[[#This Row],[BB Bet]]*Table1[[#This Row],[Odds]]*Table1[[#This Row],[Win]]-Table1[[#This Row],[BB Bet]])*Table1[[#This Row],[BB Bankroll]]</f>
        <v>4.7769789761232903E-2</v>
      </c>
      <c r="X145">
        <f>Table1[[#This Row],[BB Bet]]*Table1[[#This Row],[Odds]]*Table1[[#This Row],[Win]]-Table1[[#This Row],[BB Bet]]</f>
        <v>4.6368000000000006E-2</v>
      </c>
      <c r="Y145" s="5">
        <f>Y144</f>
        <v>1.0302318357753817</v>
      </c>
    </row>
    <row r="146" spans="1:25" x14ac:dyDescent="0.35">
      <c r="A146" s="4">
        <v>2020020080</v>
      </c>
      <c r="B146" s="4">
        <v>10</v>
      </c>
      <c r="C146" s="4" t="s">
        <v>6</v>
      </c>
      <c r="D146" s="4" t="s">
        <v>9</v>
      </c>
      <c r="E146" s="4">
        <v>0</v>
      </c>
      <c r="F146" s="4">
        <v>1</v>
      </c>
      <c r="G146" s="4">
        <v>1.66</v>
      </c>
      <c r="H146">
        <v>0.49421064199228765</v>
      </c>
      <c r="I146">
        <f>((Table1[[#This Row],[H-S prob.]]*(Table1[[#This Row],[Odds]]-1)-1+Table1[[#This Row],[H-S prob.]])/(Table1[[#This Row],[Odds]]-1))*0.3</f>
        <v>-8.164106104218298E-2</v>
      </c>
      <c r="K146">
        <f>(Table1[[#This Row],[H-S Bet]]*Table1[[#This Row],[Odds]]*Table1[[#This Row],[Win]]-Table1[[#This Row],[H-S Bet]])*Table1[[#This Row],[H-S Bankroll]]</f>
        <v>0</v>
      </c>
      <c r="L146">
        <f>Table1[[#This Row],[H-S Bet]]*Table1[[#This Row],[Odds]]*Table1[[#This Row],[Win]]-Table1[[#This Row],[H-S Bet]]</f>
        <v>0</v>
      </c>
      <c r="M146" s="5">
        <f>M145</f>
        <v>1.0507287641455452</v>
      </c>
      <c r="N146" s="4">
        <v>0.56600000000000006</v>
      </c>
      <c r="O146" s="4">
        <f>((Table1[[#This Row],[Dom prob.]]*(Table1[[#This Row],[Odds]]-1)-1+Table1[[#This Row],[Dom prob.]])/(Table1[[#This Row],[Odds]]-1))*0.3</f>
        <v>-2.7472727272727246E-2</v>
      </c>
      <c r="P146" s="4"/>
      <c r="Q146" s="4">
        <f>(Table1[[#This Row],[Dom Bet]]*Table1[[#This Row],[Odds]]*Table1[[#This Row],[Win]]-Table1[[#This Row],[Dom Bet]])*Table1[[#This Row],[Dom Bankroll]]</f>
        <v>0</v>
      </c>
      <c r="R146" s="4">
        <f>Table1[[#This Row],[Dom Bet]]*Table1[[#This Row],[Odds]]*Table1[[#This Row],[Win]]-Table1[[#This Row],[Dom Bet]]</f>
        <v>0</v>
      </c>
      <c r="S146" s="4">
        <f>S145</f>
        <v>0.96067595479470191</v>
      </c>
      <c r="T146">
        <v>0.49199999999999999</v>
      </c>
      <c r="U146">
        <f>((Table1[[#This Row],[BB prob.]]*(Table1[[#This Row],[Odds]]-1)-1+Table1[[#This Row],[BB prob.]])/(Table1[[#This Row],[Odds]]-1))*0.3</f>
        <v>-8.3309090909090958E-2</v>
      </c>
      <c r="W146">
        <f>(Table1[[#This Row],[BB Bet]]*Table1[[#This Row],[Odds]]*Table1[[#This Row],[Win]]-Table1[[#This Row],[BB Bet]])*Table1[[#This Row],[BB Bankroll]]</f>
        <v>0</v>
      </c>
      <c r="X146">
        <f>Table1[[#This Row],[BB Bet]]*Table1[[#This Row],[Odds]]*Table1[[#This Row],[Win]]-Table1[[#This Row],[BB Bet]]</f>
        <v>0</v>
      </c>
      <c r="Y146" s="5">
        <f>Y145</f>
        <v>1.0302318357753817</v>
      </c>
    </row>
    <row r="147" spans="1:25" x14ac:dyDescent="0.35">
      <c r="A147" s="4">
        <v>2020020080</v>
      </c>
      <c r="B147" s="4">
        <v>10</v>
      </c>
      <c r="C147" s="4" t="s">
        <v>9</v>
      </c>
      <c r="D147" s="4" t="s">
        <v>6</v>
      </c>
      <c r="E147" s="4">
        <v>1</v>
      </c>
      <c r="F147" s="4">
        <v>0</v>
      </c>
      <c r="G147" s="4">
        <v>2.2999999999999998</v>
      </c>
      <c r="H147">
        <v>0.5057893580077123</v>
      </c>
      <c r="I147">
        <f>((Table1[[#This Row],[H-S prob.]]*(Table1[[#This Row],[Odds]]-1)-1+Table1[[#This Row],[H-S prob.]])/(Table1[[#This Row],[Odds]]-1))*0.3</f>
        <v>3.7688197711785727E-2</v>
      </c>
      <c r="J147">
        <v>3.7688197711785727E-2</v>
      </c>
      <c r="K147">
        <f>(Table1[[#This Row],[H-S Bet]]*Table1[[#This Row],[Odds]]*Table1[[#This Row],[Win]]-Table1[[#This Row],[H-S Bet]])*Table1[[#This Row],[H-S Bankroll]]</f>
        <v>-3.9600073404577579E-2</v>
      </c>
      <c r="L147">
        <f>Table1[[#This Row],[H-S Bet]]*Table1[[#This Row],[Odds]]*Table1[[#This Row],[Win]]-Table1[[#This Row],[H-S Bet]]</f>
        <v>-3.7688197711785727E-2</v>
      </c>
      <c r="M147" s="5">
        <f>M146</f>
        <v>1.0507287641455452</v>
      </c>
      <c r="N147" s="4">
        <v>0.434</v>
      </c>
      <c r="O147" s="4">
        <f>((Table1[[#This Row],[Dom prob.]]*(Table1[[#This Row],[Odds]]-1)-1+Table1[[#This Row],[Dom prob.]])/(Table1[[#This Row],[Odds]]-1))*0.3</f>
        <v>-4.1538461538463375E-4</v>
      </c>
      <c r="P147" s="4"/>
      <c r="Q147" s="4">
        <f>(Table1[[#This Row],[Dom Bet]]*Table1[[#This Row],[Odds]]*Table1[[#This Row],[Win]]-Table1[[#This Row],[Dom Bet]])*Table1[[#This Row],[Dom Bankroll]]</f>
        <v>0</v>
      </c>
      <c r="R147" s="4">
        <f>Table1[[#This Row],[Dom Bet]]*Table1[[#This Row],[Odds]]*Table1[[#This Row],[Win]]-Table1[[#This Row],[Dom Bet]]</f>
        <v>0</v>
      </c>
      <c r="S147" s="4">
        <f>S146</f>
        <v>0.96067595479470191</v>
      </c>
      <c r="T147">
        <v>0.50800000000000001</v>
      </c>
      <c r="U147">
        <f>((Table1[[#This Row],[BB prob.]]*(Table1[[#This Row],[Odds]]-1)-1+Table1[[#This Row],[BB prob.]])/(Table1[[#This Row],[Odds]]-1))*0.3</f>
        <v>3.886153846153844E-2</v>
      </c>
      <c r="V147">
        <v>3.886153846153844E-2</v>
      </c>
      <c r="W147">
        <f>(Table1[[#This Row],[BB Bet]]*Table1[[#This Row],[Odds]]*Table1[[#This Row],[Win]]-Table1[[#This Row],[BB Bet]])*Table1[[#This Row],[BB Bankroll]]</f>
        <v>-4.0036394110286352E-2</v>
      </c>
      <c r="X147">
        <f>Table1[[#This Row],[BB Bet]]*Table1[[#This Row],[Odds]]*Table1[[#This Row],[Win]]-Table1[[#This Row],[BB Bet]]</f>
        <v>-3.886153846153844E-2</v>
      </c>
      <c r="Y147" s="5">
        <f>Y146</f>
        <v>1.0302318357753817</v>
      </c>
    </row>
    <row r="148" spans="1:25" x14ac:dyDescent="0.35">
      <c r="A148" s="4">
        <v>2020020081</v>
      </c>
      <c r="B148" s="4">
        <v>11</v>
      </c>
      <c r="C148" s="4" t="s">
        <v>15</v>
      </c>
      <c r="D148" s="4" t="s">
        <v>16</v>
      </c>
      <c r="E148" s="4">
        <v>1</v>
      </c>
      <c r="F148" s="4">
        <v>1</v>
      </c>
      <c r="G148" s="4">
        <v>2.5</v>
      </c>
      <c r="H148">
        <v>0.44157393436838999</v>
      </c>
      <c r="I148">
        <f>((Table1[[#This Row],[H-S prob.]]*(Table1[[#This Row],[Odds]]-1)-1+Table1[[#This Row],[H-S prob.]])/(Table1[[#This Row],[Odds]]-1))*0.3</f>
        <v>2.0786967184194993E-2</v>
      </c>
      <c r="J148">
        <v>2.0786967184194993E-2</v>
      </c>
      <c r="K148">
        <f>(Table1[[#This Row],[H-S Bet]]*Table1[[#This Row],[Odds]]*Table1[[#This Row],[Win]]-Table1[[#This Row],[H-S Bet]])*Table1[[#This Row],[H-S Bankroll]]</f>
        <v>3.1345675793897923E-2</v>
      </c>
      <c r="L148">
        <f>Table1[[#This Row],[H-S Bet]]*Table1[[#This Row],[Odds]]*Table1[[#This Row],[Win]]-Table1[[#This Row],[H-S Bet]]</f>
        <v>3.1180450776292491E-2</v>
      </c>
      <c r="M148" s="5">
        <f>M147+SUM(K138:K147)</f>
        <v>1.0052989938725023</v>
      </c>
      <c r="N148" s="4">
        <v>0.35699999999999998</v>
      </c>
      <c r="O148" s="4">
        <f>((Table1[[#This Row],[Dom prob.]]*(Table1[[#This Row],[Odds]]-1)-1+Table1[[#This Row],[Dom prob.]])/(Table1[[#This Row],[Odds]]-1))*0.3</f>
        <v>-2.1500000000000009E-2</v>
      </c>
      <c r="P148" s="4"/>
      <c r="Q148" s="4">
        <f>(Table1[[#This Row],[Dom Bet]]*Table1[[#This Row],[Odds]]*Table1[[#This Row],[Win]]-Table1[[#This Row],[Dom Bet]])*Table1[[#This Row],[Dom Bankroll]]</f>
        <v>0</v>
      </c>
      <c r="R148" s="4">
        <f>Table1[[#This Row],[Dom Bet]]*Table1[[#This Row],[Odds]]*Table1[[#This Row],[Win]]-Table1[[#This Row],[Dom Bet]]</f>
        <v>0</v>
      </c>
      <c r="S148" s="4">
        <f>S147+SUM(Q138:Q147)</f>
        <v>0.95161815293520902</v>
      </c>
      <c r="T148">
        <v>0.42510000000000003</v>
      </c>
      <c r="U148">
        <f>((Table1[[#This Row],[BB prob.]]*(Table1[[#This Row],[Odds]]-1)-1+Table1[[#This Row],[BB prob.]])/(Table1[[#This Row],[Odds]]-1))*0.3</f>
        <v>1.2550000000000016E-2</v>
      </c>
      <c r="V148">
        <v>1.2550000000000016E-2</v>
      </c>
      <c r="W148">
        <f>(Table1[[#This Row],[BB Bet]]*Table1[[#This Row],[Odds]]*Table1[[#This Row],[Win]]-Table1[[#This Row],[BB Bet]])*Table1[[#This Row],[BB Bankroll]]</f>
        <v>1.9539695481600654E-2</v>
      </c>
      <c r="X148">
        <f>Table1[[#This Row],[BB Bet]]*Table1[[#This Row],[Odds]]*Table1[[#This Row],[Win]]-Table1[[#This Row],[BB Bet]]</f>
        <v>1.8825000000000026E-2</v>
      </c>
      <c r="Y148" s="5">
        <f>Y147+SUM(W138:W147)</f>
        <v>1.0379652314263281</v>
      </c>
    </row>
    <row r="149" spans="1:25" x14ac:dyDescent="0.35">
      <c r="A149" s="4">
        <v>2020020081</v>
      </c>
      <c r="B149" s="4">
        <v>11</v>
      </c>
      <c r="C149" s="4" t="s">
        <v>16</v>
      </c>
      <c r="D149" s="4" t="s">
        <v>15</v>
      </c>
      <c r="E149" s="4">
        <v>0</v>
      </c>
      <c r="F149" s="4">
        <v>0</v>
      </c>
      <c r="G149" s="4">
        <v>1.55</v>
      </c>
      <c r="H149">
        <v>0.55842606563161001</v>
      </c>
      <c r="I149">
        <f>((Table1[[#This Row],[H-S prob.]]*(Table1[[#This Row],[Odds]]-1)-1+Table1[[#This Row],[H-S prob.]])/(Table1[[#This Row],[Odds]]-1))*0.3</f>
        <v>-7.3330689966002435E-2</v>
      </c>
      <c r="K149">
        <f>(Table1[[#This Row],[H-S Bet]]*Table1[[#This Row],[Odds]]*Table1[[#This Row],[Win]]-Table1[[#This Row],[H-S Bet]])*Table1[[#This Row],[H-S Bankroll]]</f>
        <v>0</v>
      </c>
      <c r="L149">
        <f>Table1[[#This Row],[H-S Bet]]*Table1[[#This Row],[Odds]]*Table1[[#This Row],[Win]]-Table1[[#This Row],[H-S Bet]]</f>
        <v>0</v>
      </c>
      <c r="M149" s="5">
        <f>M148</f>
        <v>1.0052989938725023</v>
      </c>
      <c r="N149" s="4">
        <v>0.64300000000000002</v>
      </c>
      <c r="O149" s="4">
        <f>((Table1[[#This Row],[Dom prob.]]*(Table1[[#This Row],[Odds]]-1)-1+Table1[[#This Row],[Dom prob.]])/(Table1[[#This Row],[Odds]]-1))*0.3</f>
        <v>-1.8272727272727076E-3</v>
      </c>
      <c r="P149" s="4"/>
      <c r="Q149" s="4">
        <f>(Table1[[#This Row],[Dom Bet]]*Table1[[#This Row],[Odds]]*Table1[[#This Row],[Win]]-Table1[[#This Row],[Dom Bet]])*Table1[[#This Row],[Dom Bankroll]]</f>
        <v>0</v>
      </c>
      <c r="R149" s="4">
        <f>Table1[[#This Row],[Dom Bet]]*Table1[[#This Row],[Odds]]*Table1[[#This Row],[Win]]-Table1[[#This Row],[Dom Bet]]</f>
        <v>0</v>
      </c>
      <c r="S149" s="4">
        <f>S148</f>
        <v>0.95161815293520902</v>
      </c>
      <c r="T149">
        <v>0.57489999999999997</v>
      </c>
      <c r="U149">
        <f>((Table1[[#This Row],[BB prob.]]*(Table1[[#This Row],[Odds]]-1)-1+Table1[[#This Row],[BB prob.]])/(Table1[[#This Row],[Odds]]-1))*0.3</f>
        <v>-5.9402727272727281E-2</v>
      </c>
      <c r="W149">
        <f>(Table1[[#This Row],[BB Bet]]*Table1[[#This Row],[Odds]]*Table1[[#This Row],[Win]]-Table1[[#This Row],[BB Bet]])*Table1[[#This Row],[BB Bankroll]]</f>
        <v>0</v>
      </c>
      <c r="X149">
        <f>Table1[[#This Row],[BB Bet]]*Table1[[#This Row],[Odds]]*Table1[[#This Row],[Win]]-Table1[[#This Row],[BB Bet]]</f>
        <v>0</v>
      </c>
      <c r="Y149" s="5">
        <f>Y148</f>
        <v>1.0379652314263281</v>
      </c>
    </row>
    <row r="150" spans="1:25" x14ac:dyDescent="0.35">
      <c r="A150" s="4">
        <v>2020020082</v>
      </c>
      <c r="B150" s="4">
        <v>11</v>
      </c>
      <c r="C150" s="4" t="s">
        <v>12</v>
      </c>
      <c r="D150" s="4" t="s">
        <v>13</v>
      </c>
      <c r="E150" s="4">
        <v>0</v>
      </c>
      <c r="F150" s="4">
        <v>1</v>
      </c>
      <c r="G150" s="4">
        <v>1.8</v>
      </c>
      <c r="H150">
        <v>0.40727323019271483</v>
      </c>
      <c r="I150">
        <f>((Table1[[#This Row],[H-S prob.]]*(Table1[[#This Row],[Odds]]-1)-1+Table1[[#This Row],[H-S prob.]])/(Table1[[#This Row],[Odds]]-1))*0.3</f>
        <v>-0.10009056961991748</v>
      </c>
      <c r="K150">
        <f>(Table1[[#This Row],[H-S Bet]]*Table1[[#This Row],[Odds]]*Table1[[#This Row],[Win]]-Table1[[#This Row],[H-S Bet]])*Table1[[#This Row],[H-S Bankroll]]</f>
        <v>0</v>
      </c>
      <c r="L150">
        <f>Table1[[#This Row],[H-S Bet]]*Table1[[#This Row],[Odds]]*Table1[[#This Row],[Win]]-Table1[[#This Row],[H-S Bet]]</f>
        <v>0</v>
      </c>
      <c r="M150" s="5">
        <f>M149</f>
        <v>1.0052989938725023</v>
      </c>
      <c r="N150" s="4">
        <v>0.504</v>
      </c>
      <c r="O150" s="4">
        <f>((Table1[[#This Row],[Dom prob.]]*(Table1[[#This Row],[Odds]]-1)-1+Table1[[#This Row],[Dom prob.]])/(Table1[[#This Row],[Odds]]-1))*0.3</f>
        <v>-3.4799999999999998E-2</v>
      </c>
      <c r="P150" s="4"/>
      <c r="Q150" s="4">
        <f>(Table1[[#This Row],[Dom Bet]]*Table1[[#This Row],[Odds]]*Table1[[#This Row],[Win]]-Table1[[#This Row],[Dom Bet]])*Table1[[#This Row],[Dom Bankroll]]</f>
        <v>0</v>
      </c>
      <c r="R150" s="4">
        <f>Table1[[#This Row],[Dom Bet]]*Table1[[#This Row],[Odds]]*Table1[[#This Row],[Win]]-Table1[[#This Row],[Dom Bet]]</f>
        <v>0</v>
      </c>
      <c r="S150" s="4">
        <f>S149</f>
        <v>0.95161815293520902</v>
      </c>
      <c r="T150">
        <v>0.30469999999999997</v>
      </c>
      <c r="U150">
        <f>((Table1[[#This Row],[BB prob.]]*(Table1[[#This Row],[Odds]]-1)-1+Table1[[#This Row],[BB prob.]])/(Table1[[#This Row],[Odds]]-1))*0.3</f>
        <v>-0.16932750000000002</v>
      </c>
      <c r="W150">
        <f>(Table1[[#This Row],[BB Bet]]*Table1[[#This Row],[Odds]]*Table1[[#This Row],[Win]]-Table1[[#This Row],[BB Bet]])*Table1[[#This Row],[BB Bankroll]]</f>
        <v>0</v>
      </c>
      <c r="X150">
        <f>Table1[[#This Row],[BB Bet]]*Table1[[#This Row],[Odds]]*Table1[[#This Row],[Win]]-Table1[[#This Row],[BB Bet]]</f>
        <v>0</v>
      </c>
      <c r="Y150" s="5">
        <f>Y149</f>
        <v>1.0379652314263281</v>
      </c>
    </row>
    <row r="151" spans="1:25" x14ac:dyDescent="0.35">
      <c r="A151" s="4">
        <v>2020020082</v>
      </c>
      <c r="B151" s="4">
        <v>11</v>
      </c>
      <c r="C151" s="4" t="s">
        <v>13</v>
      </c>
      <c r="D151" s="4" t="s">
        <v>12</v>
      </c>
      <c r="E151" s="4">
        <v>1</v>
      </c>
      <c r="F151" s="4">
        <v>0</v>
      </c>
      <c r="G151" s="4">
        <v>2.1</v>
      </c>
      <c r="H151">
        <v>0.59272676980728511</v>
      </c>
      <c r="I151">
        <f>((Table1[[#This Row],[H-S prob.]]*(Table1[[#This Row],[Odds]]-1)-1+Table1[[#This Row],[H-S prob.]])/(Table1[[#This Row],[Odds]]-1))*0.3</f>
        <v>6.6743513616899661E-2</v>
      </c>
      <c r="J151">
        <v>6.6743513616899661E-2</v>
      </c>
      <c r="K151">
        <f>(Table1[[#This Row],[H-S Bet]]*Table1[[#This Row],[Odds]]*Table1[[#This Row],[Win]]-Table1[[#This Row],[H-S Bet]])*Table1[[#This Row],[H-S Bankroll]]</f>
        <v>-6.7097187086584881E-2</v>
      </c>
      <c r="L151">
        <f>Table1[[#This Row],[H-S Bet]]*Table1[[#This Row],[Odds]]*Table1[[#This Row],[Win]]-Table1[[#This Row],[H-S Bet]]</f>
        <v>-6.6743513616899661E-2</v>
      </c>
      <c r="M151" s="5">
        <f>M150</f>
        <v>1.0052989938725023</v>
      </c>
      <c r="N151" s="4">
        <v>0.496</v>
      </c>
      <c r="O151" s="4">
        <f>((Table1[[#This Row],[Dom prob.]]*(Table1[[#This Row],[Odds]]-1)-1+Table1[[#This Row],[Dom prob.]])/(Table1[[#This Row],[Odds]]-1))*0.3</f>
        <v>1.1345454545454567E-2</v>
      </c>
      <c r="P151" s="4">
        <v>1.1345454545454567E-2</v>
      </c>
      <c r="Q151" s="4">
        <f>(Table1[[#This Row],[Dom Bet]]*Table1[[#This Row],[Odds]]*Table1[[#This Row],[Win]]-Table1[[#This Row],[Dom Bet]])*Table1[[#This Row],[Dom Bankroll]]</f>
        <v>-1.0796540498755846E-2</v>
      </c>
      <c r="R151" s="4">
        <f>Table1[[#This Row],[Dom Bet]]*Table1[[#This Row],[Odds]]*Table1[[#This Row],[Win]]-Table1[[#This Row],[Dom Bet]]</f>
        <v>-1.1345454545454567E-2</v>
      </c>
      <c r="S151" s="4">
        <f>S150</f>
        <v>0.95161815293520902</v>
      </c>
      <c r="T151">
        <v>0.69530000000000003</v>
      </c>
      <c r="U151">
        <f>((Table1[[#This Row],[BB prob.]]*(Table1[[#This Row],[Odds]]-1)-1+Table1[[#This Row],[BB prob.]])/(Table1[[#This Row],[Odds]]-1))*0.3</f>
        <v>0.12549000000000002</v>
      </c>
      <c r="V151">
        <v>0.12549000000000002</v>
      </c>
      <c r="W151">
        <f>(Table1[[#This Row],[BB Bet]]*Table1[[#This Row],[Odds]]*Table1[[#This Row],[Win]]-Table1[[#This Row],[BB Bet]])*Table1[[#This Row],[BB Bankroll]]</f>
        <v>-0.13025425689168993</v>
      </c>
      <c r="X151">
        <f>Table1[[#This Row],[BB Bet]]*Table1[[#This Row],[Odds]]*Table1[[#This Row],[Win]]-Table1[[#This Row],[BB Bet]]</f>
        <v>-0.12549000000000002</v>
      </c>
      <c r="Y151" s="5">
        <f>Y150</f>
        <v>1.0379652314263281</v>
      </c>
    </row>
    <row r="152" spans="1:25" x14ac:dyDescent="0.35">
      <c r="A152" s="4">
        <v>2020020083</v>
      </c>
      <c r="B152" s="4">
        <v>11</v>
      </c>
      <c r="C152" s="4" t="s">
        <v>17</v>
      </c>
      <c r="D152" s="4" t="s">
        <v>3</v>
      </c>
      <c r="E152" s="4">
        <v>0</v>
      </c>
      <c r="F152" s="4">
        <v>0</v>
      </c>
      <c r="G152" s="4">
        <v>2.25</v>
      </c>
      <c r="H152">
        <v>0.41928116858211528</v>
      </c>
      <c r="I152">
        <f>((Table1[[#This Row],[H-S prob.]]*(Table1[[#This Row],[Odds]]-1)-1+Table1[[#This Row],[H-S prob.]])/(Table1[[#This Row],[Odds]]-1))*0.3</f>
        <v>-1.3588168965657755E-2</v>
      </c>
      <c r="K152">
        <f>(Table1[[#This Row],[H-S Bet]]*Table1[[#This Row],[Odds]]*Table1[[#This Row],[Win]]-Table1[[#This Row],[H-S Bet]])*Table1[[#This Row],[H-S Bankroll]]</f>
        <v>0</v>
      </c>
      <c r="L152">
        <f>Table1[[#This Row],[H-S Bet]]*Table1[[#This Row],[Odds]]*Table1[[#This Row],[Win]]-Table1[[#This Row],[H-S Bet]]</f>
        <v>0</v>
      </c>
      <c r="M152" s="5">
        <f>M151</f>
        <v>1.0052989938725023</v>
      </c>
      <c r="N152" s="4">
        <v>0.46699999999999997</v>
      </c>
      <c r="O152" s="4">
        <f>((Table1[[#This Row],[Dom prob.]]*(Table1[[#This Row],[Odds]]-1)-1+Table1[[#This Row],[Dom prob.]])/(Table1[[#This Row],[Odds]]-1))*0.3</f>
        <v>1.2179999999999991E-2</v>
      </c>
      <c r="P152" s="4">
        <v>1.2179999999999991E-2</v>
      </c>
      <c r="Q152" s="4">
        <f>(Table1[[#This Row],[Dom Bet]]*Table1[[#This Row],[Odds]]*Table1[[#This Row],[Win]]-Table1[[#This Row],[Dom Bet]])*Table1[[#This Row],[Dom Bankroll]]</f>
        <v>-1.1590709102750837E-2</v>
      </c>
      <c r="R152" s="4">
        <f>Table1[[#This Row],[Dom Bet]]*Table1[[#This Row],[Odds]]*Table1[[#This Row],[Win]]-Table1[[#This Row],[Dom Bet]]</f>
        <v>-1.2179999999999991E-2</v>
      </c>
      <c r="S152" s="4">
        <f>S151</f>
        <v>0.95161815293520902</v>
      </c>
      <c r="T152">
        <v>0.40149999999999997</v>
      </c>
      <c r="U152">
        <f>((Table1[[#This Row],[BB prob.]]*(Table1[[#This Row],[Odds]]-1)-1+Table1[[#This Row],[BB prob.]])/(Table1[[#This Row],[Odds]]-1))*0.3</f>
        <v>-2.319000000000002E-2</v>
      </c>
      <c r="W152">
        <f>(Table1[[#This Row],[BB Bet]]*Table1[[#This Row],[Odds]]*Table1[[#This Row],[Win]]-Table1[[#This Row],[BB Bet]])*Table1[[#This Row],[BB Bankroll]]</f>
        <v>0</v>
      </c>
      <c r="X152">
        <f>Table1[[#This Row],[BB Bet]]*Table1[[#This Row],[Odds]]*Table1[[#This Row],[Win]]-Table1[[#This Row],[BB Bet]]</f>
        <v>0</v>
      </c>
      <c r="Y152" s="5">
        <f>Y151</f>
        <v>1.0379652314263281</v>
      </c>
    </row>
    <row r="153" spans="1:25" x14ac:dyDescent="0.35">
      <c r="A153" s="4">
        <v>2020020083</v>
      </c>
      <c r="B153" s="4">
        <v>11</v>
      </c>
      <c r="C153" s="4" t="s">
        <v>3</v>
      </c>
      <c r="D153" s="4" t="s">
        <v>17</v>
      </c>
      <c r="E153" s="4">
        <v>1</v>
      </c>
      <c r="F153" s="4">
        <v>1</v>
      </c>
      <c r="G153" s="4">
        <v>1.66</v>
      </c>
      <c r="H153">
        <v>0.58071883141788472</v>
      </c>
      <c r="I153">
        <f>((Table1[[#This Row],[H-S prob.]]*(Table1[[#This Row],[Odds]]-1)-1+Table1[[#This Row],[H-S prob.]])/(Table1[[#This Row],[Odds]]-1))*0.3</f>
        <v>-1.6366699930141556E-2</v>
      </c>
      <c r="K153">
        <f>(Table1[[#This Row],[H-S Bet]]*Table1[[#This Row],[Odds]]*Table1[[#This Row],[Win]]-Table1[[#This Row],[H-S Bet]])*Table1[[#This Row],[H-S Bankroll]]</f>
        <v>0</v>
      </c>
      <c r="L153">
        <f>Table1[[#This Row],[H-S Bet]]*Table1[[#This Row],[Odds]]*Table1[[#This Row],[Win]]-Table1[[#This Row],[H-S Bet]]</f>
        <v>0</v>
      </c>
      <c r="M153" s="5">
        <f>M152</f>
        <v>1.0052989938725023</v>
      </c>
      <c r="N153" s="4">
        <v>0.53300000000000003</v>
      </c>
      <c r="O153" s="4">
        <f>((Table1[[#This Row],[Dom prob.]]*(Table1[[#This Row],[Odds]]-1)-1+Table1[[#This Row],[Dom prob.]])/(Table1[[#This Row],[Odds]]-1))*0.3</f>
        <v>-5.2372727272727272E-2</v>
      </c>
      <c r="P153" s="4"/>
      <c r="Q153" s="4">
        <f>(Table1[[#This Row],[Dom Bet]]*Table1[[#This Row],[Odds]]*Table1[[#This Row],[Win]]-Table1[[#This Row],[Dom Bet]])*Table1[[#This Row],[Dom Bankroll]]</f>
        <v>0</v>
      </c>
      <c r="R153" s="4">
        <f>Table1[[#This Row],[Dom Bet]]*Table1[[#This Row],[Odds]]*Table1[[#This Row],[Win]]-Table1[[#This Row],[Dom Bet]]</f>
        <v>0</v>
      </c>
      <c r="S153" s="4">
        <f>S152</f>
        <v>0.95161815293520902</v>
      </c>
      <c r="T153">
        <v>0.59850000000000003</v>
      </c>
      <c r="U153">
        <f>((Table1[[#This Row],[BB prob.]]*(Table1[[#This Row],[Odds]]-1)-1+Table1[[#This Row],[BB prob.]])/(Table1[[#This Row],[Odds]]-1))*0.3</f>
        <v>-2.9499999999999982E-3</v>
      </c>
      <c r="W153">
        <f>(Table1[[#This Row],[BB Bet]]*Table1[[#This Row],[Odds]]*Table1[[#This Row],[Win]]-Table1[[#This Row],[BB Bet]])*Table1[[#This Row],[BB Bankroll]]</f>
        <v>0</v>
      </c>
      <c r="X153">
        <f>Table1[[#This Row],[BB Bet]]*Table1[[#This Row],[Odds]]*Table1[[#This Row],[Win]]-Table1[[#This Row],[BB Bet]]</f>
        <v>0</v>
      </c>
      <c r="Y153" s="5">
        <f>Y152</f>
        <v>1.0379652314263281</v>
      </c>
    </row>
    <row r="154" spans="1:25" x14ac:dyDescent="0.35">
      <c r="A154" s="4">
        <v>2020020084</v>
      </c>
      <c r="B154" s="4">
        <v>11</v>
      </c>
      <c r="C154" s="4" t="s">
        <v>4</v>
      </c>
      <c r="D154" s="4" t="s">
        <v>19</v>
      </c>
      <c r="E154" s="4">
        <v>1</v>
      </c>
      <c r="F154" s="4">
        <v>1</v>
      </c>
      <c r="G154" s="4">
        <v>1.71</v>
      </c>
      <c r="H154">
        <v>0.65311851341760707</v>
      </c>
      <c r="I154">
        <f>((Table1[[#This Row],[H-S prob.]]*(Table1[[#This Row],[Odds]]-1)-1+Table1[[#This Row],[H-S prob.]])/(Table1[[#This Row],[Odds]]-1))*0.3</f>
        <v>4.9365911807369593E-2</v>
      </c>
      <c r="J154">
        <v>4.9365911807369593E-2</v>
      </c>
      <c r="K154">
        <f>(Table1[[#This Row],[H-S Bet]]*Table1[[#This Row],[Odds]]*Table1[[#This Row],[Win]]-Table1[[#This Row],[H-S Bet]])*Table1[[#This Row],[H-S Bankroll]]</f>
        <v>3.5235526044798599E-2</v>
      </c>
      <c r="L154">
        <f>Table1[[#This Row],[H-S Bet]]*Table1[[#This Row],[Odds]]*Table1[[#This Row],[Win]]-Table1[[#This Row],[H-S Bet]]</f>
        <v>3.5049797383232405E-2</v>
      </c>
      <c r="M154" s="5">
        <f>M153</f>
        <v>1.0052989938725023</v>
      </c>
      <c r="N154" s="4">
        <v>0.55700000000000005</v>
      </c>
      <c r="O154" s="4">
        <f>((Table1[[#This Row],[Dom prob.]]*(Table1[[#This Row],[Odds]]-1)-1+Table1[[#This Row],[Dom prob.]])/(Table1[[#This Row],[Odds]]-1))*0.3</f>
        <v>-2.0083098591549279E-2</v>
      </c>
      <c r="P154" s="4"/>
      <c r="Q154" s="4">
        <f>(Table1[[#This Row],[Dom Bet]]*Table1[[#This Row],[Odds]]*Table1[[#This Row],[Win]]-Table1[[#This Row],[Dom Bet]])*Table1[[#This Row],[Dom Bankroll]]</f>
        <v>0</v>
      </c>
      <c r="R154" s="4">
        <f>Table1[[#This Row],[Dom Bet]]*Table1[[#This Row],[Odds]]*Table1[[#This Row],[Win]]-Table1[[#This Row],[Dom Bet]]</f>
        <v>0</v>
      </c>
      <c r="S154" s="4">
        <f>S153</f>
        <v>0.95161815293520902</v>
      </c>
      <c r="T154">
        <v>0.77469999999999994</v>
      </c>
      <c r="U154">
        <f>((Table1[[#This Row],[BB prob.]]*(Table1[[#This Row],[Odds]]-1)-1+Table1[[#This Row],[BB prob.]])/(Table1[[#This Row],[Odds]]-1))*0.3</f>
        <v>0.13721281690140838</v>
      </c>
      <c r="V154">
        <v>0.13721281690140838</v>
      </c>
      <c r="W154">
        <f>(Table1[[#This Row],[BB Bet]]*Table1[[#This Row],[Odds]]*Table1[[#This Row],[Win]]-Table1[[#This Row],[BB Bet]])*Table1[[#This Row],[BB Bankroll]]</f>
        <v>0.10111971460730741</v>
      </c>
      <c r="X154">
        <f>Table1[[#This Row],[BB Bet]]*Table1[[#This Row],[Odds]]*Table1[[#This Row],[Win]]-Table1[[#This Row],[BB Bet]]</f>
        <v>9.7421099999999955E-2</v>
      </c>
      <c r="Y154" s="5">
        <f>Y153</f>
        <v>1.0379652314263281</v>
      </c>
    </row>
    <row r="155" spans="1:25" x14ac:dyDescent="0.35">
      <c r="A155" s="4">
        <v>2020020084</v>
      </c>
      <c r="B155" s="4">
        <v>11</v>
      </c>
      <c r="C155" s="4" t="s">
        <v>19</v>
      </c>
      <c r="D155" s="4" t="s">
        <v>4</v>
      </c>
      <c r="E155" s="4">
        <v>0</v>
      </c>
      <c r="F155" s="4">
        <v>0</v>
      </c>
      <c r="G155" s="4">
        <v>2.2000000000000002</v>
      </c>
      <c r="H155">
        <v>0.34688148658239293</v>
      </c>
      <c r="I155">
        <f>((Table1[[#This Row],[H-S prob.]]*(Table1[[#This Row],[Odds]]-1)-1+Table1[[#This Row],[H-S prob.]])/(Table1[[#This Row],[Odds]]-1))*0.3</f>
        <v>-5.9215182379683859E-2</v>
      </c>
      <c r="K155">
        <f>(Table1[[#This Row],[H-S Bet]]*Table1[[#This Row],[Odds]]*Table1[[#This Row],[Win]]-Table1[[#This Row],[H-S Bet]])*Table1[[#This Row],[H-S Bankroll]]</f>
        <v>0</v>
      </c>
      <c r="L155">
        <f>Table1[[#This Row],[H-S Bet]]*Table1[[#This Row],[Odds]]*Table1[[#This Row],[Win]]-Table1[[#This Row],[H-S Bet]]</f>
        <v>0</v>
      </c>
      <c r="M155" s="5">
        <f>M154</f>
        <v>1.0052989938725023</v>
      </c>
      <c r="N155" s="4">
        <v>0.44299999999999995</v>
      </c>
      <c r="O155" s="4">
        <f>((Table1[[#This Row],[Dom prob.]]*(Table1[[#This Row],[Odds]]-1)-1+Table1[[#This Row],[Dom prob.]])/(Table1[[#This Row],[Odds]]-1))*0.3</f>
        <v>-6.3499999999999937E-3</v>
      </c>
      <c r="P155" s="4"/>
      <c r="Q155" s="4">
        <f>(Table1[[#This Row],[Dom Bet]]*Table1[[#This Row],[Odds]]*Table1[[#This Row],[Win]]-Table1[[#This Row],[Dom Bet]])*Table1[[#This Row],[Dom Bankroll]]</f>
        <v>0</v>
      </c>
      <c r="R155" s="4">
        <f>Table1[[#This Row],[Dom Bet]]*Table1[[#This Row],[Odds]]*Table1[[#This Row],[Win]]-Table1[[#This Row],[Dom Bet]]</f>
        <v>0</v>
      </c>
      <c r="S155" s="4">
        <f>S154</f>
        <v>0.95161815293520902</v>
      </c>
      <c r="T155">
        <v>0.22530000000000006</v>
      </c>
      <c r="U155">
        <f>((Table1[[#This Row],[BB prob.]]*(Table1[[#This Row],[Odds]]-1)-1+Table1[[#This Row],[BB prob.]])/(Table1[[#This Row],[Odds]]-1))*0.3</f>
        <v>-0.12608499999999992</v>
      </c>
      <c r="W155">
        <f>(Table1[[#This Row],[BB Bet]]*Table1[[#This Row],[Odds]]*Table1[[#This Row],[Win]]-Table1[[#This Row],[BB Bet]])*Table1[[#This Row],[BB Bankroll]]</f>
        <v>0</v>
      </c>
      <c r="X155">
        <f>Table1[[#This Row],[BB Bet]]*Table1[[#This Row],[Odds]]*Table1[[#This Row],[Win]]-Table1[[#This Row],[BB Bet]]</f>
        <v>0</v>
      </c>
      <c r="Y155" s="5">
        <f>Y154</f>
        <v>1.0379652314263281</v>
      </c>
    </row>
    <row r="156" spans="1:25" x14ac:dyDescent="0.35">
      <c r="A156" s="4">
        <v>2020020085</v>
      </c>
      <c r="B156" s="4">
        <v>11</v>
      </c>
      <c r="C156" s="4" t="s">
        <v>28</v>
      </c>
      <c r="D156" s="4" t="s">
        <v>11</v>
      </c>
      <c r="E156" s="4">
        <v>0</v>
      </c>
      <c r="F156" s="4">
        <v>1</v>
      </c>
      <c r="G156" s="4">
        <v>2.8</v>
      </c>
      <c r="H156">
        <v>0.32811180644980131</v>
      </c>
      <c r="I156">
        <f>((Table1[[#This Row],[H-S prob.]]*(Table1[[#This Row],[Odds]]-1)-1+Table1[[#This Row],[H-S prob.]])/(Table1[[#This Row],[Odds]]-1))*0.3</f>
        <v>-1.3547823656759404E-2</v>
      </c>
      <c r="K156">
        <f>(Table1[[#This Row],[H-S Bet]]*Table1[[#This Row],[Odds]]*Table1[[#This Row],[Win]]-Table1[[#This Row],[H-S Bet]])*Table1[[#This Row],[H-S Bankroll]]</f>
        <v>0</v>
      </c>
      <c r="L156">
        <f>Table1[[#This Row],[H-S Bet]]*Table1[[#This Row],[Odds]]*Table1[[#This Row],[Win]]-Table1[[#This Row],[H-S Bet]]</f>
        <v>0</v>
      </c>
      <c r="M156" s="5">
        <f>M155</f>
        <v>1.0052989938725023</v>
      </c>
      <c r="N156" s="4">
        <v>0.34699999999999998</v>
      </c>
      <c r="O156" s="4">
        <f>((Table1[[#This Row],[Dom prob.]]*(Table1[[#This Row],[Odds]]-1)-1+Table1[[#This Row],[Dom prob.]])/(Table1[[#This Row],[Odds]]-1))*0.3</f>
        <v>-4.7333333333333489E-3</v>
      </c>
      <c r="P156" s="4"/>
      <c r="Q156" s="4">
        <f>(Table1[[#This Row],[Dom Bet]]*Table1[[#This Row],[Odds]]*Table1[[#This Row],[Win]]-Table1[[#This Row],[Dom Bet]])*Table1[[#This Row],[Dom Bankroll]]</f>
        <v>0</v>
      </c>
      <c r="R156" s="4">
        <f>Table1[[#This Row],[Dom Bet]]*Table1[[#This Row],[Odds]]*Table1[[#This Row],[Win]]-Table1[[#This Row],[Dom Bet]]</f>
        <v>0</v>
      </c>
      <c r="S156" s="4">
        <f>S155</f>
        <v>0.95161815293520902</v>
      </c>
      <c r="T156">
        <v>0.34090000000000009</v>
      </c>
      <c r="U156">
        <f>((Table1[[#This Row],[BB prob.]]*(Table1[[#This Row],[Odds]]-1)-1+Table1[[#This Row],[BB prob.]])/(Table1[[#This Row],[Odds]]-1))*0.3</f>
        <v>-7.5799999999999756E-3</v>
      </c>
      <c r="W156">
        <f>(Table1[[#This Row],[BB Bet]]*Table1[[#This Row],[Odds]]*Table1[[#This Row],[Win]]-Table1[[#This Row],[BB Bet]])*Table1[[#This Row],[BB Bankroll]]</f>
        <v>0</v>
      </c>
      <c r="X156">
        <f>Table1[[#This Row],[BB Bet]]*Table1[[#This Row],[Odds]]*Table1[[#This Row],[Win]]-Table1[[#This Row],[BB Bet]]</f>
        <v>0</v>
      </c>
      <c r="Y156" s="5">
        <f>Y155</f>
        <v>1.0379652314263281</v>
      </c>
    </row>
    <row r="157" spans="1:25" x14ac:dyDescent="0.35">
      <c r="A157" s="4">
        <v>2020020085</v>
      </c>
      <c r="B157" s="4">
        <v>11</v>
      </c>
      <c r="C157" s="4" t="s">
        <v>11</v>
      </c>
      <c r="D157" s="4" t="s">
        <v>28</v>
      </c>
      <c r="E157" s="4">
        <v>1</v>
      </c>
      <c r="F157" s="4">
        <v>0</v>
      </c>
      <c r="G157" s="4">
        <v>1.45</v>
      </c>
      <c r="H157">
        <v>0.67188819355019869</v>
      </c>
      <c r="I157">
        <f>((Table1[[#This Row],[H-S prob.]]*(Table1[[#This Row],[Odds]]-1)-1+Table1[[#This Row],[H-S prob.]])/(Table1[[#This Row],[Odds]]-1))*0.3</f>
        <v>-1.7174746234807969E-2</v>
      </c>
      <c r="K157">
        <f>(Table1[[#This Row],[H-S Bet]]*Table1[[#This Row],[Odds]]*Table1[[#This Row],[Win]]-Table1[[#This Row],[H-S Bet]])*Table1[[#This Row],[H-S Bankroll]]</f>
        <v>0</v>
      </c>
      <c r="L157">
        <f>Table1[[#This Row],[H-S Bet]]*Table1[[#This Row],[Odds]]*Table1[[#This Row],[Win]]-Table1[[#This Row],[H-S Bet]]</f>
        <v>0</v>
      </c>
      <c r="M157" s="5">
        <f>M156</f>
        <v>1.0052989938725023</v>
      </c>
      <c r="N157" s="4">
        <v>0.65300000000000002</v>
      </c>
      <c r="O157" s="4">
        <f>((Table1[[#This Row],[Dom prob.]]*(Table1[[#This Row],[Odds]]-1)-1+Table1[[#This Row],[Dom prob.]])/(Table1[[#This Row],[Odds]]-1))*0.3</f>
        <v>-3.5433333333333358E-2</v>
      </c>
      <c r="P157" s="4"/>
      <c r="Q157" s="4">
        <f>(Table1[[#This Row],[Dom Bet]]*Table1[[#This Row],[Odds]]*Table1[[#This Row],[Win]]-Table1[[#This Row],[Dom Bet]])*Table1[[#This Row],[Dom Bankroll]]</f>
        <v>0</v>
      </c>
      <c r="R157" s="4">
        <f>Table1[[#This Row],[Dom Bet]]*Table1[[#This Row],[Odds]]*Table1[[#This Row],[Win]]-Table1[[#This Row],[Dom Bet]]</f>
        <v>0</v>
      </c>
      <c r="S157" s="4">
        <f>S156</f>
        <v>0.95161815293520902</v>
      </c>
      <c r="T157">
        <v>0.65909999999999991</v>
      </c>
      <c r="U157">
        <f>((Table1[[#This Row],[BB prob.]]*(Table1[[#This Row],[Odds]]-1)-1+Table1[[#This Row],[BB prob.]])/(Table1[[#This Row],[Odds]]-1))*0.3</f>
        <v>-2.9536666666666767E-2</v>
      </c>
      <c r="W157">
        <f>(Table1[[#This Row],[BB Bet]]*Table1[[#This Row],[Odds]]*Table1[[#This Row],[Win]]-Table1[[#This Row],[BB Bet]])*Table1[[#This Row],[BB Bankroll]]</f>
        <v>0</v>
      </c>
      <c r="X157">
        <f>Table1[[#This Row],[BB Bet]]*Table1[[#This Row],[Odds]]*Table1[[#This Row],[Win]]-Table1[[#This Row],[BB Bet]]</f>
        <v>0</v>
      </c>
      <c r="Y157" s="5">
        <f>Y156</f>
        <v>1.0379652314263281</v>
      </c>
    </row>
    <row r="158" spans="1:25" x14ac:dyDescent="0.35">
      <c r="A158" s="4">
        <v>2020020086</v>
      </c>
      <c r="B158" s="4">
        <v>11</v>
      </c>
      <c r="C158" s="4" t="s">
        <v>8</v>
      </c>
      <c r="D158" s="4" t="s">
        <v>23</v>
      </c>
      <c r="E158" s="4">
        <v>0</v>
      </c>
      <c r="F158" s="4">
        <v>1</v>
      </c>
      <c r="G158" s="4">
        <v>1.76</v>
      </c>
      <c r="H158">
        <v>0.50958919831128946</v>
      </c>
      <c r="I158">
        <f>((Table1[[#This Row],[H-S prob.]]*(Table1[[#This Row],[Odds]]-1)-1+Table1[[#This Row],[H-S prob.]])/(Table1[[#This Row],[Odds]]-1))*0.3</f>
        <v>-4.0706451699525241E-2</v>
      </c>
      <c r="K158">
        <f>(Table1[[#This Row],[H-S Bet]]*Table1[[#This Row],[Odds]]*Table1[[#This Row],[Win]]-Table1[[#This Row],[H-S Bet]])*Table1[[#This Row],[H-S Bankroll]]</f>
        <v>0</v>
      </c>
      <c r="L158">
        <f>Table1[[#This Row],[H-S Bet]]*Table1[[#This Row],[Odds]]*Table1[[#This Row],[Win]]-Table1[[#This Row],[H-S Bet]]</f>
        <v>0</v>
      </c>
      <c r="M158" s="5">
        <f>M157</f>
        <v>1.0052989938725023</v>
      </c>
      <c r="N158" s="4">
        <v>0.56099999999999994</v>
      </c>
      <c r="O158" s="4">
        <f>((Table1[[#This Row],[Dom prob.]]*(Table1[[#This Row],[Odds]]-1)-1+Table1[[#This Row],[Dom prob.]])/(Table1[[#This Row],[Odds]]-1))*0.3</f>
        <v>-4.9894736842105636E-3</v>
      </c>
      <c r="P158" s="4"/>
      <c r="Q158" s="4">
        <f>(Table1[[#This Row],[Dom Bet]]*Table1[[#This Row],[Odds]]*Table1[[#This Row],[Win]]-Table1[[#This Row],[Dom Bet]])*Table1[[#This Row],[Dom Bankroll]]</f>
        <v>0</v>
      </c>
      <c r="R158" s="4">
        <f>Table1[[#This Row],[Dom Bet]]*Table1[[#This Row],[Odds]]*Table1[[#This Row],[Win]]-Table1[[#This Row],[Dom Bet]]</f>
        <v>0</v>
      </c>
      <c r="S158" s="4">
        <f>S157</f>
        <v>0.95161815293520902</v>
      </c>
      <c r="T158">
        <v>0.37849999999999995</v>
      </c>
      <c r="U158">
        <f>((Table1[[#This Row],[BB prob.]]*(Table1[[#This Row],[Odds]]-1)-1+Table1[[#This Row],[BB prob.]])/(Table1[[#This Row],[Odds]]-1))*0.3</f>
        <v>-0.13177894736842105</v>
      </c>
      <c r="W158">
        <f>(Table1[[#This Row],[BB Bet]]*Table1[[#This Row],[Odds]]*Table1[[#This Row],[Win]]-Table1[[#This Row],[BB Bet]])*Table1[[#This Row],[BB Bankroll]]</f>
        <v>0</v>
      </c>
      <c r="X158">
        <f>Table1[[#This Row],[BB Bet]]*Table1[[#This Row],[Odds]]*Table1[[#This Row],[Win]]-Table1[[#This Row],[BB Bet]]</f>
        <v>0</v>
      </c>
      <c r="Y158" s="5">
        <f>Y157</f>
        <v>1.0379652314263281</v>
      </c>
    </row>
    <row r="159" spans="1:25" x14ac:dyDescent="0.35">
      <c r="A159" s="4">
        <v>2020020086</v>
      </c>
      <c r="B159" s="4">
        <v>11</v>
      </c>
      <c r="C159" s="4" t="s">
        <v>23</v>
      </c>
      <c r="D159" s="4" t="s">
        <v>8</v>
      </c>
      <c r="E159" s="4">
        <v>1</v>
      </c>
      <c r="F159" s="4">
        <v>0</v>
      </c>
      <c r="G159" s="4">
        <v>2.1</v>
      </c>
      <c r="H159">
        <v>0.49041080168871054</v>
      </c>
      <c r="I159">
        <f>((Table1[[#This Row],[H-S prob.]]*(Table1[[#This Row],[Odds]]-1)-1+Table1[[#This Row],[H-S prob.]])/(Table1[[#This Row],[Odds]]-1))*0.3</f>
        <v>8.1443682398978662E-3</v>
      </c>
      <c r="J159">
        <v>8.1443682398978662E-3</v>
      </c>
      <c r="K159">
        <f>(Table1[[#This Row],[H-S Bet]]*Table1[[#This Row],[Odds]]*Table1[[#This Row],[Win]]-Table1[[#This Row],[H-S Bet]])*Table1[[#This Row],[H-S Bankroll]]</f>
        <v>-8.1875251972964875E-3</v>
      </c>
      <c r="L159">
        <f>Table1[[#This Row],[H-S Bet]]*Table1[[#This Row],[Odds]]*Table1[[#This Row],[Win]]-Table1[[#This Row],[H-S Bet]]</f>
        <v>-8.1443682398978662E-3</v>
      </c>
      <c r="M159" s="5">
        <f>M158</f>
        <v>1.0052989938725023</v>
      </c>
      <c r="N159" s="4">
        <v>0.439</v>
      </c>
      <c r="O159" s="4">
        <f>((Table1[[#This Row],[Dom prob.]]*(Table1[[#This Row],[Odds]]-1)-1+Table1[[#This Row],[Dom prob.]])/(Table1[[#This Row],[Odds]]-1))*0.3</f>
        <v>-2.1299999999999968E-2</v>
      </c>
      <c r="P159" s="4"/>
      <c r="Q159" s="4">
        <f>(Table1[[#This Row],[Dom Bet]]*Table1[[#This Row],[Odds]]*Table1[[#This Row],[Win]]-Table1[[#This Row],[Dom Bet]])*Table1[[#This Row],[Dom Bankroll]]</f>
        <v>0</v>
      </c>
      <c r="R159" s="4">
        <f>Table1[[#This Row],[Dom Bet]]*Table1[[#This Row],[Odds]]*Table1[[#This Row],[Win]]-Table1[[#This Row],[Dom Bet]]</f>
        <v>0</v>
      </c>
      <c r="S159" s="4">
        <f>S158</f>
        <v>0.95161815293520902</v>
      </c>
      <c r="T159">
        <v>0.62150000000000005</v>
      </c>
      <c r="U159">
        <f>((Table1[[#This Row],[BB prob.]]*(Table1[[#This Row],[Odds]]-1)-1+Table1[[#This Row],[BB prob.]])/(Table1[[#This Row],[Odds]]-1))*0.3</f>
        <v>8.3222727272727295E-2</v>
      </c>
      <c r="V159">
        <v>8.3222727272727295E-2</v>
      </c>
      <c r="W159">
        <f>(Table1[[#This Row],[BB Bet]]*Table1[[#This Row],[Odds]]*Table1[[#This Row],[Win]]-Table1[[#This Row],[BB Bet]])*Table1[[#This Row],[BB Bankroll]]</f>
        <v>-8.6382297373566577E-2</v>
      </c>
      <c r="X159">
        <f>Table1[[#This Row],[BB Bet]]*Table1[[#This Row],[Odds]]*Table1[[#This Row],[Win]]-Table1[[#This Row],[BB Bet]]</f>
        <v>-8.3222727272727295E-2</v>
      </c>
      <c r="Y159" s="5">
        <f>Y158</f>
        <v>1.0379652314263281</v>
      </c>
    </row>
    <row r="160" spans="1:25" x14ac:dyDescent="0.35">
      <c r="A160" s="4">
        <v>2020020087</v>
      </c>
      <c r="B160" s="4">
        <v>11</v>
      </c>
      <c r="C160" s="4" t="s">
        <v>22</v>
      </c>
      <c r="D160" s="4" t="s">
        <v>7</v>
      </c>
      <c r="E160" s="4">
        <v>1</v>
      </c>
      <c r="F160" s="4">
        <v>0</v>
      </c>
      <c r="G160" s="4">
        <v>1.83</v>
      </c>
      <c r="H160">
        <v>0.5255645425660056</v>
      </c>
      <c r="I160">
        <f>((Table1[[#This Row],[H-S prob.]]*(Table1[[#This Row],[Odds]]-1)-1+Table1[[#This Row],[H-S prob.]])/(Table1[[#This Row],[Odds]]-1))*0.3</f>
        <v>-1.3813332688268556E-2</v>
      </c>
      <c r="K160">
        <f>(Table1[[#This Row],[H-S Bet]]*Table1[[#This Row],[Odds]]*Table1[[#This Row],[Win]]-Table1[[#This Row],[H-S Bet]])*Table1[[#This Row],[H-S Bankroll]]</f>
        <v>0</v>
      </c>
      <c r="L160">
        <f>Table1[[#This Row],[H-S Bet]]*Table1[[#This Row],[Odds]]*Table1[[#This Row],[Win]]-Table1[[#This Row],[H-S Bet]]</f>
        <v>0</v>
      </c>
      <c r="M160" s="5">
        <f>M159</f>
        <v>1.0052989938725023</v>
      </c>
      <c r="N160" s="4">
        <v>0.46600000000000003</v>
      </c>
      <c r="O160" s="4">
        <f>((Table1[[#This Row],[Dom prob.]]*(Table1[[#This Row],[Odds]]-1)-1+Table1[[#This Row],[Dom prob.]])/(Table1[[#This Row],[Odds]]-1))*0.3</f>
        <v>-5.3212048192771019E-2</v>
      </c>
      <c r="P160" s="4"/>
      <c r="Q160" s="4">
        <f>(Table1[[#This Row],[Dom Bet]]*Table1[[#This Row],[Odds]]*Table1[[#This Row],[Win]]-Table1[[#This Row],[Dom Bet]])*Table1[[#This Row],[Dom Bankroll]]</f>
        <v>0</v>
      </c>
      <c r="R160" s="4">
        <f>Table1[[#This Row],[Dom Bet]]*Table1[[#This Row],[Odds]]*Table1[[#This Row],[Win]]-Table1[[#This Row],[Dom Bet]]</f>
        <v>0</v>
      </c>
      <c r="S160" s="4">
        <f>S159</f>
        <v>0.95161815293520902</v>
      </c>
      <c r="T160">
        <v>0.57669999999999999</v>
      </c>
      <c r="U160">
        <f>((Table1[[#This Row],[BB prob.]]*(Table1[[#This Row],[Odds]]-1)-1+Table1[[#This Row],[BB prob.]])/(Table1[[#This Row],[Odds]]-1))*0.3</f>
        <v>2.0009999999999993E-2</v>
      </c>
      <c r="V160">
        <v>2.0009999999999993E-2</v>
      </c>
      <c r="W160">
        <f>(Table1[[#This Row],[BB Bet]]*Table1[[#This Row],[Odds]]*Table1[[#This Row],[Win]]-Table1[[#This Row],[BB Bet]])*Table1[[#This Row],[BB Bankroll]]</f>
        <v>-2.0769684280840819E-2</v>
      </c>
      <c r="X160">
        <f>Table1[[#This Row],[BB Bet]]*Table1[[#This Row],[Odds]]*Table1[[#This Row],[Win]]-Table1[[#This Row],[BB Bet]]</f>
        <v>-2.0009999999999993E-2</v>
      </c>
      <c r="Y160" s="5">
        <f>Y159</f>
        <v>1.0379652314263281</v>
      </c>
    </row>
    <row r="161" spans="1:25" x14ac:dyDescent="0.35">
      <c r="A161" s="4">
        <v>2020020087</v>
      </c>
      <c r="B161" s="4">
        <v>11</v>
      </c>
      <c r="C161" s="4" t="s">
        <v>7</v>
      </c>
      <c r="D161" s="4" t="s">
        <v>22</v>
      </c>
      <c r="E161" s="4">
        <v>0</v>
      </c>
      <c r="F161" s="4">
        <v>1</v>
      </c>
      <c r="G161" s="4">
        <v>2</v>
      </c>
      <c r="H161">
        <v>0.47443545743399429</v>
      </c>
      <c r="I161">
        <f>((Table1[[#This Row],[H-S prob.]]*(Table1[[#This Row],[Odds]]-1)-1+Table1[[#This Row],[H-S prob.]])/(Table1[[#This Row],[Odds]]-1))*0.3</f>
        <v>-1.5338725539603425E-2</v>
      </c>
      <c r="K161">
        <f>(Table1[[#This Row],[H-S Bet]]*Table1[[#This Row],[Odds]]*Table1[[#This Row],[Win]]-Table1[[#This Row],[H-S Bet]])*Table1[[#This Row],[H-S Bankroll]]</f>
        <v>0</v>
      </c>
      <c r="L161">
        <f>Table1[[#This Row],[H-S Bet]]*Table1[[#This Row],[Odds]]*Table1[[#This Row],[Win]]-Table1[[#This Row],[H-S Bet]]</f>
        <v>0</v>
      </c>
      <c r="M161" s="5">
        <f>M160</f>
        <v>1.0052989938725023</v>
      </c>
      <c r="N161" s="4">
        <v>0.53400000000000003</v>
      </c>
      <c r="O161" s="4">
        <f>((Table1[[#This Row],[Dom prob.]]*(Table1[[#This Row],[Odds]]-1)-1+Table1[[#This Row],[Dom prob.]])/(Table1[[#This Row],[Odds]]-1))*0.3</f>
        <v>2.0400000000000019E-2</v>
      </c>
      <c r="P161" s="4">
        <v>2.0400000000000019E-2</v>
      </c>
      <c r="Q161" s="4">
        <f>(Table1[[#This Row],[Dom Bet]]*Table1[[#This Row],[Odds]]*Table1[[#This Row],[Win]]-Table1[[#This Row],[Dom Bet]])*Table1[[#This Row],[Dom Bankroll]]</f>
        <v>1.9413010319878281E-2</v>
      </c>
      <c r="R161" s="4">
        <f>Table1[[#This Row],[Dom Bet]]*Table1[[#This Row],[Odds]]*Table1[[#This Row],[Win]]-Table1[[#This Row],[Dom Bet]]</f>
        <v>2.0400000000000019E-2</v>
      </c>
      <c r="S161" s="4">
        <f>S160</f>
        <v>0.95161815293520902</v>
      </c>
      <c r="T161">
        <v>0.42330000000000001</v>
      </c>
      <c r="U161">
        <f>((Table1[[#This Row],[BB prob.]]*(Table1[[#This Row],[Odds]]-1)-1+Table1[[#This Row],[BB prob.]])/(Table1[[#This Row],[Odds]]-1))*0.3</f>
        <v>-4.6019999999999991E-2</v>
      </c>
      <c r="W161">
        <f>(Table1[[#This Row],[BB Bet]]*Table1[[#This Row],[Odds]]*Table1[[#This Row],[Win]]-Table1[[#This Row],[BB Bet]])*Table1[[#This Row],[BB Bankroll]]</f>
        <v>0</v>
      </c>
      <c r="X161">
        <f>Table1[[#This Row],[BB Bet]]*Table1[[#This Row],[Odds]]*Table1[[#This Row],[Win]]-Table1[[#This Row],[BB Bet]]</f>
        <v>0</v>
      </c>
      <c r="Y161" s="5">
        <f>Y160</f>
        <v>1.0379652314263281</v>
      </c>
    </row>
    <row r="162" spans="1:25" x14ac:dyDescent="0.35">
      <c r="A162" s="4">
        <v>2020020088</v>
      </c>
      <c r="B162" s="4">
        <v>11</v>
      </c>
      <c r="C162" s="4" t="s">
        <v>29</v>
      </c>
      <c r="D162" s="4" t="s">
        <v>25</v>
      </c>
      <c r="E162" s="4">
        <v>1</v>
      </c>
      <c r="F162" s="4">
        <v>0</v>
      </c>
      <c r="G162" s="4">
        <v>1.6</v>
      </c>
      <c r="H162">
        <v>0.62636319243802929</v>
      </c>
      <c r="I162">
        <f>((Table1[[#This Row],[H-S prob.]]*(Table1[[#This Row],[Odds]]-1)-1+Table1[[#This Row],[H-S prob.]])/(Table1[[#This Row],[Odds]]-1))*0.3</f>
        <v>1.090553950423456E-3</v>
      </c>
      <c r="J162">
        <v>1.090553950423456E-3</v>
      </c>
      <c r="K162">
        <f>(Table1[[#This Row],[H-S Bet]]*Table1[[#This Row],[Odds]]*Table1[[#This Row],[Win]]-Table1[[#This Row],[H-S Bet]])*Table1[[#This Row],[H-S Bankroll]]</f>
        <v>-1.0963327891243832E-3</v>
      </c>
      <c r="L162">
        <f>Table1[[#This Row],[H-S Bet]]*Table1[[#This Row],[Odds]]*Table1[[#This Row],[Win]]-Table1[[#This Row],[H-S Bet]]</f>
        <v>-1.090553950423456E-3</v>
      </c>
      <c r="M162" s="5">
        <f>M161</f>
        <v>1.0052989938725023</v>
      </c>
      <c r="N162" s="4">
        <v>0.58099999999999996</v>
      </c>
      <c r="O162" s="4">
        <f>((Table1[[#This Row],[Dom prob.]]*(Table1[[#This Row],[Odds]]-1)-1+Table1[[#This Row],[Dom prob.]])/(Table1[[#This Row],[Odds]]-1))*0.3</f>
        <v>-3.5200000000000002E-2</v>
      </c>
      <c r="P162" s="4"/>
      <c r="Q162" s="4">
        <f>(Table1[[#This Row],[Dom Bet]]*Table1[[#This Row],[Odds]]*Table1[[#This Row],[Win]]-Table1[[#This Row],[Dom Bet]])*Table1[[#This Row],[Dom Bankroll]]</f>
        <v>0</v>
      </c>
      <c r="R162" s="4">
        <f>Table1[[#This Row],[Dom Bet]]*Table1[[#This Row],[Odds]]*Table1[[#This Row],[Win]]-Table1[[#This Row],[Dom Bet]]</f>
        <v>0</v>
      </c>
      <c r="S162" s="4">
        <f>S161</f>
        <v>0.95161815293520902</v>
      </c>
      <c r="T162">
        <v>0.64929999999999999</v>
      </c>
      <c r="U162">
        <f>((Table1[[#This Row],[BB prob.]]*(Table1[[#This Row],[Odds]]-1)-1+Table1[[#This Row],[BB prob.]])/(Table1[[#This Row],[Odds]]-1))*0.3</f>
        <v>1.9440000000000009E-2</v>
      </c>
      <c r="V162">
        <v>1.9440000000000009E-2</v>
      </c>
      <c r="W162">
        <f>(Table1[[#This Row],[BB Bet]]*Table1[[#This Row],[Odds]]*Table1[[#This Row],[Win]]-Table1[[#This Row],[BB Bet]])*Table1[[#This Row],[BB Bankroll]]</f>
        <v>-2.0178044098927827E-2</v>
      </c>
      <c r="X162">
        <f>Table1[[#This Row],[BB Bet]]*Table1[[#This Row],[Odds]]*Table1[[#This Row],[Win]]-Table1[[#This Row],[BB Bet]]</f>
        <v>-1.9440000000000009E-2</v>
      </c>
      <c r="Y162" s="5">
        <f>Y161</f>
        <v>1.0379652314263281</v>
      </c>
    </row>
    <row r="163" spans="1:25" x14ac:dyDescent="0.35">
      <c r="A163" s="4">
        <v>2020020088</v>
      </c>
      <c r="B163" s="4">
        <v>11</v>
      </c>
      <c r="C163" s="4" t="s">
        <v>25</v>
      </c>
      <c r="D163" s="4" t="s">
        <v>29</v>
      </c>
      <c r="E163" s="4">
        <v>0</v>
      </c>
      <c r="F163" s="4">
        <v>1</v>
      </c>
      <c r="G163" s="4">
        <v>2.4</v>
      </c>
      <c r="H163">
        <v>0.37363680756197071</v>
      </c>
      <c r="I163">
        <f>((Table1[[#This Row],[H-S prob.]]*(Table1[[#This Row],[Odds]]-1)-1+Table1[[#This Row],[H-S prob.]])/(Table1[[#This Row],[Odds]]-1))*0.3</f>
        <v>-2.2129641825272217E-2</v>
      </c>
      <c r="K163">
        <f>(Table1[[#This Row],[H-S Bet]]*Table1[[#This Row],[Odds]]*Table1[[#This Row],[Win]]-Table1[[#This Row],[H-S Bet]])*Table1[[#This Row],[H-S Bankroll]]</f>
        <v>0</v>
      </c>
      <c r="L163">
        <f>Table1[[#This Row],[H-S Bet]]*Table1[[#This Row],[Odds]]*Table1[[#This Row],[Win]]-Table1[[#This Row],[H-S Bet]]</f>
        <v>0</v>
      </c>
      <c r="M163" s="5">
        <f>M162</f>
        <v>1.0052989938725023</v>
      </c>
      <c r="N163" s="4">
        <v>0.41900000000000004</v>
      </c>
      <c r="O163" s="4">
        <f>((Table1[[#This Row],[Dom prob.]]*(Table1[[#This Row],[Odds]]-1)-1+Table1[[#This Row],[Dom prob.]])/(Table1[[#This Row],[Odds]]-1))*0.3</f>
        <v>1.2000000000000107E-3</v>
      </c>
      <c r="P163" s="4">
        <v>1.2000000000000107E-3</v>
      </c>
      <c r="Q163" s="4">
        <f>(Table1[[#This Row],[Dom Bet]]*Table1[[#This Row],[Odds]]*Table1[[#This Row],[Win]]-Table1[[#This Row],[Dom Bet]])*Table1[[#This Row],[Dom Bankroll]]</f>
        <v>1.5987184969311655E-3</v>
      </c>
      <c r="R163" s="4">
        <f>Table1[[#This Row],[Dom Bet]]*Table1[[#This Row],[Odds]]*Table1[[#This Row],[Win]]-Table1[[#This Row],[Dom Bet]]</f>
        <v>1.680000000000015E-3</v>
      </c>
      <c r="S163" s="4">
        <f>S162</f>
        <v>0.95161815293520902</v>
      </c>
      <c r="T163">
        <v>0.35070000000000001</v>
      </c>
      <c r="U163">
        <f>((Table1[[#This Row],[BB prob.]]*(Table1[[#This Row],[Odds]]-1)-1+Table1[[#This Row],[BB prob.]])/(Table1[[#This Row],[Odds]]-1))*0.3</f>
        <v>-3.3925714285714288E-2</v>
      </c>
      <c r="W163">
        <f>(Table1[[#This Row],[BB Bet]]*Table1[[#This Row],[Odds]]*Table1[[#This Row],[Win]]-Table1[[#This Row],[BB Bet]])*Table1[[#This Row],[BB Bankroll]]</f>
        <v>0</v>
      </c>
      <c r="X163">
        <f>Table1[[#This Row],[BB Bet]]*Table1[[#This Row],[Odds]]*Table1[[#This Row],[Win]]-Table1[[#This Row],[BB Bet]]</f>
        <v>0</v>
      </c>
      <c r="Y163" s="5">
        <f>Y162</f>
        <v>1.0379652314263281</v>
      </c>
    </row>
    <row r="164" spans="1:25" x14ac:dyDescent="0.35">
      <c r="A164" s="4">
        <v>2020020089</v>
      </c>
      <c r="B164" s="4">
        <v>11</v>
      </c>
      <c r="C164" s="4" t="s">
        <v>32</v>
      </c>
      <c r="D164" s="4" t="s">
        <v>21</v>
      </c>
      <c r="E164" s="4">
        <v>1</v>
      </c>
      <c r="F164" s="4">
        <v>1</v>
      </c>
      <c r="G164" s="4">
        <v>1.8</v>
      </c>
      <c r="H164">
        <v>0.50912627511850239</v>
      </c>
      <c r="I164">
        <f>((Table1[[#This Row],[H-S prob.]]*(Table1[[#This Row],[Odds]]-1)-1+Table1[[#This Row],[H-S prob.]])/(Table1[[#This Row],[Odds]]-1))*0.3</f>
        <v>-3.1339764295010869E-2</v>
      </c>
      <c r="K164">
        <f>(Table1[[#This Row],[H-S Bet]]*Table1[[#This Row],[Odds]]*Table1[[#This Row],[Win]]-Table1[[#This Row],[H-S Bet]])*Table1[[#This Row],[H-S Bankroll]]</f>
        <v>0</v>
      </c>
      <c r="L164">
        <f>Table1[[#This Row],[H-S Bet]]*Table1[[#This Row],[Odds]]*Table1[[#This Row],[Win]]-Table1[[#This Row],[H-S Bet]]</f>
        <v>0</v>
      </c>
      <c r="M164" s="5">
        <f>M163</f>
        <v>1.0052989938725023</v>
      </c>
      <c r="N164" s="4">
        <v>0.499</v>
      </c>
      <c r="O164" s="4">
        <f>((Table1[[#This Row],[Dom prob.]]*(Table1[[#This Row],[Odds]]-1)-1+Table1[[#This Row],[Dom prob.]])/(Table1[[#This Row],[Odds]]-1))*0.3</f>
        <v>-3.8175000000000001E-2</v>
      </c>
      <c r="P164" s="4"/>
      <c r="Q164" s="4">
        <f>(Table1[[#This Row],[Dom Bet]]*Table1[[#This Row],[Odds]]*Table1[[#This Row],[Win]]-Table1[[#This Row],[Dom Bet]])*Table1[[#This Row],[Dom Bankroll]]</f>
        <v>0</v>
      </c>
      <c r="R164" s="4">
        <f>Table1[[#This Row],[Dom Bet]]*Table1[[#This Row],[Odds]]*Table1[[#This Row],[Win]]-Table1[[#This Row],[Dom Bet]]</f>
        <v>0</v>
      </c>
      <c r="S164" s="4">
        <f>S163</f>
        <v>0.95161815293520902</v>
      </c>
      <c r="T164">
        <v>0.61429999999999996</v>
      </c>
      <c r="U164">
        <f>((Table1[[#This Row],[BB prob.]]*(Table1[[#This Row],[Odds]]-1)-1+Table1[[#This Row],[BB prob.]])/(Table1[[#This Row],[Odds]]-1))*0.3</f>
        <v>3.9652499999999979E-2</v>
      </c>
      <c r="V164">
        <v>3.9652499999999979E-2</v>
      </c>
      <c r="W164">
        <f>(Table1[[#This Row],[BB Bet]]*Table1[[#This Row],[Odds]]*Table1[[#This Row],[Win]]-Table1[[#This Row],[BB Bet]])*Table1[[#This Row],[BB Bankroll]]</f>
        <v>3.2926333071305963E-2</v>
      </c>
      <c r="X164">
        <f>Table1[[#This Row],[BB Bet]]*Table1[[#This Row],[Odds]]*Table1[[#This Row],[Win]]-Table1[[#This Row],[BB Bet]]</f>
        <v>3.1721999999999986E-2</v>
      </c>
      <c r="Y164" s="5">
        <f>Y163</f>
        <v>1.0379652314263281</v>
      </c>
    </row>
    <row r="165" spans="1:25" x14ac:dyDescent="0.35">
      <c r="A165" s="4">
        <v>2020020089</v>
      </c>
      <c r="B165" s="4">
        <v>11</v>
      </c>
      <c r="C165" s="4" t="s">
        <v>21</v>
      </c>
      <c r="D165" s="4" t="s">
        <v>32</v>
      </c>
      <c r="E165" s="4">
        <v>0</v>
      </c>
      <c r="F165" s="4">
        <v>0</v>
      </c>
      <c r="G165" s="4">
        <v>2.0499999999999998</v>
      </c>
      <c r="H165">
        <v>0.49087372488149761</v>
      </c>
      <c r="I165">
        <f>((Table1[[#This Row],[H-S prob.]]*(Table1[[#This Row],[Odds]]-1)-1+Table1[[#This Row],[H-S prob.]])/(Table1[[#This Row],[Odds]]-1))*0.3</f>
        <v>1.797467430591425E-3</v>
      </c>
      <c r="J165">
        <v>1.797467430591425E-3</v>
      </c>
      <c r="K165">
        <f>(Table1[[#This Row],[H-S Bet]]*Table1[[#This Row],[Odds]]*Table1[[#This Row],[Win]]-Table1[[#This Row],[H-S Bet]])*Table1[[#This Row],[H-S Bankroll]]</f>
        <v>-1.8069921994921514E-3</v>
      </c>
      <c r="L165">
        <f>Table1[[#This Row],[H-S Bet]]*Table1[[#This Row],[Odds]]*Table1[[#This Row],[Win]]-Table1[[#This Row],[H-S Bet]]</f>
        <v>-1.797467430591425E-3</v>
      </c>
      <c r="M165" s="5">
        <f>M164</f>
        <v>1.0052989938725023</v>
      </c>
      <c r="N165" s="4">
        <v>0.501</v>
      </c>
      <c r="O165" s="4">
        <f>((Table1[[#This Row],[Dom prob.]]*(Table1[[#This Row],[Odds]]-1)-1+Table1[[#This Row],[Dom prob.]])/(Table1[[#This Row],[Odds]]-1))*0.3</f>
        <v>7.7285714285714024E-3</v>
      </c>
      <c r="P165" s="4">
        <v>7.7285714285714024E-3</v>
      </c>
      <c r="Q165" s="4">
        <f>(Table1[[#This Row],[Dom Bet]]*Table1[[#This Row],[Odds]]*Table1[[#This Row],[Win]]-Table1[[#This Row],[Dom Bet]])*Table1[[#This Row],[Dom Bankroll]]</f>
        <v>-7.3546488676849474E-3</v>
      </c>
      <c r="R165" s="4">
        <f>Table1[[#This Row],[Dom Bet]]*Table1[[#This Row],[Odds]]*Table1[[#This Row],[Win]]-Table1[[#This Row],[Dom Bet]]</f>
        <v>-7.7285714285714024E-3</v>
      </c>
      <c r="S165" s="4">
        <f>S164</f>
        <v>0.95161815293520902</v>
      </c>
      <c r="T165">
        <v>0.38570000000000004</v>
      </c>
      <c r="U165">
        <f>((Table1[[#This Row],[BB prob.]]*(Table1[[#This Row],[Odds]]-1)-1+Table1[[#This Row],[BB prob.]])/(Table1[[#This Row],[Odds]]-1))*0.3</f>
        <v>-5.9804285714285726E-2</v>
      </c>
      <c r="W165">
        <f>(Table1[[#This Row],[BB Bet]]*Table1[[#This Row],[Odds]]*Table1[[#This Row],[Win]]-Table1[[#This Row],[BB Bet]])*Table1[[#This Row],[BB Bankroll]]</f>
        <v>0</v>
      </c>
      <c r="X165">
        <f>Table1[[#This Row],[BB Bet]]*Table1[[#This Row],[Odds]]*Table1[[#This Row],[Win]]-Table1[[#This Row],[BB Bet]]</f>
        <v>0</v>
      </c>
      <c r="Y165" s="5">
        <f>Y164</f>
        <v>1.0379652314263281</v>
      </c>
    </row>
    <row r="166" spans="1:25" x14ac:dyDescent="0.35">
      <c r="A166" s="4">
        <v>2020020090</v>
      </c>
      <c r="B166" s="4">
        <v>11</v>
      </c>
      <c r="C166" s="4" t="s">
        <v>24</v>
      </c>
      <c r="D166" s="4" t="s">
        <v>27</v>
      </c>
      <c r="E166" s="4">
        <v>1</v>
      </c>
      <c r="F166" s="4">
        <v>0</v>
      </c>
      <c r="G166" s="4">
        <v>2.5</v>
      </c>
      <c r="H166">
        <v>0.40507242901309465</v>
      </c>
      <c r="I166">
        <f>((Table1[[#This Row],[H-S prob.]]*(Table1[[#This Row],[Odds]]-1)-1+Table1[[#This Row],[H-S prob.]])/(Table1[[#This Row],[Odds]]-1))*0.3</f>
        <v>2.5362145065473186E-3</v>
      </c>
      <c r="J166">
        <v>2.5362145065473186E-3</v>
      </c>
      <c r="K166">
        <f>(Table1[[#This Row],[H-S Bet]]*Table1[[#This Row],[Odds]]*Table1[[#This Row],[Win]]-Table1[[#This Row],[H-S Bet]])*Table1[[#This Row],[H-S Bankroll]]</f>
        <v>-2.5496538916768645E-3</v>
      </c>
      <c r="L166">
        <f>Table1[[#This Row],[H-S Bet]]*Table1[[#This Row],[Odds]]*Table1[[#This Row],[Win]]-Table1[[#This Row],[H-S Bet]]</f>
        <v>-2.5362145065473186E-3</v>
      </c>
      <c r="M166" s="5">
        <f>M165</f>
        <v>1.0052989938725023</v>
      </c>
      <c r="N166" s="4">
        <v>0.38500000000000001</v>
      </c>
      <c r="O166" s="4">
        <f>((Table1[[#This Row],[Dom prob.]]*(Table1[[#This Row],[Odds]]-1)-1+Table1[[#This Row],[Dom prob.]])/(Table1[[#This Row],[Odds]]-1))*0.3</f>
        <v>-7.4999999999999945E-3</v>
      </c>
      <c r="P166" s="4"/>
      <c r="Q166" s="4">
        <f>(Table1[[#This Row],[Dom Bet]]*Table1[[#This Row],[Odds]]*Table1[[#This Row],[Win]]-Table1[[#This Row],[Dom Bet]])*Table1[[#This Row],[Dom Bankroll]]</f>
        <v>0</v>
      </c>
      <c r="R166" s="4">
        <f>Table1[[#This Row],[Dom Bet]]*Table1[[#This Row],[Odds]]*Table1[[#This Row],[Win]]-Table1[[#This Row],[Dom Bet]]</f>
        <v>0</v>
      </c>
      <c r="S166" s="4">
        <f>S165</f>
        <v>0.95161815293520902</v>
      </c>
      <c r="T166">
        <v>0.44069999999999998</v>
      </c>
      <c r="U166">
        <f>((Table1[[#This Row],[BB prob.]]*(Table1[[#This Row],[Odds]]-1)-1+Table1[[#This Row],[BB prob.]])/(Table1[[#This Row],[Odds]]-1))*0.3</f>
        <v>2.0349999999999976E-2</v>
      </c>
      <c r="V166">
        <v>2.0349999999999976E-2</v>
      </c>
      <c r="W166">
        <f>(Table1[[#This Row],[BB Bet]]*Table1[[#This Row],[Odds]]*Table1[[#This Row],[Win]]-Table1[[#This Row],[BB Bet]])*Table1[[#This Row],[BB Bankroll]]</f>
        <v>-2.1122592459525753E-2</v>
      </c>
      <c r="X166">
        <f>Table1[[#This Row],[BB Bet]]*Table1[[#This Row],[Odds]]*Table1[[#This Row],[Win]]-Table1[[#This Row],[BB Bet]]</f>
        <v>-2.0349999999999976E-2</v>
      </c>
      <c r="Y166" s="5">
        <f>Y165</f>
        <v>1.0379652314263281</v>
      </c>
    </row>
    <row r="167" spans="1:25" x14ac:dyDescent="0.35">
      <c r="A167" s="4">
        <v>2020020090</v>
      </c>
      <c r="B167" s="4">
        <v>11</v>
      </c>
      <c r="C167" s="4" t="s">
        <v>27</v>
      </c>
      <c r="D167" s="4" t="s">
        <v>24</v>
      </c>
      <c r="E167" s="4">
        <v>0</v>
      </c>
      <c r="F167" s="4">
        <v>1</v>
      </c>
      <c r="G167" s="4">
        <v>1.55</v>
      </c>
      <c r="H167">
        <v>0.59492757098690541</v>
      </c>
      <c r="I167">
        <f>((Table1[[#This Row],[H-S prob.]]*(Table1[[#This Row],[Odds]]-1)-1+Table1[[#This Row],[H-S prob.]])/(Table1[[#This Row],[Odds]]-1))*0.3</f>
        <v>-4.2470326347434494E-2</v>
      </c>
      <c r="K167">
        <f>(Table1[[#This Row],[H-S Bet]]*Table1[[#This Row],[Odds]]*Table1[[#This Row],[Win]]-Table1[[#This Row],[H-S Bet]])*Table1[[#This Row],[H-S Bankroll]]</f>
        <v>0</v>
      </c>
      <c r="L167">
        <f>Table1[[#This Row],[H-S Bet]]*Table1[[#This Row],[Odds]]*Table1[[#This Row],[Win]]-Table1[[#This Row],[H-S Bet]]</f>
        <v>0</v>
      </c>
      <c r="M167" s="5">
        <f>M166</f>
        <v>1.0052989938725023</v>
      </c>
      <c r="N167" s="4">
        <v>0.61499999999999999</v>
      </c>
      <c r="O167" s="4">
        <f>((Table1[[#This Row],[Dom prob.]]*(Table1[[#This Row],[Odds]]-1)-1+Table1[[#This Row],[Dom prob.]])/(Table1[[#This Row],[Odds]]-1))*0.3</f>
        <v>-2.5500000000000033E-2</v>
      </c>
      <c r="P167" s="4"/>
      <c r="Q167" s="4">
        <f>(Table1[[#This Row],[Dom Bet]]*Table1[[#This Row],[Odds]]*Table1[[#This Row],[Win]]-Table1[[#This Row],[Dom Bet]])*Table1[[#This Row],[Dom Bankroll]]</f>
        <v>0</v>
      </c>
      <c r="R167" s="4">
        <f>Table1[[#This Row],[Dom Bet]]*Table1[[#This Row],[Odds]]*Table1[[#This Row],[Win]]-Table1[[#This Row],[Dom Bet]]</f>
        <v>0</v>
      </c>
      <c r="S167" s="4">
        <f>S166</f>
        <v>0.95161815293520902</v>
      </c>
      <c r="T167">
        <v>0.55930000000000002</v>
      </c>
      <c r="U167">
        <f>((Table1[[#This Row],[BB prob.]]*(Table1[[#This Row],[Odds]]-1)-1+Table1[[#This Row],[BB prob.]])/(Table1[[#This Row],[Odds]]-1))*0.3</f>
        <v>-7.2591818181818174E-2</v>
      </c>
      <c r="W167">
        <f>(Table1[[#This Row],[BB Bet]]*Table1[[#This Row],[Odds]]*Table1[[#This Row],[Win]]-Table1[[#This Row],[BB Bet]])*Table1[[#This Row],[BB Bankroll]]</f>
        <v>0</v>
      </c>
      <c r="X167">
        <f>Table1[[#This Row],[BB Bet]]*Table1[[#This Row],[Odds]]*Table1[[#This Row],[Win]]-Table1[[#This Row],[BB Bet]]</f>
        <v>0</v>
      </c>
      <c r="Y167" s="5">
        <f>Y166</f>
        <v>1.0379652314263281</v>
      </c>
    </row>
    <row r="168" spans="1:25" x14ac:dyDescent="0.35">
      <c r="A168" s="4">
        <v>2020020091</v>
      </c>
      <c r="B168" s="4">
        <v>11</v>
      </c>
      <c r="C168" s="4" t="s">
        <v>26</v>
      </c>
      <c r="D168" s="4" t="s">
        <v>10</v>
      </c>
      <c r="E168" s="4">
        <v>1</v>
      </c>
      <c r="F168" s="4">
        <v>1</v>
      </c>
      <c r="G168" s="4">
        <v>2.6</v>
      </c>
      <c r="H168">
        <v>0.39216161557546536</v>
      </c>
      <c r="I168">
        <f>((Table1[[#This Row],[H-S prob.]]*(Table1[[#This Row],[Odds]]-1)-1+Table1[[#This Row],[H-S prob.]])/(Table1[[#This Row],[Odds]]-1))*0.3</f>
        <v>3.6787875930393635E-3</v>
      </c>
      <c r="J168">
        <v>3.6787875930393635E-3</v>
      </c>
      <c r="K168">
        <f>(Table1[[#This Row],[H-S Bet]]*Table1[[#This Row],[Odds]]*Table1[[#This Row],[Win]]-Table1[[#This Row],[H-S Bet]])*Table1[[#This Row],[H-S Bankroll]]</f>
        <v>5.917250345524986E-3</v>
      </c>
      <c r="L168">
        <f>Table1[[#This Row],[H-S Bet]]*Table1[[#This Row],[Odds]]*Table1[[#This Row],[Win]]-Table1[[#This Row],[H-S Bet]]</f>
        <v>5.8860601488629812E-3</v>
      </c>
      <c r="M168" s="5">
        <f>M167</f>
        <v>1.0052989938725023</v>
      </c>
      <c r="N168" s="4">
        <v>0.33400000000000002</v>
      </c>
      <c r="O168" s="4">
        <f>((Table1[[#This Row],[Dom prob.]]*(Table1[[#This Row],[Odds]]-1)-1+Table1[[#This Row],[Dom prob.]])/(Table1[[#This Row],[Odds]]-1))*0.3</f>
        <v>-2.4674999999999975E-2</v>
      </c>
      <c r="P168" s="4"/>
      <c r="Q168" s="4">
        <f>(Table1[[#This Row],[Dom Bet]]*Table1[[#This Row],[Odds]]*Table1[[#This Row],[Win]]-Table1[[#This Row],[Dom Bet]])*Table1[[#This Row],[Dom Bankroll]]</f>
        <v>0</v>
      </c>
      <c r="R168" s="4">
        <f>Table1[[#This Row],[Dom Bet]]*Table1[[#This Row],[Odds]]*Table1[[#This Row],[Win]]-Table1[[#This Row],[Dom Bet]]</f>
        <v>0</v>
      </c>
      <c r="S168" s="4">
        <f>S167</f>
        <v>0.95161815293520902</v>
      </c>
      <c r="T168">
        <v>0.3397</v>
      </c>
      <c r="U168">
        <f>((Table1[[#This Row],[BB prob.]]*(Table1[[#This Row],[Odds]]-1)-1+Table1[[#This Row],[BB prob.]])/(Table1[[#This Row],[Odds]]-1))*0.3</f>
        <v>-2.1896249999999999E-2</v>
      </c>
      <c r="W168">
        <f>(Table1[[#This Row],[BB Bet]]*Table1[[#This Row],[Odds]]*Table1[[#This Row],[Win]]-Table1[[#This Row],[BB Bet]])*Table1[[#This Row],[BB Bankroll]]</f>
        <v>0</v>
      </c>
      <c r="X168">
        <f>Table1[[#This Row],[BB Bet]]*Table1[[#This Row],[Odds]]*Table1[[#This Row],[Win]]-Table1[[#This Row],[BB Bet]]</f>
        <v>0</v>
      </c>
      <c r="Y168" s="5">
        <f>Y167</f>
        <v>1.0379652314263281</v>
      </c>
    </row>
    <row r="169" spans="1:25" x14ac:dyDescent="0.35">
      <c r="A169" s="4">
        <v>2020020091</v>
      </c>
      <c r="B169" s="4">
        <v>11</v>
      </c>
      <c r="C169" s="4" t="s">
        <v>10</v>
      </c>
      <c r="D169" s="4" t="s">
        <v>26</v>
      </c>
      <c r="E169" s="4">
        <v>0</v>
      </c>
      <c r="F169" s="4">
        <v>0</v>
      </c>
      <c r="G169" s="4">
        <v>1.52</v>
      </c>
      <c r="H169">
        <v>0.60783838442453475</v>
      </c>
      <c r="I169">
        <f>((Table1[[#This Row],[H-S prob.]]*(Table1[[#This Row],[Odds]]-1)-1+Table1[[#This Row],[H-S prob.]])/(Table1[[#This Row],[Odds]]-1))*0.3</f>
        <v>-4.3895570581561814E-2</v>
      </c>
      <c r="K169">
        <f>(Table1[[#This Row],[H-S Bet]]*Table1[[#This Row],[Odds]]*Table1[[#This Row],[Win]]-Table1[[#This Row],[H-S Bet]])*Table1[[#This Row],[H-S Bankroll]]</f>
        <v>0</v>
      </c>
      <c r="L169">
        <f>Table1[[#This Row],[H-S Bet]]*Table1[[#This Row],[Odds]]*Table1[[#This Row],[Win]]-Table1[[#This Row],[H-S Bet]]</f>
        <v>0</v>
      </c>
      <c r="M169" s="5">
        <f>M168</f>
        <v>1.0052989938725023</v>
      </c>
      <c r="N169" s="4">
        <v>0.66599999999999993</v>
      </c>
      <c r="O169" s="4">
        <f>((Table1[[#This Row],[Dom prob.]]*(Table1[[#This Row],[Odds]]-1)-1+Table1[[#This Row],[Dom prob.]])/(Table1[[#This Row],[Odds]]-1))*0.3</f>
        <v>7.107692307692242E-3</v>
      </c>
      <c r="P169" s="4">
        <v>7.107692307692242E-3</v>
      </c>
      <c r="Q169" s="4">
        <f>(Table1[[#This Row],[Dom Bet]]*Table1[[#This Row],[Odds]]*Table1[[#This Row],[Win]]-Table1[[#This Row],[Dom Bet]])*Table1[[#This Row],[Dom Bankroll]]</f>
        <v>-6.7638090254778845E-3</v>
      </c>
      <c r="R169" s="4">
        <f>Table1[[#This Row],[Dom Bet]]*Table1[[#This Row],[Odds]]*Table1[[#This Row],[Win]]-Table1[[#This Row],[Dom Bet]]</f>
        <v>-7.107692307692242E-3</v>
      </c>
      <c r="S169" s="4">
        <f>S168</f>
        <v>0.95161815293520902</v>
      </c>
      <c r="T169">
        <v>0.6603</v>
      </c>
      <c r="U169">
        <f>((Table1[[#This Row],[BB prob.]]*(Table1[[#This Row],[Odds]]-1)-1+Table1[[#This Row],[BB prob.]])/(Table1[[#This Row],[Odds]]-1))*0.3</f>
        <v>2.1092307692307647E-3</v>
      </c>
      <c r="V169">
        <v>2.1092307692307647E-3</v>
      </c>
      <c r="W169">
        <f>(Table1[[#This Row],[BB Bet]]*Table1[[#This Row],[Odds]]*Table1[[#This Row],[Win]]-Table1[[#This Row],[BB Bet]])*Table1[[#This Row],[BB Bankroll]]</f>
        <v>-2.1893082035161428E-3</v>
      </c>
      <c r="X169">
        <f>Table1[[#This Row],[BB Bet]]*Table1[[#This Row],[Odds]]*Table1[[#This Row],[Win]]-Table1[[#This Row],[BB Bet]]</f>
        <v>-2.1092307692307647E-3</v>
      </c>
      <c r="Y169" s="5">
        <f>Y168</f>
        <v>1.0379652314263281</v>
      </c>
    </row>
    <row r="170" spans="1:25" x14ac:dyDescent="0.35">
      <c r="A170" s="4">
        <v>2020020092</v>
      </c>
      <c r="B170" s="4">
        <v>12</v>
      </c>
      <c r="C170" s="4" t="s">
        <v>30</v>
      </c>
      <c r="D170" s="4" t="s">
        <v>9</v>
      </c>
      <c r="E170" s="4">
        <v>0</v>
      </c>
      <c r="F170" s="4">
        <v>0</v>
      </c>
      <c r="G170" s="4">
        <v>2.2999999999999998</v>
      </c>
      <c r="H170">
        <v>0.35466235011751945</v>
      </c>
      <c r="I170">
        <f>((Table1[[#This Row],[H-S prob.]]*(Table1[[#This Row],[Odds]]-1)-1+Table1[[#This Row],[H-S prob.]])/(Table1[[#This Row],[Odds]]-1))*0.3</f>
        <v>-4.2525368014547399E-2</v>
      </c>
      <c r="K170">
        <f>(Table1[[#This Row],[H-S Bet]]*Table1[[#This Row],[Odds]]*Table1[[#This Row],[Win]]-Table1[[#This Row],[H-S Bet]])*Table1[[#This Row],[H-S Bankroll]]</f>
        <v>0</v>
      </c>
      <c r="L170">
        <f>Table1[[#This Row],[H-S Bet]]*Table1[[#This Row],[Odds]]*Table1[[#This Row],[Win]]-Table1[[#This Row],[H-S Bet]]</f>
        <v>0</v>
      </c>
      <c r="M170" s="5">
        <f>M169+SUM(K148:K169)</f>
        <v>0.99705975489254905</v>
      </c>
      <c r="N170" s="4">
        <v>0.40700000000000003</v>
      </c>
      <c r="O170" s="4">
        <f>((Table1[[#This Row],[Dom prob.]]*(Table1[[#This Row],[Odds]]-1)-1+Table1[[#This Row],[Dom prob.]])/(Table1[[#This Row],[Odds]]-1))*0.3</f>
        <v>-1.4746153846153836E-2</v>
      </c>
      <c r="P170" s="4"/>
      <c r="Q170" s="4">
        <f>(Table1[[#This Row],[Dom Bet]]*Table1[[#This Row],[Odds]]*Table1[[#This Row],[Win]]-Table1[[#This Row],[Dom Bet]])*Table1[[#This Row],[Dom Bankroll]]</f>
        <v>0</v>
      </c>
      <c r="R170" s="4">
        <f>Table1[[#This Row],[Dom Bet]]*Table1[[#This Row],[Odds]]*Table1[[#This Row],[Win]]-Table1[[#This Row],[Dom Bet]]</f>
        <v>0</v>
      </c>
      <c r="S170" s="4">
        <f>S169+SUM(Q148:Q169)</f>
        <v>0.93612417425734895</v>
      </c>
      <c r="T170">
        <v>0.33229999999999993</v>
      </c>
      <c r="U170">
        <f>((Table1[[#This Row],[BB prob.]]*(Table1[[#This Row],[Odds]]-1)-1+Table1[[#This Row],[BB prob.]])/(Table1[[#This Row],[Odds]]-1))*0.3</f>
        <v>-5.4394615384615437E-2</v>
      </c>
      <c r="W170">
        <f>(Table1[[#This Row],[BB Bet]]*Table1[[#This Row],[Odds]]*Table1[[#This Row],[Win]]-Table1[[#This Row],[BB Bet]])*Table1[[#This Row],[BB Bankroll]]</f>
        <v>0</v>
      </c>
      <c r="X170">
        <f>Table1[[#This Row],[BB Bet]]*Table1[[#This Row],[Odds]]*Table1[[#This Row],[Win]]-Table1[[#This Row],[BB Bet]]</f>
        <v>0</v>
      </c>
      <c r="Y170" s="5">
        <f>Y169+SUM(W148:W169)</f>
        <v>0.91065479127847515</v>
      </c>
    </row>
    <row r="171" spans="1:25" x14ac:dyDescent="0.35">
      <c r="A171" s="4">
        <v>2020020092</v>
      </c>
      <c r="B171" s="4">
        <v>12</v>
      </c>
      <c r="C171" s="4" t="s">
        <v>9</v>
      </c>
      <c r="D171" s="4" t="s">
        <v>30</v>
      </c>
      <c r="E171" s="4">
        <v>1</v>
      </c>
      <c r="F171" s="4">
        <v>1</v>
      </c>
      <c r="G171" s="4">
        <v>1.68</v>
      </c>
      <c r="H171">
        <v>0.64551911589681132</v>
      </c>
      <c r="I171">
        <f>((Table1[[#This Row],[H-S prob.]]*(Table1[[#This Row],[Odds]]-1)-1+Table1[[#This Row],[H-S prob.]])/(Table1[[#This Row],[Odds]]-1))*0.3</f>
        <v>3.7267109429401354E-2</v>
      </c>
      <c r="J171">
        <v>3.7267109429401354E-2</v>
      </c>
      <c r="K171">
        <f>(Table1[[#This Row],[H-S Bet]]*Table1[[#This Row],[Odds]]*Table1[[#This Row],[Win]]-Table1[[#This Row],[H-S Bet]])*Table1[[#This Row],[H-S Bankroll]]</f>
        <v>2.5267123795398243E-2</v>
      </c>
      <c r="L171">
        <f>Table1[[#This Row],[H-S Bet]]*Table1[[#This Row],[Odds]]*Table1[[#This Row],[Win]]-Table1[[#This Row],[H-S Bet]]</f>
        <v>2.5341634411992914E-2</v>
      </c>
      <c r="M171" s="5">
        <f>M170</f>
        <v>0.99705975489254905</v>
      </c>
      <c r="N171" s="4">
        <v>0.59299999999999997</v>
      </c>
      <c r="O171" s="4">
        <f>((Table1[[#This Row],[Dom prob.]]*(Table1[[#This Row],[Odds]]-1)-1+Table1[[#This Row],[Dom prob.]])/(Table1[[#This Row],[Odds]]-1))*0.3</f>
        <v>-1.6588235294118074E-3</v>
      </c>
      <c r="P171" s="4"/>
      <c r="Q171" s="4">
        <f>(Table1[[#This Row],[Dom Bet]]*Table1[[#This Row],[Odds]]*Table1[[#This Row],[Win]]-Table1[[#This Row],[Dom Bet]])*Table1[[#This Row],[Dom Bankroll]]</f>
        <v>0</v>
      </c>
      <c r="R171" s="4">
        <f>Table1[[#This Row],[Dom Bet]]*Table1[[#This Row],[Odds]]*Table1[[#This Row],[Win]]-Table1[[#This Row],[Dom Bet]]</f>
        <v>0</v>
      </c>
      <c r="S171" s="4">
        <f>S170</f>
        <v>0.93612417425734895</v>
      </c>
      <c r="T171">
        <v>0.66770000000000007</v>
      </c>
      <c r="U171">
        <f>((Table1[[#This Row],[BB prob.]]*(Table1[[#This Row],[Odds]]-1)-1+Table1[[#This Row],[BB prob.]])/(Table1[[#This Row],[Odds]]-1))*0.3</f>
        <v>5.3707058823529448E-2</v>
      </c>
      <c r="V171">
        <v>5.3707058823529448E-2</v>
      </c>
      <c r="W171">
        <f>(Table1[[#This Row],[BB Bet]]*Table1[[#This Row],[Odds]]*Table1[[#This Row],[Win]]-Table1[[#This Row],[BB Bet]])*Table1[[#This Row],[BB Bankroll]]</f>
        <v>3.3257841501322959E-2</v>
      </c>
      <c r="X171">
        <f>Table1[[#This Row],[BB Bet]]*Table1[[#This Row],[Odds]]*Table1[[#This Row],[Win]]-Table1[[#This Row],[BB Bet]]</f>
        <v>3.6520800000000027E-2</v>
      </c>
      <c r="Y171" s="5">
        <f>Y170</f>
        <v>0.91065479127847515</v>
      </c>
    </row>
    <row r="172" spans="1:25" x14ac:dyDescent="0.35">
      <c r="A172" s="4">
        <v>2020020093</v>
      </c>
      <c r="B172" s="4">
        <v>13</v>
      </c>
      <c r="C172" s="4" t="s">
        <v>14</v>
      </c>
      <c r="D172" s="4" t="s">
        <v>3</v>
      </c>
      <c r="E172" s="4">
        <v>1</v>
      </c>
      <c r="F172" s="4">
        <v>1</v>
      </c>
      <c r="G172" s="4">
        <v>1.74</v>
      </c>
      <c r="H172">
        <v>0.52106915781533691</v>
      </c>
      <c r="I172">
        <f>((Table1[[#This Row],[H-S prob.]]*(Table1[[#This Row],[Odds]]-1)-1+Table1[[#This Row],[H-S prob.]])/(Table1[[#This Row],[Odds]]-1))*0.3</f>
        <v>-3.7840404892424497E-2</v>
      </c>
      <c r="K172">
        <f>(Table1[[#This Row],[H-S Bet]]*Table1[[#This Row],[Odds]]*Table1[[#This Row],[Win]]-Table1[[#This Row],[H-S Bet]])*Table1[[#This Row],[H-S Bankroll]]</f>
        <v>0</v>
      </c>
      <c r="L172">
        <f>Table1[[#This Row],[H-S Bet]]*Table1[[#This Row],[Odds]]*Table1[[#This Row],[Win]]-Table1[[#This Row],[H-S Bet]]</f>
        <v>0</v>
      </c>
      <c r="M172" s="5">
        <f>M171+SUM(K170:K171)</f>
        <v>1.0223268786879474</v>
      </c>
      <c r="N172" s="4">
        <v>0.51800000000000002</v>
      </c>
      <c r="O172" s="4">
        <f>((Table1[[#This Row],[Dom prob.]]*(Table1[[#This Row],[Odds]]-1)-1+Table1[[#This Row],[Dom prob.]])/(Table1[[#This Row],[Odds]]-1))*0.3</f>
        <v>-4.0005405405405405E-2</v>
      </c>
      <c r="P172" s="4"/>
      <c r="Q172" s="4">
        <f>(Table1[[#This Row],[Dom Bet]]*Table1[[#This Row],[Odds]]*Table1[[#This Row],[Win]]-Table1[[#This Row],[Dom Bet]])*Table1[[#This Row],[Dom Bankroll]]</f>
        <v>0</v>
      </c>
      <c r="R172" s="4">
        <f>Table1[[#This Row],[Dom Bet]]*Table1[[#This Row],[Odds]]*Table1[[#This Row],[Win]]-Table1[[#This Row],[Dom Bet]]</f>
        <v>0</v>
      </c>
      <c r="S172" s="4">
        <f>S171+SUM(Q170:Q171)</f>
        <v>0.93612417425734895</v>
      </c>
      <c r="T172">
        <v>0.66949999999999998</v>
      </c>
      <c r="U172">
        <f>((Table1[[#This Row],[BB prob.]]*(Table1[[#This Row],[Odds]]-1)-1+Table1[[#This Row],[BB prob.]])/(Table1[[#This Row],[Odds]]-1))*0.3</f>
        <v>6.6863513513513523E-2</v>
      </c>
      <c r="V172">
        <v>6.6863513513513523E-2</v>
      </c>
      <c r="W172">
        <f>(Table1[[#This Row],[BB Bet]]*Table1[[#This Row],[Odds]]*Table1[[#This Row],[Win]]-Table1[[#This Row],[BB Bet]])*Table1[[#This Row],[BB Bankroll]]</f>
        <v>4.6703853157311639E-2</v>
      </c>
      <c r="X172">
        <f>Table1[[#This Row],[BB Bet]]*Table1[[#This Row],[Odds]]*Table1[[#This Row],[Win]]-Table1[[#This Row],[BB Bet]]</f>
        <v>4.9479000000000009E-2</v>
      </c>
      <c r="Y172" s="5">
        <f>Y171+SUM(W170:W171)</f>
        <v>0.94391263277979809</v>
      </c>
    </row>
    <row r="173" spans="1:25" x14ac:dyDescent="0.35">
      <c r="A173" s="4">
        <v>2020020093</v>
      </c>
      <c r="B173" s="4">
        <v>13</v>
      </c>
      <c r="C173" s="4" t="s">
        <v>3</v>
      </c>
      <c r="D173" s="4" t="s">
        <v>14</v>
      </c>
      <c r="E173" s="4">
        <v>0</v>
      </c>
      <c r="F173" s="4">
        <v>0</v>
      </c>
      <c r="G173" s="4">
        <v>2.15</v>
      </c>
      <c r="H173">
        <v>0.4858108894953635</v>
      </c>
      <c r="I173">
        <f>((Table1[[#This Row],[H-S prob.]]*(Table1[[#This Row],[Odds]]-1)-1+Table1[[#This Row],[H-S prob.]])/(Table1[[#This Row],[Odds]]-1))*0.3</f>
        <v>1.1606977151747353E-2</v>
      </c>
      <c r="J173">
        <v>1.1606977151747353E-2</v>
      </c>
      <c r="K173">
        <f>(Table1[[#This Row],[H-S Bet]]*Table1[[#This Row],[Odds]]*Table1[[#This Row],[Win]]-Table1[[#This Row],[H-S Bet]])*Table1[[#This Row],[H-S Bankroll]]</f>
        <v>-1.1866124722548194E-2</v>
      </c>
      <c r="L173">
        <f>Table1[[#This Row],[H-S Bet]]*Table1[[#This Row],[Odds]]*Table1[[#This Row],[Win]]-Table1[[#This Row],[H-S Bet]]</f>
        <v>-1.1606977151747353E-2</v>
      </c>
      <c r="M173" s="5">
        <f>M172</f>
        <v>1.0223268786879474</v>
      </c>
      <c r="N173" s="4">
        <v>0.48199999999999998</v>
      </c>
      <c r="O173" s="4">
        <f>((Table1[[#This Row],[Dom prob.]]*(Table1[[#This Row],[Odds]]-1)-1+Table1[[#This Row],[Dom prob.]])/(Table1[[#This Row],[Odds]]-1))*0.3</f>
        <v>9.4695652173912761E-3</v>
      </c>
      <c r="P173" s="4">
        <v>9.4695652173912761E-3</v>
      </c>
      <c r="Q173" s="4">
        <f>(Table1[[#This Row],[Dom Bet]]*Table1[[#This Row],[Odds]]*Table1[[#This Row],[Win]]-Table1[[#This Row],[Dom Bet]])*Table1[[#This Row],[Dom Bankroll]]</f>
        <v>-8.8646889197065218E-3</v>
      </c>
      <c r="R173" s="4">
        <f>Table1[[#This Row],[Dom Bet]]*Table1[[#This Row],[Odds]]*Table1[[#This Row],[Win]]-Table1[[#This Row],[Dom Bet]]</f>
        <v>-9.4695652173912761E-3</v>
      </c>
      <c r="S173" s="4">
        <f>S172</f>
        <v>0.93612417425734895</v>
      </c>
      <c r="T173">
        <v>0.33050000000000002</v>
      </c>
      <c r="U173">
        <f>((Table1[[#This Row],[BB prob.]]*(Table1[[#This Row],[Odds]]-1)-1+Table1[[#This Row],[BB prob.]])/(Table1[[#This Row],[Odds]]-1))*0.3</f>
        <v>-7.5502173913043494E-2</v>
      </c>
      <c r="W173">
        <f>(Table1[[#This Row],[BB Bet]]*Table1[[#This Row],[Odds]]*Table1[[#This Row],[Win]]-Table1[[#This Row],[BB Bet]])*Table1[[#This Row],[BB Bankroll]]</f>
        <v>0</v>
      </c>
      <c r="X173">
        <f>Table1[[#This Row],[BB Bet]]*Table1[[#This Row],[Odds]]*Table1[[#This Row],[Win]]-Table1[[#This Row],[BB Bet]]</f>
        <v>0</v>
      </c>
      <c r="Y173" s="5">
        <f>Y172</f>
        <v>0.94391263277979809</v>
      </c>
    </row>
    <row r="174" spans="1:25" x14ac:dyDescent="0.35">
      <c r="A174" s="4">
        <v>2020020094</v>
      </c>
      <c r="B174" s="4">
        <v>13</v>
      </c>
      <c r="C174" s="4" t="s">
        <v>12</v>
      </c>
      <c r="D174" s="4" t="s">
        <v>17</v>
      </c>
      <c r="E174" s="4">
        <v>1</v>
      </c>
      <c r="F174" s="4">
        <v>1</v>
      </c>
      <c r="G174" s="4">
        <v>1.9</v>
      </c>
      <c r="H174">
        <v>0.44698744053652228</v>
      </c>
      <c r="I174">
        <f>((Table1[[#This Row],[H-S prob.]]*(Table1[[#This Row],[Odds]]-1)-1+Table1[[#This Row],[H-S prob.]])/(Table1[[#This Row],[Odds]]-1))*0.3</f>
        <v>-5.0241287660202569E-2</v>
      </c>
      <c r="K174">
        <f>(Table1[[#This Row],[H-S Bet]]*Table1[[#This Row],[Odds]]*Table1[[#This Row],[Win]]-Table1[[#This Row],[H-S Bet]])*Table1[[#This Row],[H-S Bankroll]]</f>
        <v>0</v>
      </c>
      <c r="L174">
        <f>Table1[[#This Row],[H-S Bet]]*Table1[[#This Row],[Odds]]*Table1[[#This Row],[Win]]-Table1[[#This Row],[H-S Bet]]</f>
        <v>0</v>
      </c>
      <c r="M174" s="5">
        <f>M173</f>
        <v>1.0223268786879474</v>
      </c>
      <c r="N174" s="4">
        <v>0.46100000000000002</v>
      </c>
      <c r="O174" s="4">
        <f>((Table1[[#This Row],[Dom prob.]]*(Table1[[#This Row],[Odds]]-1)-1+Table1[[#This Row],[Dom prob.]])/(Table1[[#This Row],[Odds]]-1))*0.3</f>
        <v>-4.1366666666666649E-2</v>
      </c>
      <c r="P174" s="4"/>
      <c r="Q174" s="4">
        <f>(Table1[[#This Row],[Dom Bet]]*Table1[[#This Row],[Odds]]*Table1[[#This Row],[Win]]-Table1[[#This Row],[Dom Bet]])*Table1[[#This Row],[Dom Bankroll]]</f>
        <v>0</v>
      </c>
      <c r="R174" s="4">
        <f>Table1[[#This Row],[Dom Bet]]*Table1[[#This Row],[Odds]]*Table1[[#This Row],[Win]]-Table1[[#This Row],[Dom Bet]]</f>
        <v>0</v>
      </c>
      <c r="S174" s="4">
        <f>S173</f>
        <v>0.93612417425734895</v>
      </c>
      <c r="T174">
        <v>0.50029999999999997</v>
      </c>
      <c r="U174">
        <f>((Table1[[#This Row],[BB prob.]]*(Table1[[#This Row],[Odds]]-1)-1+Table1[[#This Row],[BB prob.]])/(Table1[[#This Row],[Odds]]-1))*0.3</f>
        <v>-1.6476666666666695E-2</v>
      </c>
      <c r="W174">
        <f>(Table1[[#This Row],[BB Bet]]*Table1[[#This Row],[Odds]]*Table1[[#This Row],[Win]]-Table1[[#This Row],[BB Bet]])*Table1[[#This Row],[BB Bankroll]]</f>
        <v>0</v>
      </c>
      <c r="X174">
        <f>Table1[[#This Row],[BB Bet]]*Table1[[#This Row],[Odds]]*Table1[[#This Row],[Win]]-Table1[[#This Row],[BB Bet]]</f>
        <v>0</v>
      </c>
      <c r="Y174" s="5">
        <f>Y173</f>
        <v>0.94391263277979809</v>
      </c>
    </row>
    <row r="175" spans="1:25" x14ac:dyDescent="0.35">
      <c r="A175" s="4">
        <v>2020020094</v>
      </c>
      <c r="B175" s="4">
        <v>13</v>
      </c>
      <c r="C175" s="4" t="s">
        <v>17</v>
      </c>
      <c r="D175" s="4" t="s">
        <v>12</v>
      </c>
      <c r="E175" s="4">
        <v>0</v>
      </c>
      <c r="F175" s="4">
        <v>0</v>
      </c>
      <c r="G175" s="4">
        <v>1.95</v>
      </c>
      <c r="H175">
        <v>0.55845466507044172</v>
      </c>
      <c r="I175">
        <f>((Table1[[#This Row],[H-S prob.]]*(Table1[[#This Row],[Odds]]-1)-1+Table1[[#This Row],[H-S prob.]])/(Table1[[#This Row],[Odds]]-1))*0.3</f>
        <v>2.8101030596008839E-2</v>
      </c>
      <c r="J175">
        <v>2.8101030596008839E-2</v>
      </c>
      <c r="K175">
        <f>(Table1[[#This Row],[H-S Bet]]*Table1[[#This Row],[Odds]]*Table1[[#This Row],[Win]]-Table1[[#This Row],[H-S Bet]])*Table1[[#This Row],[H-S Bankroll]]</f>
        <v>-2.8728438897132225E-2</v>
      </c>
      <c r="L175">
        <f>Table1[[#This Row],[H-S Bet]]*Table1[[#This Row],[Odds]]*Table1[[#This Row],[Win]]-Table1[[#This Row],[H-S Bet]]</f>
        <v>-2.8101030596008839E-2</v>
      </c>
      <c r="M175" s="5">
        <f>M174</f>
        <v>1.0223268786879474</v>
      </c>
      <c r="N175" s="4">
        <v>0.53899999999999992</v>
      </c>
      <c r="O175" s="4">
        <f>((Table1[[#This Row],[Dom prob.]]*(Table1[[#This Row],[Odds]]-1)-1+Table1[[#This Row],[Dom prob.]])/(Table1[[#This Row],[Odds]]-1))*0.3</f>
        <v>1.612105263157889E-2</v>
      </c>
      <c r="P175" s="4">
        <v>1.612105263157889E-2</v>
      </c>
      <c r="Q175" s="4">
        <f>(Table1[[#This Row],[Dom Bet]]*Table1[[#This Row],[Odds]]*Table1[[#This Row],[Win]]-Table1[[#This Row],[Dom Bet]])*Table1[[#This Row],[Dom Bankroll]]</f>
        <v>-1.5091307082896051E-2</v>
      </c>
      <c r="R175" s="4">
        <f>Table1[[#This Row],[Dom Bet]]*Table1[[#This Row],[Odds]]*Table1[[#This Row],[Win]]-Table1[[#This Row],[Dom Bet]]</f>
        <v>-1.612105263157889E-2</v>
      </c>
      <c r="S175" s="4">
        <f>S174</f>
        <v>0.93612417425734895</v>
      </c>
      <c r="T175">
        <v>0.49970000000000003</v>
      </c>
      <c r="U175">
        <f>((Table1[[#This Row],[BB prob.]]*(Table1[[#This Row],[Odds]]-1)-1+Table1[[#This Row],[BB prob.]])/(Table1[[#This Row],[Odds]]-1))*0.3</f>
        <v>-8.0794736842105166E-3</v>
      </c>
      <c r="W175">
        <f>(Table1[[#This Row],[BB Bet]]*Table1[[#This Row],[Odds]]*Table1[[#This Row],[Win]]-Table1[[#This Row],[BB Bet]])*Table1[[#This Row],[BB Bankroll]]</f>
        <v>0</v>
      </c>
      <c r="X175">
        <f>Table1[[#This Row],[BB Bet]]*Table1[[#This Row],[Odds]]*Table1[[#This Row],[Win]]-Table1[[#This Row],[BB Bet]]</f>
        <v>0</v>
      </c>
      <c r="Y175" s="5">
        <f>Y174</f>
        <v>0.94391263277979809</v>
      </c>
    </row>
    <row r="176" spans="1:25" x14ac:dyDescent="0.35">
      <c r="A176" s="4">
        <v>2020020095</v>
      </c>
      <c r="B176" s="4">
        <v>13</v>
      </c>
      <c r="C176" s="4" t="s">
        <v>15</v>
      </c>
      <c r="D176" s="4" t="s">
        <v>2</v>
      </c>
      <c r="E176" s="4">
        <v>1</v>
      </c>
      <c r="F176" s="4">
        <v>0</v>
      </c>
      <c r="G176" s="4">
        <v>2.25</v>
      </c>
      <c r="H176">
        <v>0.42820112199602967</v>
      </c>
      <c r="I176">
        <f>((Table1[[#This Row],[H-S prob.]]*(Table1[[#This Row],[Odds]]-1)-1+Table1[[#This Row],[H-S prob.]])/(Table1[[#This Row],[Odds]]-1))*0.3</f>
        <v>-8.7713941221439738E-3</v>
      </c>
      <c r="K176">
        <f>(Table1[[#This Row],[H-S Bet]]*Table1[[#This Row],[Odds]]*Table1[[#This Row],[Win]]-Table1[[#This Row],[H-S Bet]])*Table1[[#This Row],[H-S Bankroll]]</f>
        <v>0</v>
      </c>
      <c r="L176">
        <f>Table1[[#This Row],[H-S Bet]]*Table1[[#This Row],[Odds]]*Table1[[#This Row],[Win]]-Table1[[#This Row],[H-S Bet]]</f>
        <v>0</v>
      </c>
      <c r="M176" s="5">
        <f>M175</f>
        <v>1.0223268786879474</v>
      </c>
      <c r="N176" s="4">
        <v>0.372</v>
      </c>
      <c r="O176" s="4">
        <f>((Table1[[#This Row],[Dom prob.]]*(Table1[[#This Row],[Odds]]-1)-1+Table1[[#This Row],[Dom prob.]])/(Table1[[#This Row],[Odds]]-1))*0.3</f>
        <v>-3.9120000000000002E-2</v>
      </c>
      <c r="P176" s="4"/>
      <c r="Q176" s="4">
        <f>(Table1[[#This Row],[Dom Bet]]*Table1[[#This Row],[Odds]]*Table1[[#This Row],[Win]]-Table1[[#This Row],[Dom Bet]])*Table1[[#This Row],[Dom Bankroll]]</f>
        <v>0</v>
      </c>
      <c r="R176" s="4">
        <f>Table1[[#This Row],[Dom Bet]]*Table1[[#This Row],[Odds]]*Table1[[#This Row],[Win]]-Table1[[#This Row],[Dom Bet]]</f>
        <v>0</v>
      </c>
      <c r="S176" s="4">
        <f>S175</f>
        <v>0.93612417425734895</v>
      </c>
      <c r="T176">
        <v>0.4506</v>
      </c>
      <c r="U176">
        <f>((Table1[[#This Row],[BB prob.]]*(Table1[[#This Row],[Odds]]-1)-1+Table1[[#This Row],[BB prob.]])/(Table1[[#This Row],[Odds]]-1))*0.3</f>
        <v>3.3240000000000071E-3</v>
      </c>
      <c r="V176">
        <v>3.3240000000000071E-3</v>
      </c>
      <c r="W176">
        <f>(Table1[[#This Row],[BB Bet]]*Table1[[#This Row],[Odds]]*Table1[[#This Row],[Win]]-Table1[[#This Row],[BB Bet]])*Table1[[#This Row],[BB Bankroll]]</f>
        <v>-3.1375655913600557E-3</v>
      </c>
      <c r="X176">
        <f>Table1[[#This Row],[BB Bet]]*Table1[[#This Row],[Odds]]*Table1[[#This Row],[Win]]-Table1[[#This Row],[BB Bet]]</f>
        <v>-3.3240000000000071E-3</v>
      </c>
      <c r="Y176" s="5">
        <f>Y175</f>
        <v>0.94391263277979809</v>
      </c>
    </row>
    <row r="177" spans="1:25" x14ac:dyDescent="0.35">
      <c r="A177" s="4">
        <v>2020020095</v>
      </c>
      <c r="B177" s="4">
        <v>13</v>
      </c>
      <c r="C177" s="4" t="s">
        <v>2</v>
      </c>
      <c r="D177" s="4" t="s">
        <v>15</v>
      </c>
      <c r="E177" s="4">
        <v>0</v>
      </c>
      <c r="F177" s="4">
        <v>1</v>
      </c>
      <c r="G177" s="4">
        <v>1.68</v>
      </c>
      <c r="H177">
        <v>0.58440004222971365</v>
      </c>
      <c r="I177">
        <f>((Table1[[#This Row],[H-S prob.]]*(Table1[[#This Row],[Odds]]-1)-1+Table1[[#This Row],[H-S prob.]])/(Table1[[#This Row],[Odds]]-1))*0.3</f>
        <v>-8.032909876800479E-3</v>
      </c>
      <c r="K177">
        <f>(Table1[[#This Row],[H-S Bet]]*Table1[[#This Row],[Odds]]*Table1[[#This Row],[Win]]-Table1[[#This Row],[H-S Bet]])*Table1[[#This Row],[H-S Bankroll]]</f>
        <v>0</v>
      </c>
      <c r="L177">
        <f>Table1[[#This Row],[H-S Bet]]*Table1[[#This Row],[Odds]]*Table1[[#This Row],[Win]]-Table1[[#This Row],[H-S Bet]]</f>
        <v>0</v>
      </c>
      <c r="M177" s="5">
        <f>M176</f>
        <v>1.0223268786879474</v>
      </c>
      <c r="N177" s="4">
        <v>0.628</v>
      </c>
      <c r="O177" s="4">
        <f>((Table1[[#This Row],[Dom prob.]]*(Table1[[#This Row],[Odds]]-1)-1+Table1[[#This Row],[Dom prob.]])/(Table1[[#This Row],[Odds]]-1))*0.3</f>
        <v>2.4282352941176463E-2</v>
      </c>
      <c r="P177" s="4">
        <v>2.4282352941176463E-2</v>
      </c>
      <c r="Q177" s="4">
        <f>(Table1[[#This Row],[Dom Bet]]*Table1[[#This Row],[Odds]]*Table1[[#This Row],[Win]]-Table1[[#This Row],[Dom Bet]])*Table1[[#This Row],[Dom Bankroll]]</f>
        <v>1.5457282365337338E-2</v>
      </c>
      <c r="R177" s="4">
        <f>Table1[[#This Row],[Dom Bet]]*Table1[[#This Row],[Odds]]*Table1[[#This Row],[Win]]-Table1[[#This Row],[Dom Bet]]</f>
        <v>1.6511999999999992E-2</v>
      </c>
      <c r="S177" s="4">
        <f>S176</f>
        <v>0.93612417425734895</v>
      </c>
      <c r="T177">
        <v>0.5494</v>
      </c>
      <c r="U177">
        <f>((Table1[[#This Row],[BB prob.]]*(Table1[[#This Row],[Odds]]-1)-1+Table1[[#This Row],[BB prob.]])/(Table1[[#This Row],[Odds]]-1))*0.3</f>
        <v>-3.3974117647058856E-2</v>
      </c>
      <c r="W177">
        <f>(Table1[[#This Row],[BB Bet]]*Table1[[#This Row],[Odds]]*Table1[[#This Row],[Win]]-Table1[[#This Row],[BB Bet]])*Table1[[#This Row],[BB Bankroll]]</f>
        <v>0</v>
      </c>
      <c r="X177">
        <f>Table1[[#This Row],[BB Bet]]*Table1[[#This Row],[Odds]]*Table1[[#This Row],[Win]]-Table1[[#This Row],[BB Bet]]</f>
        <v>0</v>
      </c>
      <c r="Y177" s="5">
        <f>Y176</f>
        <v>0.94391263277979809</v>
      </c>
    </row>
    <row r="178" spans="1:25" x14ac:dyDescent="0.35">
      <c r="A178" s="4">
        <v>2020020096</v>
      </c>
      <c r="B178" s="4">
        <v>13</v>
      </c>
      <c r="C178" s="4" t="s">
        <v>16</v>
      </c>
      <c r="D178" s="4" t="s">
        <v>13</v>
      </c>
      <c r="E178" s="4">
        <v>0</v>
      </c>
      <c r="F178" s="4">
        <v>0</v>
      </c>
      <c r="G178" s="4">
        <v>1.71</v>
      </c>
      <c r="H178">
        <v>0.43347316624195997</v>
      </c>
      <c r="I178">
        <f>((Table1[[#This Row],[H-S prob.]]*(Table1[[#This Row],[Odds]]-1)-1+Table1[[#This Row],[H-S prob.]])/(Table1[[#This Row],[Odds]]-1))*0.3</f>
        <v>-0.10933558551813315</v>
      </c>
      <c r="K178">
        <f>(Table1[[#This Row],[H-S Bet]]*Table1[[#This Row],[Odds]]*Table1[[#This Row],[Win]]-Table1[[#This Row],[H-S Bet]])*Table1[[#This Row],[H-S Bankroll]]</f>
        <v>0</v>
      </c>
      <c r="L178">
        <f>Table1[[#This Row],[H-S Bet]]*Table1[[#This Row],[Odds]]*Table1[[#This Row],[Win]]-Table1[[#This Row],[H-S Bet]]</f>
        <v>0</v>
      </c>
      <c r="M178" s="5">
        <f>M177</f>
        <v>1.0223268786879474</v>
      </c>
      <c r="N178" s="4">
        <v>0.53800000000000003</v>
      </c>
      <c r="O178" s="4">
        <f>((Table1[[#This Row],[Dom prob.]]*(Table1[[#This Row],[Odds]]-1)-1+Table1[[#This Row],[Dom prob.]])/(Table1[[#This Row],[Odds]]-1))*0.3</f>
        <v>-3.3811267605633792E-2</v>
      </c>
      <c r="P178" s="4"/>
      <c r="Q178" s="4">
        <f>(Table1[[#This Row],[Dom Bet]]*Table1[[#This Row],[Odds]]*Table1[[#This Row],[Win]]-Table1[[#This Row],[Dom Bet]])*Table1[[#This Row],[Dom Bankroll]]</f>
        <v>0</v>
      </c>
      <c r="R178" s="4">
        <f>Table1[[#This Row],[Dom Bet]]*Table1[[#This Row],[Odds]]*Table1[[#This Row],[Win]]-Table1[[#This Row],[Dom Bet]]</f>
        <v>0</v>
      </c>
      <c r="S178" s="4">
        <f>S177</f>
        <v>0.93612417425734895</v>
      </c>
      <c r="T178">
        <v>0.47299999999999998</v>
      </c>
      <c r="U178">
        <f>((Table1[[#This Row],[BB prob.]]*(Table1[[#This Row],[Odds]]-1)-1+Table1[[#This Row],[BB prob.]])/(Table1[[#This Row],[Odds]]-1))*0.3</f>
        <v>-8.0776056338028188E-2</v>
      </c>
      <c r="W178">
        <f>(Table1[[#This Row],[BB Bet]]*Table1[[#This Row],[Odds]]*Table1[[#This Row],[Win]]-Table1[[#This Row],[BB Bet]])*Table1[[#This Row],[BB Bankroll]]</f>
        <v>0</v>
      </c>
      <c r="X178">
        <f>Table1[[#This Row],[BB Bet]]*Table1[[#This Row],[Odds]]*Table1[[#This Row],[Win]]-Table1[[#This Row],[BB Bet]]</f>
        <v>0</v>
      </c>
      <c r="Y178" s="5">
        <f>Y177</f>
        <v>0.94391263277979809</v>
      </c>
    </row>
    <row r="179" spans="1:25" x14ac:dyDescent="0.35">
      <c r="A179" s="4">
        <v>2020020096</v>
      </c>
      <c r="B179" s="4">
        <v>13</v>
      </c>
      <c r="C179" s="4" t="s">
        <v>13</v>
      </c>
      <c r="D179" s="4" t="s">
        <v>16</v>
      </c>
      <c r="E179" s="4">
        <v>1</v>
      </c>
      <c r="F179" s="4">
        <v>1</v>
      </c>
      <c r="G179" s="4">
        <v>2.2000000000000002</v>
      </c>
      <c r="H179">
        <v>0.57046630231757378</v>
      </c>
      <c r="I179">
        <f>((Table1[[#This Row],[H-S prob.]]*(Table1[[#This Row],[Odds]]-1)-1+Table1[[#This Row],[H-S prob.]])/(Table1[[#This Row],[Odds]]-1))*0.3</f>
        <v>6.3756466274665594E-2</v>
      </c>
      <c r="J179">
        <v>6.3756466274665594E-2</v>
      </c>
      <c r="K179">
        <f>(Table1[[#This Row],[H-S Bet]]*Table1[[#This Row],[Odds]]*Table1[[#This Row],[Win]]-Table1[[#This Row],[H-S Bet]])*Table1[[#This Row],[H-S Bankroll]]</f>
        <v>7.8215938995302714E-2</v>
      </c>
      <c r="L179">
        <f>Table1[[#This Row],[H-S Bet]]*Table1[[#This Row],[Odds]]*Table1[[#This Row],[Win]]-Table1[[#This Row],[H-S Bet]]</f>
        <v>7.6507759529598721E-2</v>
      </c>
      <c r="M179" s="5">
        <f>M178</f>
        <v>1.0223268786879474</v>
      </c>
      <c r="N179" s="4">
        <v>0.46200000000000002</v>
      </c>
      <c r="O179" s="4">
        <f>((Table1[[#This Row],[Dom prob.]]*(Table1[[#This Row],[Odds]]-1)-1+Table1[[#This Row],[Dom prob.]])/(Table1[[#This Row],[Odds]]-1))*0.3</f>
        <v>4.1000000000000333E-3</v>
      </c>
      <c r="P179" s="4">
        <v>4.1000000000000333E-3</v>
      </c>
      <c r="Q179" s="4">
        <f>(Table1[[#This Row],[Dom Bet]]*Table1[[#This Row],[Odds]]*Table1[[#This Row],[Win]]-Table1[[#This Row],[Dom Bet]])*Table1[[#This Row],[Dom Bankroll]]</f>
        <v>4.605730937346196E-3</v>
      </c>
      <c r="R179" s="4">
        <f>Table1[[#This Row],[Dom Bet]]*Table1[[#This Row],[Odds]]*Table1[[#This Row],[Win]]-Table1[[#This Row],[Dom Bet]]</f>
        <v>4.9200000000000415E-3</v>
      </c>
      <c r="S179" s="4">
        <f>S178</f>
        <v>0.93612417425734895</v>
      </c>
      <c r="T179">
        <v>0.52700000000000002</v>
      </c>
      <c r="U179">
        <f>((Table1[[#This Row],[BB prob.]]*(Table1[[#This Row],[Odds]]-1)-1+Table1[[#This Row],[BB prob.]])/(Table1[[#This Row],[Odds]]-1))*0.3</f>
        <v>3.9850000000000017E-2</v>
      </c>
      <c r="V179">
        <v>3.9850000000000017E-2</v>
      </c>
      <c r="W179">
        <f>(Table1[[#This Row],[BB Bet]]*Table1[[#This Row],[Odds]]*Table1[[#This Row],[Win]]-Table1[[#This Row],[BB Bet]])*Table1[[#This Row],[BB Bankroll]]</f>
        <v>4.5137902099529968E-2</v>
      </c>
      <c r="X179">
        <f>Table1[[#This Row],[BB Bet]]*Table1[[#This Row],[Odds]]*Table1[[#This Row],[Win]]-Table1[[#This Row],[BB Bet]]</f>
        <v>4.7820000000000022E-2</v>
      </c>
      <c r="Y179" s="5">
        <f>Y178</f>
        <v>0.94391263277979809</v>
      </c>
    </row>
    <row r="180" spans="1:25" x14ac:dyDescent="0.35">
      <c r="A180" s="4">
        <v>2020020098</v>
      </c>
      <c r="B180" s="4">
        <v>13</v>
      </c>
      <c r="C180" s="4" t="s">
        <v>20</v>
      </c>
      <c r="D180" s="4" t="s">
        <v>31</v>
      </c>
      <c r="E180" s="4">
        <v>1</v>
      </c>
      <c r="F180" s="4">
        <v>0</v>
      </c>
      <c r="G180" s="4">
        <v>1.86</v>
      </c>
      <c r="H180">
        <v>0.46855321959745144</v>
      </c>
      <c r="I180">
        <f>((Table1[[#This Row],[H-S prob.]]*(Table1[[#This Row],[Odds]]-1)-1+Table1[[#This Row],[H-S prob.]])/(Table1[[#This Row],[Odds]]-1))*0.3</f>
        <v>-4.4822445889095418E-2</v>
      </c>
      <c r="K180">
        <f>(Table1[[#This Row],[H-S Bet]]*Table1[[#This Row],[Odds]]*Table1[[#This Row],[Win]]-Table1[[#This Row],[H-S Bet]])*Table1[[#This Row],[H-S Bankroll]]</f>
        <v>0</v>
      </c>
      <c r="L180">
        <f>Table1[[#This Row],[H-S Bet]]*Table1[[#This Row],[Odds]]*Table1[[#This Row],[Win]]-Table1[[#This Row],[H-S Bet]]</f>
        <v>0</v>
      </c>
      <c r="M180" s="5">
        <f>M179</f>
        <v>1.0223268786879474</v>
      </c>
      <c r="N180" s="4">
        <v>0.502</v>
      </c>
      <c r="O180" s="4">
        <f>((Table1[[#This Row],[Dom prob.]]*(Table1[[#This Row],[Odds]]-1)-1+Table1[[#This Row],[Dom prob.]])/(Table1[[#This Row],[Odds]]-1))*0.3</f>
        <v>-2.3120930232558099E-2</v>
      </c>
      <c r="P180" s="4"/>
      <c r="Q180" s="4">
        <f>(Table1[[#This Row],[Dom Bet]]*Table1[[#This Row],[Odds]]*Table1[[#This Row],[Win]]-Table1[[#This Row],[Dom Bet]])*Table1[[#This Row],[Dom Bankroll]]</f>
        <v>0</v>
      </c>
      <c r="R180" s="4">
        <f>Table1[[#This Row],[Dom Bet]]*Table1[[#This Row],[Odds]]*Table1[[#This Row],[Win]]-Table1[[#This Row],[Dom Bet]]</f>
        <v>0</v>
      </c>
      <c r="S180" s="4">
        <f>S179</f>
        <v>0.93612417425734895</v>
      </c>
      <c r="T180">
        <v>0.58899999999999997</v>
      </c>
      <c r="U180">
        <f>((Table1[[#This Row],[BB prob.]]*(Table1[[#This Row],[Odds]]-1)-1+Table1[[#This Row],[BB prob.]])/(Table1[[#This Row],[Odds]]-1))*0.3</f>
        <v>3.3327906976744169E-2</v>
      </c>
      <c r="V180">
        <v>3.3327906976744169E-2</v>
      </c>
      <c r="W180">
        <f>(Table1[[#This Row],[BB Bet]]*Table1[[#This Row],[Odds]]*Table1[[#This Row],[Win]]-Table1[[#This Row],[BB Bet]])*Table1[[#This Row],[BB Bankroll]]</f>
        <v>-3.1458632419458787E-2</v>
      </c>
      <c r="X180">
        <f>Table1[[#This Row],[BB Bet]]*Table1[[#This Row],[Odds]]*Table1[[#This Row],[Win]]-Table1[[#This Row],[BB Bet]]</f>
        <v>-3.3327906976744169E-2</v>
      </c>
      <c r="Y180" s="5">
        <f>Y179</f>
        <v>0.94391263277979809</v>
      </c>
    </row>
    <row r="181" spans="1:25" x14ac:dyDescent="0.35">
      <c r="A181" s="4">
        <v>2020020098</v>
      </c>
      <c r="B181" s="4">
        <v>13</v>
      </c>
      <c r="C181" s="4" t="s">
        <v>31</v>
      </c>
      <c r="D181" s="4" t="s">
        <v>20</v>
      </c>
      <c r="E181" s="4">
        <v>0</v>
      </c>
      <c r="F181" s="4">
        <v>1</v>
      </c>
      <c r="G181" s="4">
        <v>2</v>
      </c>
      <c r="H181">
        <v>0.53144726321766012</v>
      </c>
      <c r="I181">
        <f>((Table1[[#This Row],[H-S prob.]]*(Table1[[#This Row],[Odds]]-1)-1+Table1[[#This Row],[H-S prob.]])/(Table1[[#This Row],[Odds]]-1))*0.3</f>
        <v>1.8868357930596068E-2</v>
      </c>
      <c r="J181">
        <v>1.8868357930596068E-2</v>
      </c>
      <c r="K181">
        <f>(Table1[[#This Row],[H-S Bet]]*Table1[[#This Row],[Odds]]*Table1[[#This Row],[Win]]-Table1[[#This Row],[H-S Bet]])*Table1[[#This Row],[H-S Bankroll]]</f>
        <v>1.9289629469153257E-2</v>
      </c>
      <c r="L181">
        <f>Table1[[#This Row],[H-S Bet]]*Table1[[#This Row],[Odds]]*Table1[[#This Row],[Win]]-Table1[[#This Row],[H-S Bet]]</f>
        <v>1.8868357930596068E-2</v>
      </c>
      <c r="M181" s="5">
        <f>M180</f>
        <v>1.0223268786879474</v>
      </c>
      <c r="N181" s="4">
        <v>0.498</v>
      </c>
      <c r="O181" s="4">
        <f>((Table1[[#This Row],[Dom prob.]]*(Table1[[#This Row],[Odds]]-1)-1+Table1[[#This Row],[Dom prob.]])/(Table1[[#This Row],[Odds]]-1))*0.3</f>
        <v>-1.200000000000001E-3</v>
      </c>
      <c r="P181" s="4"/>
      <c r="Q181" s="4">
        <f>(Table1[[#This Row],[Dom Bet]]*Table1[[#This Row],[Odds]]*Table1[[#This Row],[Win]]-Table1[[#This Row],[Dom Bet]])*Table1[[#This Row],[Dom Bankroll]]</f>
        <v>0</v>
      </c>
      <c r="R181" s="4">
        <f>Table1[[#This Row],[Dom Bet]]*Table1[[#This Row],[Odds]]*Table1[[#This Row],[Win]]-Table1[[#This Row],[Dom Bet]]</f>
        <v>0</v>
      </c>
      <c r="S181" s="4">
        <f>S180</f>
        <v>0.93612417425734895</v>
      </c>
      <c r="T181">
        <v>0.41100000000000003</v>
      </c>
      <c r="U181">
        <f>((Table1[[#This Row],[BB prob.]]*(Table1[[#This Row],[Odds]]-1)-1+Table1[[#This Row],[BB prob.]])/(Table1[[#This Row],[Odds]]-1))*0.3</f>
        <v>-5.3399999999999982E-2</v>
      </c>
      <c r="W181">
        <f>(Table1[[#This Row],[BB Bet]]*Table1[[#This Row],[Odds]]*Table1[[#This Row],[Win]]-Table1[[#This Row],[BB Bet]])*Table1[[#This Row],[BB Bankroll]]</f>
        <v>0</v>
      </c>
      <c r="X181">
        <f>Table1[[#This Row],[BB Bet]]*Table1[[#This Row],[Odds]]*Table1[[#This Row],[Win]]-Table1[[#This Row],[BB Bet]]</f>
        <v>0</v>
      </c>
      <c r="Y181" s="5">
        <f>Y180</f>
        <v>0.94391263277979809</v>
      </c>
    </row>
    <row r="182" spans="1:25" x14ac:dyDescent="0.35">
      <c r="A182" s="4">
        <v>2020020099</v>
      </c>
      <c r="B182" s="4">
        <v>13</v>
      </c>
      <c r="C182" s="4" t="s">
        <v>4</v>
      </c>
      <c r="D182" s="4" t="s">
        <v>21</v>
      </c>
      <c r="E182" s="4">
        <v>0</v>
      </c>
      <c r="F182" s="4">
        <v>0</v>
      </c>
      <c r="G182" s="4">
        <v>2.5</v>
      </c>
      <c r="H182">
        <v>0.35861925209357354</v>
      </c>
      <c r="I182">
        <f>((Table1[[#This Row],[H-S prob.]]*(Table1[[#This Row],[Odds]]-1)-1+Table1[[#This Row],[H-S prob.]])/(Table1[[#This Row],[Odds]]-1))*0.3</f>
        <v>-2.0690373953213236E-2</v>
      </c>
      <c r="K182">
        <f>(Table1[[#This Row],[H-S Bet]]*Table1[[#This Row],[Odds]]*Table1[[#This Row],[Win]]-Table1[[#This Row],[H-S Bet]])*Table1[[#This Row],[H-S Bankroll]]</f>
        <v>0</v>
      </c>
      <c r="L182">
        <f>Table1[[#This Row],[H-S Bet]]*Table1[[#This Row],[Odds]]*Table1[[#This Row],[Win]]-Table1[[#This Row],[H-S Bet]]</f>
        <v>0</v>
      </c>
      <c r="M182" s="5">
        <f>M181</f>
        <v>1.0223268786879474</v>
      </c>
      <c r="N182" s="4">
        <v>0.36899999999999999</v>
      </c>
      <c r="O182" s="4">
        <f>((Table1[[#This Row],[Dom prob.]]*(Table1[[#This Row],[Odds]]-1)-1+Table1[[#This Row],[Dom prob.]])/(Table1[[#This Row],[Odds]]-1))*0.3</f>
        <v>-1.5500000000000002E-2</v>
      </c>
      <c r="P182" s="4"/>
      <c r="Q182" s="4">
        <f>(Table1[[#This Row],[Dom Bet]]*Table1[[#This Row],[Odds]]*Table1[[#This Row],[Win]]-Table1[[#This Row],[Dom Bet]])*Table1[[#This Row],[Dom Bankroll]]</f>
        <v>0</v>
      </c>
      <c r="R182" s="4">
        <f>Table1[[#This Row],[Dom Bet]]*Table1[[#This Row],[Odds]]*Table1[[#This Row],[Win]]-Table1[[#This Row],[Dom Bet]]</f>
        <v>0</v>
      </c>
      <c r="S182" s="4">
        <f>S181</f>
        <v>0.93612417425734895</v>
      </c>
      <c r="T182">
        <v>0.42330000000000001</v>
      </c>
      <c r="U182">
        <f>((Table1[[#This Row],[BB prob.]]*(Table1[[#This Row],[Odds]]-1)-1+Table1[[#This Row],[BB prob.]])/(Table1[[#This Row],[Odds]]-1))*0.3</f>
        <v>1.1650000000000006E-2</v>
      </c>
      <c r="V182">
        <v>1.1650000000000006E-2</v>
      </c>
      <c r="W182">
        <f>(Table1[[#This Row],[BB Bet]]*Table1[[#This Row],[Odds]]*Table1[[#This Row],[Win]]-Table1[[#This Row],[BB Bet]])*Table1[[#This Row],[BB Bankroll]]</f>
        <v>-1.0996582171884654E-2</v>
      </c>
      <c r="X182">
        <f>Table1[[#This Row],[BB Bet]]*Table1[[#This Row],[Odds]]*Table1[[#This Row],[Win]]-Table1[[#This Row],[BB Bet]]</f>
        <v>-1.1650000000000006E-2</v>
      </c>
      <c r="Y182" s="5">
        <f>Y181</f>
        <v>0.94391263277979809</v>
      </c>
    </row>
    <row r="183" spans="1:25" x14ac:dyDescent="0.35">
      <c r="A183" s="4">
        <v>2020020099</v>
      </c>
      <c r="B183" s="4">
        <v>13</v>
      </c>
      <c r="C183" s="4" t="s">
        <v>21</v>
      </c>
      <c r="D183" s="4" t="s">
        <v>4</v>
      </c>
      <c r="E183" s="4">
        <v>1</v>
      </c>
      <c r="F183" s="4">
        <v>1</v>
      </c>
      <c r="G183" s="4">
        <v>1.55</v>
      </c>
      <c r="H183">
        <v>0.64136505169678071</v>
      </c>
      <c r="I183">
        <f>((Table1[[#This Row],[H-S prob.]]*(Table1[[#This Row],[Odds]]-1)-1+Table1[[#This Row],[H-S prob.]])/(Table1[[#This Row],[Odds]]-1))*0.3</f>
        <v>-3.2095472018126465E-3</v>
      </c>
      <c r="K183">
        <f>(Table1[[#This Row],[H-S Bet]]*Table1[[#This Row],[Odds]]*Table1[[#This Row],[Win]]-Table1[[#This Row],[H-S Bet]])*Table1[[#This Row],[H-S Bankroll]]</f>
        <v>0</v>
      </c>
      <c r="L183">
        <f>Table1[[#This Row],[H-S Bet]]*Table1[[#This Row],[Odds]]*Table1[[#This Row],[Win]]-Table1[[#This Row],[H-S Bet]]</f>
        <v>0</v>
      </c>
      <c r="M183" s="5">
        <f>M182</f>
        <v>1.0223268786879474</v>
      </c>
      <c r="N183" s="4">
        <v>0.63100000000000001</v>
      </c>
      <c r="O183" s="4">
        <f>((Table1[[#This Row],[Dom prob.]]*(Table1[[#This Row],[Odds]]-1)-1+Table1[[#This Row],[Dom prob.]])/(Table1[[#This Row],[Odds]]-1))*0.3</f>
        <v>-1.1972727272727223E-2</v>
      </c>
      <c r="P183" s="4"/>
      <c r="Q183" s="4">
        <f>(Table1[[#This Row],[Dom Bet]]*Table1[[#This Row],[Odds]]*Table1[[#This Row],[Win]]-Table1[[#This Row],[Dom Bet]])*Table1[[#This Row],[Dom Bankroll]]</f>
        <v>0</v>
      </c>
      <c r="R183" s="4">
        <f>Table1[[#This Row],[Dom Bet]]*Table1[[#This Row],[Odds]]*Table1[[#This Row],[Win]]-Table1[[#This Row],[Dom Bet]]</f>
        <v>0</v>
      </c>
      <c r="S183" s="4">
        <f>S182</f>
        <v>0.93612417425734895</v>
      </c>
      <c r="T183">
        <v>0.57669999999999999</v>
      </c>
      <c r="U183">
        <f>((Table1[[#This Row],[BB prob.]]*(Table1[[#This Row],[Odds]]-1)-1+Table1[[#This Row],[BB prob.]])/(Table1[[#This Row],[Odds]]-1))*0.3</f>
        <v>-5.7880909090909059E-2</v>
      </c>
      <c r="W183">
        <f>(Table1[[#This Row],[BB Bet]]*Table1[[#This Row],[Odds]]*Table1[[#This Row],[Win]]-Table1[[#This Row],[BB Bet]])*Table1[[#This Row],[BB Bankroll]]</f>
        <v>0</v>
      </c>
      <c r="X183">
        <f>Table1[[#This Row],[BB Bet]]*Table1[[#This Row],[Odds]]*Table1[[#This Row],[Win]]-Table1[[#This Row],[BB Bet]]</f>
        <v>0</v>
      </c>
      <c r="Y183" s="5">
        <f>Y182</f>
        <v>0.94391263277979809</v>
      </c>
    </row>
    <row r="184" spans="1:25" x14ac:dyDescent="0.35">
      <c r="A184" s="4">
        <v>2020020100</v>
      </c>
      <c r="B184" s="4">
        <v>13</v>
      </c>
      <c r="C184" s="4" t="s">
        <v>8</v>
      </c>
      <c r="D184" s="4" t="s">
        <v>23</v>
      </c>
      <c r="E184" s="4">
        <v>0</v>
      </c>
      <c r="F184" s="4">
        <v>0</v>
      </c>
      <c r="G184" s="4">
        <v>1.86</v>
      </c>
      <c r="H184">
        <v>0.46234420468304011</v>
      </c>
      <c r="I184">
        <f>((Table1[[#This Row],[H-S prob.]]*(Table1[[#This Row],[Odds]]-1)-1+Table1[[#This Row],[H-S prob.]])/(Table1[[#This Row],[Odds]]-1))*0.3</f>
        <v>-4.8851085798678626E-2</v>
      </c>
      <c r="K184">
        <f>(Table1[[#This Row],[H-S Bet]]*Table1[[#This Row],[Odds]]*Table1[[#This Row],[Win]]-Table1[[#This Row],[H-S Bet]])*Table1[[#This Row],[H-S Bankroll]]</f>
        <v>0</v>
      </c>
      <c r="L184">
        <f>Table1[[#This Row],[H-S Bet]]*Table1[[#This Row],[Odds]]*Table1[[#This Row],[Win]]-Table1[[#This Row],[H-S Bet]]</f>
        <v>0</v>
      </c>
      <c r="M184" s="5">
        <f>M183</f>
        <v>1.0223268786879474</v>
      </c>
      <c r="N184" s="4">
        <v>0.53</v>
      </c>
      <c r="O184" s="4">
        <f>((Table1[[#This Row],[Dom prob.]]*(Table1[[#This Row],[Odds]]-1)-1+Table1[[#This Row],[Dom prob.]])/(Table1[[#This Row],[Odds]]-1))*0.3</f>
        <v>-4.9534883720929804E-3</v>
      </c>
      <c r="P184" s="4"/>
      <c r="Q184" s="4">
        <f>(Table1[[#This Row],[Dom Bet]]*Table1[[#This Row],[Odds]]*Table1[[#This Row],[Win]]-Table1[[#This Row],[Dom Bet]])*Table1[[#This Row],[Dom Bankroll]]</f>
        <v>0</v>
      </c>
      <c r="R184" s="4">
        <f>Table1[[#This Row],[Dom Bet]]*Table1[[#This Row],[Odds]]*Table1[[#This Row],[Win]]-Table1[[#This Row],[Dom Bet]]</f>
        <v>0</v>
      </c>
      <c r="S184" s="4">
        <f>S183</f>
        <v>0.93612417425734895</v>
      </c>
      <c r="T184">
        <v>0.39270000000000005</v>
      </c>
      <c r="U184">
        <f>((Table1[[#This Row],[BB prob.]]*(Table1[[#This Row],[Odds]]-1)-1+Table1[[#This Row],[BB prob.]])/(Table1[[#This Row],[Odds]]-1))*0.3</f>
        <v>-9.403883720930227E-2</v>
      </c>
      <c r="W184">
        <f>(Table1[[#This Row],[BB Bet]]*Table1[[#This Row],[Odds]]*Table1[[#This Row],[Win]]-Table1[[#This Row],[BB Bet]])*Table1[[#This Row],[BB Bankroll]]</f>
        <v>0</v>
      </c>
      <c r="X184">
        <f>Table1[[#This Row],[BB Bet]]*Table1[[#This Row],[Odds]]*Table1[[#This Row],[Win]]-Table1[[#This Row],[BB Bet]]</f>
        <v>0</v>
      </c>
      <c r="Y184" s="5">
        <f>Y183</f>
        <v>0.94391263277979809</v>
      </c>
    </row>
    <row r="185" spans="1:25" x14ac:dyDescent="0.35">
      <c r="A185" s="4">
        <v>2020020100</v>
      </c>
      <c r="B185" s="4">
        <v>13</v>
      </c>
      <c r="C185" s="4" t="s">
        <v>23</v>
      </c>
      <c r="D185" s="4" t="s">
        <v>8</v>
      </c>
      <c r="E185" s="4">
        <v>1</v>
      </c>
      <c r="F185" s="4">
        <v>1</v>
      </c>
      <c r="G185" s="4">
        <v>2</v>
      </c>
      <c r="H185">
        <v>0.54621240204425459</v>
      </c>
      <c r="I185">
        <f>((Table1[[#This Row],[H-S prob.]]*(Table1[[#This Row],[Odds]]-1)-1+Table1[[#This Row],[H-S prob.]])/(Table1[[#This Row],[Odds]]-1))*0.3</f>
        <v>2.7727441226552751E-2</v>
      </c>
      <c r="J185">
        <v>2.7727441226552751E-2</v>
      </c>
      <c r="K185">
        <f>(Table1[[#This Row],[H-S Bet]]*Table1[[#This Row],[Odds]]*Table1[[#This Row],[Win]]-Table1[[#This Row],[H-S Bet]])*Table1[[#This Row],[H-S Bankroll]]</f>
        <v>2.8346508443145183E-2</v>
      </c>
      <c r="L185">
        <f>Table1[[#This Row],[H-S Bet]]*Table1[[#This Row],[Odds]]*Table1[[#This Row],[Win]]-Table1[[#This Row],[H-S Bet]]</f>
        <v>2.7727441226552751E-2</v>
      </c>
      <c r="M185" s="5">
        <f>M184</f>
        <v>1.0223268786879474</v>
      </c>
      <c r="N185" s="4">
        <v>0.47</v>
      </c>
      <c r="O185" s="4">
        <f>((Table1[[#This Row],[Dom prob.]]*(Table1[[#This Row],[Odds]]-1)-1+Table1[[#This Row],[Dom prob.]])/(Table1[[#This Row],[Odds]]-1))*0.3</f>
        <v>-1.8000000000000016E-2</v>
      </c>
      <c r="P185" s="4"/>
      <c r="Q185" s="4">
        <f>(Table1[[#This Row],[Dom Bet]]*Table1[[#This Row],[Odds]]*Table1[[#This Row],[Win]]-Table1[[#This Row],[Dom Bet]])*Table1[[#This Row],[Dom Bankroll]]</f>
        <v>0</v>
      </c>
      <c r="R185" s="4">
        <f>Table1[[#This Row],[Dom Bet]]*Table1[[#This Row],[Odds]]*Table1[[#This Row],[Win]]-Table1[[#This Row],[Dom Bet]]</f>
        <v>0</v>
      </c>
      <c r="S185" s="4">
        <f>S184</f>
        <v>0.93612417425734895</v>
      </c>
      <c r="T185">
        <v>0.60729999999999995</v>
      </c>
      <c r="U185">
        <f>((Table1[[#This Row],[BB prob.]]*(Table1[[#This Row],[Odds]]-1)-1+Table1[[#This Row],[BB prob.]])/(Table1[[#This Row],[Odds]]-1))*0.3</f>
        <v>6.4379999999999965E-2</v>
      </c>
      <c r="V185">
        <v>6.4379999999999965E-2</v>
      </c>
      <c r="W185">
        <f>(Table1[[#This Row],[BB Bet]]*Table1[[#This Row],[Odds]]*Table1[[#This Row],[Win]]-Table1[[#This Row],[BB Bet]])*Table1[[#This Row],[BB Bankroll]]</f>
        <v>6.0769095298363371E-2</v>
      </c>
      <c r="X185">
        <f>Table1[[#This Row],[BB Bet]]*Table1[[#This Row],[Odds]]*Table1[[#This Row],[Win]]-Table1[[#This Row],[BB Bet]]</f>
        <v>6.4379999999999965E-2</v>
      </c>
      <c r="Y185" s="5">
        <f>Y184</f>
        <v>0.94391263277979809</v>
      </c>
    </row>
    <row r="186" spans="1:25" x14ac:dyDescent="0.35">
      <c r="A186" s="4">
        <v>2020020101</v>
      </c>
      <c r="B186" s="4">
        <v>13</v>
      </c>
      <c r="C186" s="4" t="s">
        <v>22</v>
      </c>
      <c r="D186" s="4" t="s">
        <v>7</v>
      </c>
      <c r="E186" s="4">
        <v>1</v>
      </c>
      <c r="F186" s="4">
        <v>0</v>
      </c>
      <c r="G186" s="4">
        <v>2</v>
      </c>
      <c r="H186">
        <v>0.49179273291101921</v>
      </c>
      <c r="I186">
        <f>((Table1[[#This Row],[H-S prob.]]*(Table1[[#This Row],[Odds]]-1)-1+Table1[[#This Row],[H-S prob.]])/(Table1[[#This Row],[Odds]]-1))*0.3</f>
        <v>-4.9243602533884708E-3</v>
      </c>
      <c r="K186">
        <f>(Table1[[#This Row],[H-S Bet]]*Table1[[#This Row],[Odds]]*Table1[[#This Row],[Win]]-Table1[[#This Row],[H-S Bet]])*Table1[[#This Row],[H-S Bankroll]]</f>
        <v>0</v>
      </c>
      <c r="L186">
        <f>Table1[[#This Row],[H-S Bet]]*Table1[[#This Row],[Odds]]*Table1[[#This Row],[Win]]-Table1[[#This Row],[H-S Bet]]</f>
        <v>0</v>
      </c>
      <c r="M186" s="5">
        <f>M185</f>
        <v>1.0223268786879474</v>
      </c>
      <c r="N186" s="4">
        <v>0.47799999999999998</v>
      </c>
      <c r="O186" s="4">
        <f>((Table1[[#This Row],[Dom prob.]]*(Table1[[#This Row],[Odds]]-1)-1+Table1[[#This Row],[Dom prob.]])/(Table1[[#This Row],[Odds]]-1))*0.3</f>
        <v>-1.3200000000000012E-2</v>
      </c>
      <c r="P186" s="4"/>
      <c r="Q186" s="4">
        <f>(Table1[[#This Row],[Dom Bet]]*Table1[[#This Row],[Odds]]*Table1[[#This Row],[Win]]-Table1[[#This Row],[Dom Bet]])*Table1[[#This Row],[Dom Bankroll]]</f>
        <v>0</v>
      </c>
      <c r="R186" s="4">
        <f>Table1[[#This Row],[Dom Bet]]*Table1[[#This Row],[Odds]]*Table1[[#This Row],[Win]]-Table1[[#This Row],[Dom Bet]]</f>
        <v>0</v>
      </c>
      <c r="S186" s="4">
        <f>S185</f>
        <v>0.93612417425734895</v>
      </c>
      <c r="T186">
        <v>0.56389999999999996</v>
      </c>
      <c r="U186">
        <f>((Table1[[#This Row],[BB prob.]]*(Table1[[#This Row],[Odds]]-1)-1+Table1[[#This Row],[BB prob.]])/(Table1[[#This Row],[Odds]]-1))*0.3</f>
        <v>3.8339999999999971E-2</v>
      </c>
      <c r="V186">
        <v>3.8339999999999971E-2</v>
      </c>
      <c r="W186">
        <f>(Table1[[#This Row],[BB Bet]]*Table1[[#This Row],[Odds]]*Table1[[#This Row],[Win]]-Table1[[#This Row],[BB Bet]])*Table1[[#This Row],[BB Bankroll]]</f>
        <v>-3.6189610340777431E-2</v>
      </c>
      <c r="X186">
        <f>Table1[[#This Row],[BB Bet]]*Table1[[#This Row],[Odds]]*Table1[[#This Row],[Win]]-Table1[[#This Row],[BB Bet]]</f>
        <v>-3.8339999999999971E-2</v>
      </c>
      <c r="Y186" s="5">
        <f>Y185</f>
        <v>0.94391263277979809</v>
      </c>
    </row>
    <row r="187" spans="1:25" x14ac:dyDescent="0.35">
      <c r="A187" s="4">
        <v>2020020101</v>
      </c>
      <c r="B187" s="4">
        <v>13</v>
      </c>
      <c r="C187" s="4" t="s">
        <v>7</v>
      </c>
      <c r="D187" s="4" t="s">
        <v>22</v>
      </c>
      <c r="E187" s="4">
        <v>0</v>
      </c>
      <c r="F187" s="4">
        <v>1</v>
      </c>
      <c r="G187" s="4">
        <v>1.86</v>
      </c>
      <c r="H187">
        <v>0.51490622699559885</v>
      </c>
      <c r="I187">
        <f>((Table1[[#This Row],[H-S prob.]]*(Table1[[#This Row],[Odds]]-1)-1+Table1[[#This Row],[H-S prob.]])/(Table1[[#This Row],[Odds]]-1))*0.3</f>
        <v>-1.4746889926111421E-2</v>
      </c>
      <c r="K187">
        <f>(Table1[[#This Row],[H-S Bet]]*Table1[[#This Row],[Odds]]*Table1[[#This Row],[Win]]-Table1[[#This Row],[H-S Bet]])*Table1[[#This Row],[H-S Bankroll]]</f>
        <v>0</v>
      </c>
      <c r="L187">
        <f>Table1[[#This Row],[H-S Bet]]*Table1[[#This Row],[Odds]]*Table1[[#This Row],[Win]]-Table1[[#This Row],[H-S Bet]]</f>
        <v>0</v>
      </c>
      <c r="M187" s="5">
        <f>M186</f>
        <v>1.0223268786879474</v>
      </c>
      <c r="N187" s="4">
        <v>0.52200000000000002</v>
      </c>
      <c r="O187" s="4">
        <f>((Table1[[#This Row],[Dom prob.]]*(Table1[[#This Row],[Odds]]-1)-1+Table1[[#This Row],[Dom prob.]])/(Table1[[#This Row],[Odds]]-1))*0.3</f>
        <v>-1.0144186046511624E-2</v>
      </c>
      <c r="P187" s="4"/>
      <c r="Q187" s="4">
        <f>(Table1[[#This Row],[Dom Bet]]*Table1[[#This Row],[Odds]]*Table1[[#This Row],[Win]]-Table1[[#This Row],[Dom Bet]])*Table1[[#This Row],[Dom Bankroll]]</f>
        <v>0</v>
      </c>
      <c r="R187" s="4">
        <f>Table1[[#This Row],[Dom Bet]]*Table1[[#This Row],[Odds]]*Table1[[#This Row],[Win]]-Table1[[#This Row],[Dom Bet]]</f>
        <v>0</v>
      </c>
      <c r="S187" s="4">
        <f>S186</f>
        <v>0.93612417425734895</v>
      </c>
      <c r="T187">
        <v>0.43610000000000004</v>
      </c>
      <c r="U187">
        <f>((Table1[[#This Row],[BB prob.]]*(Table1[[#This Row],[Odds]]-1)-1+Table1[[#This Row],[BB prob.]])/(Table1[[#This Row],[Odds]]-1))*0.3</f>
        <v>-6.5879302325581326E-2</v>
      </c>
      <c r="W187">
        <f>(Table1[[#This Row],[BB Bet]]*Table1[[#This Row],[Odds]]*Table1[[#This Row],[Win]]-Table1[[#This Row],[BB Bet]])*Table1[[#This Row],[BB Bankroll]]</f>
        <v>0</v>
      </c>
      <c r="X187">
        <f>Table1[[#This Row],[BB Bet]]*Table1[[#This Row],[Odds]]*Table1[[#This Row],[Win]]-Table1[[#This Row],[BB Bet]]</f>
        <v>0</v>
      </c>
      <c r="Y187" s="5">
        <f>Y186</f>
        <v>0.94391263277979809</v>
      </c>
    </row>
    <row r="188" spans="1:25" x14ac:dyDescent="0.35">
      <c r="A188" s="4">
        <v>2020020102</v>
      </c>
      <c r="B188" s="4">
        <v>13</v>
      </c>
      <c r="C188" s="4" t="s">
        <v>28</v>
      </c>
      <c r="D188" s="4" t="s">
        <v>29</v>
      </c>
      <c r="E188" s="4">
        <v>0</v>
      </c>
      <c r="F188" s="4">
        <v>1</v>
      </c>
      <c r="G188" s="4">
        <v>2.4</v>
      </c>
      <c r="H188">
        <v>0.37126645605624936</v>
      </c>
      <c r="I188">
        <f>((Table1[[#This Row],[H-S prob.]]*(Table1[[#This Row],[Odds]]-1)-1+Table1[[#This Row],[H-S prob.]])/(Table1[[#This Row],[Odds]]-1))*0.3</f>
        <v>-2.3348679742500329E-2</v>
      </c>
      <c r="K188">
        <f>(Table1[[#This Row],[H-S Bet]]*Table1[[#This Row],[Odds]]*Table1[[#This Row],[Win]]-Table1[[#This Row],[H-S Bet]])*Table1[[#This Row],[H-S Bankroll]]</f>
        <v>0</v>
      </c>
      <c r="L188">
        <f>Table1[[#This Row],[H-S Bet]]*Table1[[#This Row],[Odds]]*Table1[[#This Row],[Win]]-Table1[[#This Row],[H-S Bet]]</f>
        <v>0</v>
      </c>
      <c r="M188" s="5">
        <f>M187</f>
        <v>1.0223268786879474</v>
      </c>
      <c r="N188" s="4">
        <v>0.38800000000000001</v>
      </c>
      <c r="O188" s="4">
        <f>((Table1[[#This Row],[Dom prob.]]*(Table1[[#This Row],[Odds]]-1)-1+Table1[[#This Row],[Dom prob.]])/(Table1[[#This Row],[Odds]]-1))*0.3</f>
        <v>-1.4742857142857137E-2</v>
      </c>
      <c r="P188" s="4"/>
      <c r="Q188" s="4">
        <f>(Table1[[#This Row],[Dom Bet]]*Table1[[#This Row],[Odds]]*Table1[[#This Row],[Win]]-Table1[[#This Row],[Dom Bet]])*Table1[[#This Row],[Dom Bankroll]]</f>
        <v>0</v>
      </c>
      <c r="R188" s="4">
        <f>Table1[[#This Row],[Dom Bet]]*Table1[[#This Row],[Odds]]*Table1[[#This Row],[Win]]-Table1[[#This Row],[Dom Bet]]</f>
        <v>0</v>
      </c>
      <c r="S188" s="4">
        <f>S187</f>
        <v>0.93612417425734895</v>
      </c>
      <c r="T188">
        <v>0.39139999999999997</v>
      </c>
      <c r="U188">
        <f>((Table1[[#This Row],[BB prob.]]*(Table1[[#This Row],[Odds]]-1)-1+Table1[[#This Row],[BB prob.]])/(Table1[[#This Row],[Odds]]-1))*0.3</f>
        <v>-1.2994285714285745E-2</v>
      </c>
      <c r="W188">
        <f>(Table1[[#This Row],[BB Bet]]*Table1[[#This Row],[Odds]]*Table1[[#This Row],[Win]]-Table1[[#This Row],[BB Bet]])*Table1[[#This Row],[BB Bankroll]]</f>
        <v>0</v>
      </c>
      <c r="X188">
        <f>Table1[[#This Row],[BB Bet]]*Table1[[#This Row],[Odds]]*Table1[[#This Row],[Win]]-Table1[[#This Row],[BB Bet]]</f>
        <v>0</v>
      </c>
      <c r="Y188" s="5">
        <f>Y187</f>
        <v>0.94391263277979809</v>
      </c>
    </row>
    <row r="189" spans="1:25" x14ac:dyDescent="0.35">
      <c r="A189" s="4">
        <v>2020020102</v>
      </c>
      <c r="B189" s="4">
        <v>13</v>
      </c>
      <c r="C189" s="4" t="s">
        <v>29</v>
      </c>
      <c r="D189" s="4" t="s">
        <v>28</v>
      </c>
      <c r="E189" s="4">
        <v>1</v>
      </c>
      <c r="F189" s="4">
        <v>0</v>
      </c>
      <c r="G189" s="4">
        <v>1.6</v>
      </c>
      <c r="H189">
        <v>0.64035684370524537</v>
      </c>
      <c r="I189">
        <f>((Table1[[#This Row],[H-S prob.]]*(Table1[[#This Row],[Odds]]-1)-1+Table1[[#This Row],[H-S prob.]])/(Table1[[#This Row],[Odds]]-1))*0.3</f>
        <v>1.2285474964196293E-2</v>
      </c>
      <c r="J189">
        <v>1.2285474964196293E-2</v>
      </c>
      <c r="K189">
        <f>(Table1[[#This Row],[H-S Bet]]*Table1[[#This Row],[Odds]]*Table1[[#This Row],[Win]]-Table1[[#This Row],[H-S Bet]])*Table1[[#This Row],[H-S Bankroll]]</f>
        <v>-1.2559771273345718E-2</v>
      </c>
      <c r="L189">
        <f>Table1[[#This Row],[H-S Bet]]*Table1[[#This Row],[Odds]]*Table1[[#This Row],[Win]]-Table1[[#This Row],[H-S Bet]]</f>
        <v>-1.2285474964196293E-2</v>
      </c>
      <c r="M189" s="5">
        <f>M188</f>
        <v>1.0223268786879474</v>
      </c>
      <c r="N189" s="4">
        <v>0.61199999999999999</v>
      </c>
      <c r="O189" s="4">
        <f>((Table1[[#This Row],[Dom prob.]]*(Table1[[#This Row],[Odds]]-1)-1+Table1[[#This Row],[Dom prob.]])/(Table1[[#This Row],[Odds]]-1))*0.3</f>
        <v>-1.0400000000000019E-2</v>
      </c>
      <c r="P189" s="4"/>
      <c r="Q189" s="4">
        <f>(Table1[[#This Row],[Dom Bet]]*Table1[[#This Row],[Odds]]*Table1[[#This Row],[Win]]-Table1[[#This Row],[Dom Bet]])*Table1[[#This Row],[Dom Bankroll]]</f>
        <v>0</v>
      </c>
      <c r="R189" s="4">
        <f>Table1[[#This Row],[Dom Bet]]*Table1[[#This Row],[Odds]]*Table1[[#This Row],[Win]]-Table1[[#This Row],[Dom Bet]]</f>
        <v>0</v>
      </c>
      <c r="S189" s="4">
        <f>S188</f>
        <v>0.93612417425734895</v>
      </c>
      <c r="T189">
        <v>0.60860000000000003</v>
      </c>
      <c r="U189">
        <f>((Table1[[#This Row],[BB prob.]]*(Table1[[#This Row],[Odds]]-1)-1+Table1[[#This Row],[BB prob.]])/(Table1[[#This Row],[Odds]]-1))*0.3</f>
        <v>-1.3119999999999908E-2</v>
      </c>
      <c r="W189">
        <f>(Table1[[#This Row],[BB Bet]]*Table1[[#This Row],[Odds]]*Table1[[#This Row],[Win]]-Table1[[#This Row],[BB Bet]])*Table1[[#This Row],[BB Bankroll]]</f>
        <v>0</v>
      </c>
      <c r="X189">
        <f>Table1[[#This Row],[BB Bet]]*Table1[[#This Row],[Odds]]*Table1[[#This Row],[Win]]-Table1[[#This Row],[BB Bet]]</f>
        <v>0</v>
      </c>
      <c r="Y189" s="5">
        <f>Y188</f>
        <v>0.94391263277979809</v>
      </c>
    </row>
    <row r="190" spans="1:25" x14ac:dyDescent="0.35">
      <c r="A190" s="4">
        <v>2020020103</v>
      </c>
      <c r="B190" s="4">
        <v>13</v>
      </c>
      <c r="C190" s="4" t="s">
        <v>32</v>
      </c>
      <c r="D190" s="4" t="s">
        <v>19</v>
      </c>
      <c r="E190" s="4">
        <v>1</v>
      </c>
      <c r="F190" s="4">
        <v>1</v>
      </c>
      <c r="G190" s="4">
        <v>1.46</v>
      </c>
      <c r="H190">
        <v>0.70284634779959276</v>
      </c>
      <c r="I190">
        <f>((Table1[[#This Row],[H-S prob.]]*(Table1[[#This Row],[Odds]]-1)-1+Table1[[#This Row],[H-S prob.]])/(Table1[[#This Row],[Odds]]-1))*0.3</f>
        <v>1.7058044209177444E-2</v>
      </c>
      <c r="J190">
        <v>1.7058044209177444E-2</v>
      </c>
      <c r="K190">
        <f>(Table1[[#This Row],[H-S Bet]]*Table1[[#This Row],[Odds]]*Table1[[#This Row],[Win]]-Table1[[#This Row],[H-S Bet]])*Table1[[#This Row],[H-S Bankroll]]</f>
        <v>8.0218926627291208E-3</v>
      </c>
      <c r="L190">
        <f>Table1[[#This Row],[H-S Bet]]*Table1[[#This Row],[Odds]]*Table1[[#This Row],[Win]]-Table1[[#This Row],[H-S Bet]]</f>
        <v>7.846700336221625E-3</v>
      </c>
      <c r="M190" s="5">
        <f>M189</f>
        <v>1.0223268786879474</v>
      </c>
      <c r="N190" s="4">
        <v>0.66600000000000004</v>
      </c>
      <c r="O190" s="4">
        <f>((Table1[[#This Row],[Dom prob.]]*(Table1[[#This Row],[Odds]]-1)-1+Table1[[#This Row],[Dom prob.]])/(Table1[[#This Row],[Odds]]-1))*0.3</f>
        <v>-1.8026086956521737E-2</v>
      </c>
      <c r="P190" s="4"/>
      <c r="Q190" s="4">
        <f>(Table1[[#This Row],[Dom Bet]]*Table1[[#This Row],[Odds]]*Table1[[#This Row],[Win]]-Table1[[#This Row],[Dom Bet]])*Table1[[#This Row],[Dom Bankroll]]</f>
        <v>0</v>
      </c>
      <c r="R190" s="4">
        <f>Table1[[#This Row],[Dom Bet]]*Table1[[#This Row],[Odds]]*Table1[[#This Row],[Win]]-Table1[[#This Row],[Dom Bet]]</f>
        <v>0</v>
      </c>
      <c r="S190" s="4">
        <f>S189</f>
        <v>0.93612417425734895</v>
      </c>
      <c r="T190">
        <v>0.82069999999999999</v>
      </c>
      <c r="U190">
        <f>((Table1[[#This Row],[BB prob.]]*(Table1[[#This Row],[Odds]]-1)-1+Table1[[#This Row],[BB prob.]])/(Table1[[#This Row],[Odds]]-1))*0.3</f>
        <v>0.12927521739130429</v>
      </c>
      <c r="V190">
        <v>0.12927521739130429</v>
      </c>
      <c r="W190">
        <f>(Table1[[#This Row],[BB Bet]]*Table1[[#This Row],[Odds]]*Table1[[#This Row],[Win]]-Table1[[#This Row],[BB Bet]])*Table1[[#This Row],[BB Bankroll]]</f>
        <v>5.6131274968463124E-2</v>
      </c>
      <c r="X190">
        <f>Table1[[#This Row],[BB Bet]]*Table1[[#This Row],[Odds]]*Table1[[#This Row],[Win]]-Table1[[#This Row],[BB Bet]]</f>
        <v>5.9466599999999981E-2</v>
      </c>
      <c r="Y190" s="5">
        <f>Y189</f>
        <v>0.94391263277979809</v>
      </c>
    </row>
    <row r="191" spans="1:25" x14ac:dyDescent="0.35">
      <c r="A191" s="4">
        <v>2020020103</v>
      </c>
      <c r="B191" s="4">
        <v>13</v>
      </c>
      <c r="C191" s="4" t="s">
        <v>19</v>
      </c>
      <c r="D191" s="4" t="s">
        <v>32</v>
      </c>
      <c r="E191" s="4">
        <v>0</v>
      </c>
      <c r="F191" s="4">
        <v>0</v>
      </c>
      <c r="G191" s="4">
        <v>2.75</v>
      </c>
      <c r="H191">
        <v>0.30471884372177055</v>
      </c>
      <c r="I191">
        <f>((Table1[[#This Row],[H-S prob.]]*(Table1[[#This Row],[Odds]]-1)-1+Table1[[#This Row],[H-S prob.]])/(Table1[[#This Row],[Odds]]-1))*0.3</f>
        <v>-2.7775402245451022E-2</v>
      </c>
      <c r="K191">
        <f>(Table1[[#This Row],[H-S Bet]]*Table1[[#This Row],[Odds]]*Table1[[#This Row],[Win]]-Table1[[#This Row],[H-S Bet]])*Table1[[#This Row],[H-S Bankroll]]</f>
        <v>0</v>
      </c>
      <c r="L191">
        <f>Table1[[#This Row],[H-S Bet]]*Table1[[#This Row],[Odds]]*Table1[[#This Row],[Win]]-Table1[[#This Row],[H-S Bet]]</f>
        <v>0</v>
      </c>
      <c r="M191" s="5">
        <f>M190</f>
        <v>1.0223268786879474</v>
      </c>
      <c r="N191" s="4">
        <v>0.33399999999999996</v>
      </c>
      <c r="O191" s="4">
        <f>((Table1[[#This Row],[Dom prob.]]*(Table1[[#This Row],[Odds]]-1)-1+Table1[[#This Row],[Dom prob.]])/(Table1[[#This Row],[Odds]]-1))*0.3</f>
        <v>-1.3971428571428593E-2</v>
      </c>
      <c r="P191" s="4"/>
      <c r="Q191" s="4">
        <f>(Table1[[#This Row],[Dom Bet]]*Table1[[#This Row],[Odds]]*Table1[[#This Row],[Win]]-Table1[[#This Row],[Dom Bet]])*Table1[[#This Row],[Dom Bankroll]]</f>
        <v>0</v>
      </c>
      <c r="R191" s="4">
        <f>Table1[[#This Row],[Dom Bet]]*Table1[[#This Row],[Odds]]*Table1[[#This Row],[Win]]-Table1[[#This Row],[Dom Bet]]</f>
        <v>0</v>
      </c>
      <c r="S191" s="4">
        <f>S190</f>
        <v>0.93612417425734895</v>
      </c>
      <c r="T191">
        <v>0.17930000000000001</v>
      </c>
      <c r="U191">
        <f>((Table1[[#This Row],[BB prob.]]*(Table1[[#This Row],[Odds]]-1)-1+Table1[[#This Row],[BB prob.]])/(Table1[[#This Row],[Odds]]-1))*0.3</f>
        <v>-8.690142857142856E-2</v>
      </c>
      <c r="W191">
        <f>(Table1[[#This Row],[BB Bet]]*Table1[[#This Row],[Odds]]*Table1[[#This Row],[Win]]-Table1[[#This Row],[BB Bet]])*Table1[[#This Row],[BB Bankroll]]</f>
        <v>0</v>
      </c>
      <c r="X191">
        <f>Table1[[#This Row],[BB Bet]]*Table1[[#This Row],[Odds]]*Table1[[#This Row],[Win]]-Table1[[#This Row],[BB Bet]]</f>
        <v>0</v>
      </c>
      <c r="Y191" s="5">
        <f>Y190</f>
        <v>0.94391263277979809</v>
      </c>
    </row>
    <row r="192" spans="1:25" x14ac:dyDescent="0.35">
      <c r="A192" s="4">
        <v>2020020104</v>
      </c>
      <c r="B192" s="4">
        <v>13</v>
      </c>
      <c r="C192" s="4" t="s">
        <v>10</v>
      </c>
      <c r="D192" s="4" t="s">
        <v>25</v>
      </c>
      <c r="E192" s="4">
        <v>1</v>
      </c>
      <c r="F192" s="4">
        <v>1</v>
      </c>
      <c r="G192" s="4">
        <v>1.5</v>
      </c>
      <c r="H192">
        <v>0.66748333380664615</v>
      </c>
      <c r="I192">
        <f>((Table1[[#This Row],[H-S prob.]]*(Table1[[#This Row],[Odds]]-1)-1+Table1[[#This Row],[H-S prob.]])/(Table1[[#This Row],[Odds]]-1))*0.3</f>
        <v>7.3500042598153572E-4</v>
      </c>
      <c r="J192">
        <v>7.3500042598153572E-4</v>
      </c>
      <c r="K192">
        <f>(Table1[[#This Row],[H-S Bet]]*Table1[[#This Row],[Odds]]*Table1[[#This Row],[Win]]-Table1[[#This Row],[H-S Bet]])*Table1[[#This Row],[H-S Bankroll]]</f>
        <v>3.7570534566400761E-4</v>
      </c>
      <c r="L192">
        <f>Table1[[#This Row],[H-S Bet]]*Table1[[#This Row],[Odds]]*Table1[[#This Row],[Win]]-Table1[[#This Row],[H-S Bet]]</f>
        <v>3.6750021299076791E-4</v>
      </c>
      <c r="M192" s="5">
        <f>M191</f>
        <v>1.0223268786879474</v>
      </c>
      <c r="N192" s="4">
        <v>0.68600000000000005</v>
      </c>
      <c r="O192" s="4">
        <f>((Table1[[#This Row],[Dom prob.]]*(Table1[[#This Row],[Odds]]-1)-1+Table1[[#This Row],[Dom prob.]])/(Table1[[#This Row],[Odds]]-1))*0.3</f>
        <v>1.7400000000000016E-2</v>
      </c>
      <c r="P192" s="4">
        <v>1.7400000000000016E-2</v>
      </c>
      <c r="Q192" s="4">
        <f>(Table1[[#This Row],[Dom Bet]]*Table1[[#This Row],[Odds]]*Table1[[#This Row],[Win]]-Table1[[#This Row],[Dom Bet]])*Table1[[#This Row],[Dom Bankroll]]</f>
        <v>8.1442803160389453E-3</v>
      </c>
      <c r="R192" s="4">
        <f>Table1[[#This Row],[Dom Bet]]*Table1[[#This Row],[Odds]]*Table1[[#This Row],[Win]]-Table1[[#This Row],[Dom Bet]]</f>
        <v>8.7000000000000098E-3</v>
      </c>
      <c r="S192" s="4">
        <f>S191</f>
        <v>0.93612417425734895</v>
      </c>
      <c r="T192">
        <v>0.74580000000000002</v>
      </c>
      <c r="U192">
        <f>((Table1[[#This Row],[BB prob.]]*(Table1[[#This Row],[Odds]]-1)-1+Table1[[#This Row],[BB prob.]])/(Table1[[#This Row],[Odds]]-1))*0.3</f>
        <v>7.1220000000000019E-2</v>
      </c>
      <c r="V192">
        <v>7.1220000000000019E-2</v>
      </c>
      <c r="W192">
        <f>(Table1[[#This Row],[BB Bet]]*Table1[[#This Row],[Odds]]*Table1[[#This Row],[Win]]-Table1[[#This Row],[BB Bet]])*Table1[[#This Row],[BB Bankroll]]</f>
        <v>3.3612728853288629E-2</v>
      </c>
      <c r="X192">
        <f>Table1[[#This Row],[BB Bet]]*Table1[[#This Row],[Odds]]*Table1[[#This Row],[Win]]-Table1[[#This Row],[BB Bet]]</f>
        <v>3.5610000000000017E-2</v>
      </c>
      <c r="Y192" s="5">
        <f>Y191</f>
        <v>0.94391263277979809</v>
      </c>
    </row>
    <row r="193" spans="1:25" x14ac:dyDescent="0.35">
      <c r="A193" s="4">
        <v>2020020104</v>
      </c>
      <c r="B193" s="4">
        <v>13</v>
      </c>
      <c r="C193" s="4" t="s">
        <v>25</v>
      </c>
      <c r="D193" s="4" t="s">
        <v>10</v>
      </c>
      <c r="E193" s="4">
        <v>0</v>
      </c>
      <c r="F193" s="4">
        <v>0</v>
      </c>
      <c r="G193" s="4">
        <v>2.6</v>
      </c>
      <c r="H193">
        <v>0.34288856321703454</v>
      </c>
      <c r="I193">
        <f>((Table1[[#This Row],[H-S prob.]]*(Table1[[#This Row],[Odds]]-1)-1+Table1[[#This Row],[H-S prob.]])/(Table1[[#This Row],[Odds]]-1))*0.3</f>
        <v>-2.0341825431695659E-2</v>
      </c>
      <c r="K193">
        <f>(Table1[[#This Row],[H-S Bet]]*Table1[[#This Row],[Odds]]*Table1[[#This Row],[Win]]-Table1[[#This Row],[H-S Bet]])*Table1[[#This Row],[H-S Bankroll]]</f>
        <v>0</v>
      </c>
      <c r="L193">
        <f>Table1[[#This Row],[H-S Bet]]*Table1[[#This Row],[Odds]]*Table1[[#This Row],[Win]]-Table1[[#This Row],[H-S Bet]]</f>
        <v>0</v>
      </c>
      <c r="M193" s="5">
        <f>M192</f>
        <v>1.0223268786879474</v>
      </c>
      <c r="N193" s="4">
        <v>0.31399999999999995</v>
      </c>
      <c r="O193" s="4">
        <f>((Table1[[#This Row],[Dom prob.]]*(Table1[[#This Row],[Odds]]-1)-1+Table1[[#This Row],[Dom prob.]])/(Table1[[#This Row],[Odds]]-1))*0.3</f>
        <v>-3.4425000000000018E-2</v>
      </c>
      <c r="P193" s="4"/>
      <c r="Q193" s="4">
        <f>(Table1[[#This Row],[Dom Bet]]*Table1[[#This Row],[Odds]]*Table1[[#This Row],[Win]]-Table1[[#This Row],[Dom Bet]])*Table1[[#This Row],[Dom Bankroll]]</f>
        <v>0</v>
      </c>
      <c r="R193" s="4">
        <f>Table1[[#This Row],[Dom Bet]]*Table1[[#This Row],[Odds]]*Table1[[#This Row],[Win]]-Table1[[#This Row],[Dom Bet]]</f>
        <v>0</v>
      </c>
      <c r="S193" s="4">
        <f>S192</f>
        <v>0.93612417425734895</v>
      </c>
      <c r="T193">
        <v>0.25419999999999998</v>
      </c>
      <c r="U193">
        <f>((Table1[[#This Row],[BB prob.]]*(Table1[[#This Row],[Odds]]-1)-1+Table1[[#This Row],[BB prob.]])/(Table1[[#This Row],[Odds]]-1))*0.3</f>
        <v>-6.3577500000000009E-2</v>
      </c>
      <c r="W193">
        <f>(Table1[[#This Row],[BB Bet]]*Table1[[#This Row],[Odds]]*Table1[[#This Row],[Win]]-Table1[[#This Row],[BB Bet]])*Table1[[#This Row],[BB Bankroll]]</f>
        <v>0</v>
      </c>
      <c r="X193">
        <f>Table1[[#This Row],[BB Bet]]*Table1[[#This Row],[Odds]]*Table1[[#This Row],[Win]]-Table1[[#This Row],[BB Bet]]</f>
        <v>0</v>
      </c>
      <c r="Y193" s="5">
        <f>Y192</f>
        <v>0.94391263277979809</v>
      </c>
    </row>
    <row r="194" spans="1:25" x14ac:dyDescent="0.35">
      <c r="A194" s="4">
        <v>2020020105</v>
      </c>
      <c r="B194" s="4">
        <v>13</v>
      </c>
      <c r="C194" s="4" t="s">
        <v>26</v>
      </c>
      <c r="D194" s="4" t="s">
        <v>24</v>
      </c>
      <c r="E194" s="4">
        <v>0</v>
      </c>
      <c r="F194" s="4">
        <v>1</v>
      </c>
      <c r="G194" s="4">
        <v>2.25</v>
      </c>
      <c r="H194">
        <v>0.47237880182108644</v>
      </c>
      <c r="I194">
        <f>((Table1[[#This Row],[H-S prob.]]*(Table1[[#This Row],[Odds]]-1)-1+Table1[[#This Row],[H-S prob.]])/(Table1[[#This Row],[Odds]]-1))*0.3</f>
        <v>1.5084552983386684E-2</v>
      </c>
      <c r="J194">
        <v>1.5084552983386684E-2</v>
      </c>
      <c r="K194">
        <f>(Table1[[#This Row],[H-S Bet]]*Table1[[#This Row],[Odds]]*Table1[[#This Row],[Win]]-Table1[[#This Row],[H-S Bet]])*Table1[[#This Row],[H-S Bankroll]]</f>
        <v>1.9276679959885842E-2</v>
      </c>
      <c r="L194">
        <f>Table1[[#This Row],[H-S Bet]]*Table1[[#This Row],[Odds]]*Table1[[#This Row],[Win]]-Table1[[#This Row],[H-S Bet]]</f>
        <v>1.8855691229233355E-2</v>
      </c>
      <c r="M194" s="5">
        <f>M193</f>
        <v>1.0223268786879474</v>
      </c>
      <c r="N194" s="4">
        <v>0.44899999999999995</v>
      </c>
      <c r="O194" s="4">
        <f>((Table1[[#This Row],[Dom prob.]]*(Table1[[#This Row],[Odds]]-1)-1+Table1[[#This Row],[Dom prob.]])/(Table1[[#This Row],[Odds]]-1))*0.3</f>
        <v>2.4599999999999687E-3</v>
      </c>
      <c r="P194" s="4">
        <v>2.4599999999999687E-3</v>
      </c>
      <c r="Q194" s="4">
        <f>(Table1[[#This Row],[Dom Bet]]*Table1[[#This Row],[Odds]]*Table1[[#This Row],[Win]]-Table1[[#This Row],[Dom Bet]])*Table1[[#This Row],[Dom Bankroll]]</f>
        <v>2.8785818358413114E-3</v>
      </c>
      <c r="R194" s="4">
        <f>Table1[[#This Row],[Dom Bet]]*Table1[[#This Row],[Odds]]*Table1[[#This Row],[Win]]-Table1[[#This Row],[Dom Bet]]</f>
        <v>3.074999999999961E-3</v>
      </c>
      <c r="S194" s="4">
        <f>S193</f>
        <v>0.93612417425734895</v>
      </c>
      <c r="T194">
        <v>0.38500000000000001</v>
      </c>
      <c r="U194">
        <f>((Table1[[#This Row],[BB prob.]]*(Table1[[#This Row],[Odds]]-1)-1+Table1[[#This Row],[BB prob.]])/(Table1[[#This Row],[Odds]]-1))*0.3</f>
        <v>-3.2100000000000004E-2</v>
      </c>
      <c r="W194">
        <f>(Table1[[#This Row],[BB Bet]]*Table1[[#This Row],[Odds]]*Table1[[#This Row],[Win]]-Table1[[#This Row],[BB Bet]])*Table1[[#This Row],[BB Bankroll]]</f>
        <v>0</v>
      </c>
      <c r="X194">
        <f>Table1[[#This Row],[BB Bet]]*Table1[[#This Row],[Odds]]*Table1[[#This Row],[Win]]-Table1[[#This Row],[BB Bet]]</f>
        <v>0</v>
      </c>
      <c r="Y194" s="5">
        <f>Y193</f>
        <v>0.94391263277979809</v>
      </c>
    </row>
    <row r="195" spans="1:25" x14ac:dyDescent="0.35">
      <c r="A195" s="4">
        <v>2020020105</v>
      </c>
      <c r="B195" s="4">
        <v>13</v>
      </c>
      <c r="C195" s="4" t="s">
        <v>24</v>
      </c>
      <c r="D195" s="4" t="s">
        <v>26</v>
      </c>
      <c r="E195" s="4">
        <v>1</v>
      </c>
      <c r="F195" s="4">
        <v>0</v>
      </c>
      <c r="G195" s="4">
        <v>1.68</v>
      </c>
      <c r="H195">
        <v>0.539201835454309</v>
      </c>
      <c r="I195">
        <f>((Table1[[#This Row],[H-S prob.]]*(Table1[[#This Row],[Odds]]-1)-1+Table1[[#This Row],[H-S prob.]])/(Table1[[#This Row],[Odds]]-1))*0.3</f>
        <v>-4.1532757251512169E-2</v>
      </c>
      <c r="K195">
        <f>(Table1[[#This Row],[H-S Bet]]*Table1[[#This Row],[Odds]]*Table1[[#This Row],[Win]]-Table1[[#This Row],[H-S Bet]])*Table1[[#This Row],[H-S Bankroll]]</f>
        <v>0</v>
      </c>
      <c r="L195">
        <f>Table1[[#This Row],[H-S Bet]]*Table1[[#This Row],[Odds]]*Table1[[#This Row],[Win]]-Table1[[#This Row],[H-S Bet]]</f>
        <v>0</v>
      </c>
      <c r="M195" s="5">
        <f>M194</f>
        <v>1.0223268786879474</v>
      </c>
      <c r="N195" s="4">
        <v>0.55100000000000005</v>
      </c>
      <c r="O195" s="4">
        <f>((Table1[[#This Row],[Dom prob.]]*(Table1[[#This Row],[Odds]]-1)-1+Table1[[#This Row],[Dom prob.]])/(Table1[[#This Row],[Odds]]-1))*0.3</f>
        <v>-3.2788235294117625E-2</v>
      </c>
      <c r="P195" s="4"/>
      <c r="Q195" s="4">
        <f>(Table1[[#This Row],[Dom Bet]]*Table1[[#This Row],[Odds]]*Table1[[#This Row],[Win]]-Table1[[#This Row],[Dom Bet]])*Table1[[#This Row],[Dom Bankroll]]</f>
        <v>0</v>
      </c>
      <c r="R195" s="4">
        <f>Table1[[#This Row],[Dom Bet]]*Table1[[#This Row],[Odds]]*Table1[[#This Row],[Win]]-Table1[[#This Row],[Dom Bet]]</f>
        <v>0</v>
      </c>
      <c r="S195" s="4">
        <f>S194</f>
        <v>0.93612417425734895</v>
      </c>
      <c r="T195">
        <v>0.61499999999999999</v>
      </c>
      <c r="U195">
        <f>((Table1[[#This Row],[BB prob.]]*(Table1[[#This Row],[Odds]]-1)-1+Table1[[#This Row],[BB prob.]])/(Table1[[#This Row],[Odds]]-1))*0.3</f>
        <v>1.4647058823529367E-2</v>
      </c>
      <c r="V195">
        <v>1.4647058823529367E-2</v>
      </c>
      <c r="W195">
        <f>(Table1[[#This Row],[BB Bet]]*Table1[[#This Row],[Odds]]*Table1[[#This Row],[Win]]-Table1[[#This Row],[BB Bet]])*Table1[[#This Row],[BB Bankroll]]</f>
        <v>-1.3825543856598177E-2</v>
      </c>
      <c r="X195">
        <f>Table1[[#This Row],[BB Bet]]*Table1[[#This Row],[Odds]]*Table1[[#This Row],[Win]]-Table1[[#This Row],[BB Bet]]</f>
        <v>-1.4647058823529367E-2</v>
      </c>
      <c r="Y195" s="5">
        <f>Y194</f>
        <v>0.94391263277979809</v>
      </c>
    </row>
    <row r="196" spans="1:25" x14ac:dyDescent="0.35">
      <c r="A196" s="4">
        <v>2020020106</v>
      </c>
      <c r="B196" s="4">
        <v>13</v>
      </c>
      <c r="C196" s="4" t="s">
        <v>11</v>
      </c>
      <c r="D196" s="4" t="s">
        <v>27</v>
      </c>
      <c r="E196" s="4">
        <v>0</v>
      </c>
      <c r="F196" s="4">
        <v>1</v>
      </c>
      <c r="G196" s="4">
        <v>2.35</v>
      </c>
      <c r="H196">
        <v>0.46319058692456033</v>
      </c>
      <c r="I196">
        <f>((Table1[[#This Row],[H-S prob.]]*(Table1[[#This Row],[Odds]]-1)-1+Table1[[#This Row],[H-S prob.]])/(Table1[[#This Row],[Odds]]-1))*0.3</f>
        <v>1.9666195393937078E-2</v>
      </c>
      <c r="J196">
        <v>1.9666195393937078E-2</v>
      </c>
      <c r="K196">
        <f>(Table1[[#This Row],[H-S Bet]]*Table1[[#This Row],[Odds]]*Table1[[#This Row],[Win]]-Table1[[#This Row],[H-S Bet]])*Table1[[#This Row],[H-S Bankroll]]</f>
        <v>2.7142128206213829E-2</v>
      </c>
      <c r="L196">
        <f>Table1[[#This Row],[H-S Bet]]*Table1[[#This Row],[Odds]]*Table1[[#This Row],[Win]]-Table1[[#This Row],[H-S Bet]]</f>
        <v>2.654936378181506E-2</v>
      </c>
      <c r="M196" s="5">
        <f>M195</f>
        <v>1.0223268786879474</v>
      </c>
      <c r="N196" s="4">
        <v>0.44299999999999995</v>
      </c>
      <c r="O196" s="4">
        <f>((Table1[[#This Row],[Dom prob.]]*(Table1[[#This Row],[Odds]]-1)-1+Table1[[#This Row],[Dom prob.]])/(Table1[[#This Row],[Odds]]-1))*0.3</f>
        <v>9.1222222222222035E-3</v>
      </c>
      <c r="P196" s="4">
        <v>9.1222222222222035E-3</v>
      </c>
      <c r="Q196" s="4">
        <f>(Table1[[#This Row],[Dom Bet]]*Table1[[#This Row],[Odds]]*Table1[[#This Row],[Win]]-Table1[[#This Row],[Dom Bet]])*Table1[[#This Row],[Dom Bankroll]]</f>
        <v>1.152836920597923E-2</v>
      </c>
      <c r="R196" s="4">
        <f>Table1[[#This Row],[Dom Bet]]*Table1[[#This Row],[Odds]]*Table1[[#This Row],[Win]]-Table1[[#This Row],[Dom Bet]]</f>
        <v>1.2314999999999977E-2</v>
      </c>
      <c r="S196" s="4">
        <f>S195</f>
        <v>0.93612417425734895</v>
      </c>
      <c r="T196">
        <v>0.36159999999999992</v>
      </c>
      <c r="U196">
        <f>((Table1[[#This Row],[BB prob.]]*(Table1[[#This Row],[Odds]]-1)-1+Table1[[#This Row],[BB prob.]])/(Table1[[#This Row],[Odds]]-1))*0.3</f>
        <v>-3.3386666666666696E-2</v>
      </c>
      <c r="W196">
        <f>(Table1[[#This Row],[BB Bet]]*Table1[[#This Row],[Odds]]*Table1[[#This Row],[Win]]-Table1[[#This Row],[BB Bet]])*Table1[[#This Row],[BB Bankroll]]</f>
        <v>0</v>
      </c>
      <c r="X196">
        <f>Table1[[#This Row],[BB Bet]]*Table1[[#This Row],[Odds]]*Table1[[#This Row],[Win]]-Table1[[#This Row],[BB Bet]]</f>
        <v>0</v>
      </c>
      <c r="Y196" s="5">
        <f>Y195</f>
        <v>0.94391263277979809</v>
      </c>
    </row>
    <row r="197" spans="1:25" x14ac:dyDescent="0.35">
      <c r="A197" s="4">
        <v>2020020106</v>
      </c>
      <c r="B197" s="4">
        <v>13</v>
      </c>
      <c r="C197" s="4" t="s">
        <v>27</v>
      </c>
      <c r="D197" s="4" t="s">
        <v>11</v>
      </c>
      <c r="E197" s="4">
        <v>1</v>
      </c>
      <c r="F197" s="4">
        <v>0</v>
      </c>
      <c r="G197" s="4">
        <v>1.62</v>
      </c>
      <c r="H197">
        <v>0.54355207304955822</v>
      </c>
      <c r="I197">
        <f>((Table1[[#This Row],[H-S prob.]]*(Table1[[#This Row],[Odds]]-1)-1+Table1[[#This Row],[H-S prob.]])/(Table1[[#This Row],[Odds]]-1))*0.3</f>
        <v>-5.7796278222443029E-2</v>
      </c>
      <c r="K197">
        <f>(Table1[[#This Row],[H-S Bet]]*Table1[[#This Row],[Odds]]*Table1[[#This Row],[Win]]-Table1[[#This Row],[H-S Bet]])*Table1[[#This Row],[H-S Bankroll]]</f>
        <v>0</v>
      </c>
      <c r="L197">
        <f>Table1[[#This Row],[H-S Bet]]*Table1[[#This Row],[Odds]]*Table1[[#This Row],[Win]]-Table1[[#This Row],[H-S Bet]]</f>
        <v>0</v>
      </c>
      <c r="M197" s="5">
        <f>M196</f>
        <v>1.0223268786879474</v>
      </c>
      <c r="N197" s="4">
        <v>0.55700000000000005</v>
      </c>
      <c r="O197" s="4">
        <f>((Table1[[#This Row],[Dom prob.]]*(Table1[[#This Row],[Odds]]-1)-1+Table1[[#This Row],[Dom prob.]])/(Table1[[#This Row],[Odds]]-1))*0.3</f>
        <v>-4.7254838709677345E-2</v>
      </c>
      <c r="P197" s="4"/>
      <c r="Q197" s="4">
        <f>(Table1[[#This Row],[Dom Bet]]*Table1[[#This Row],[Odds]]*Table1[[#This Row],[Win]]-Table1[[#This Row],[Dom Bet]])*Table1[[#This Row],[Dom Bankroll]]</f>
        <v>0</v>
      </c>
      <c r="R197" s="4">
        <f>Table1[[#This Row],[Dom Bet]]*Table1[[#This Row],[Odds]]*Table1[[#This Row],[Win]]-Table1[[#This Row],[Dom Bet]]</f>
        <v>0</v>
      </c>
      <c r="S197" s="4">
        <f>S196</f>
        <v>0.93612417425734895</v>
      </c>
      <c r="T197">
        <v>0.63840000000000008</v>
      </c>
      <c r="U197">
        <f>((Table1[[#This Row],[BB prob.]]*(Table1[[#This Row],[Odds]]-1)-1+Table1[[#This Row],[BB prob.]])/(Table1[[#This Row],[Odds]]-1))*0.3</f>
        <v>1.655225806451624E-2</v>
      </c>
      <c r="V197">
        <v>1.655225806451624E-2</v>
      </c>
      <c r="W197">
        <f>(Table1[[#This Row],[BB Bet]]*Table1[[#This Row],[Odds]]*Table1[[#This Row],[Win]]-Table1[[#This Row],[BB Bet]])*Table1[[#This Row],[BB Bankroll]]</f>
        <v>-1.5623885488128169E-2</v>
      </c>
      <c r="X197">
        <f>Table1[[#This Row],[BB Bet]]*Table1[[#This Row],[Odds]]*Table1[[#This Row],[Win]]-Table1[[#This Row],[BB Bet]]</f>
        <v>-1.655225806451624E-2</v>
      </c>
      <c r="Y197" s="5">
        <f>Y196</f>
        <v>0.94391263277979809</v>
      </c>
    </row>
    <row r="198" spans="1:25" x14ac:dyDescent="0.35">
      <c r="A198" s="4">
        <v>2020020107</v>
      </c>
      <c r="B198" s="4">
        <v>14</v>
      </c>
      <c r="C198" s="4" t="s">
        <v>4</v>
      </c>
      <c r="D198" s="4" t="s">
        <v>21</v>
      </c>
      <c r="E198" s="4">
        <v>0</v>
      </c>
      <c r="F198" s="4">
        <v>0</v>
      </c>
      <c r="G198" s="4">
        <v>2.5499999999999998</v>
      </c>
      <c r="H198">
        <v>0.36033019823534218</v>
      </c>
      <c r="I198">
        <f>((Table1[[#This Row],[H-S prob.]]*(Table1[[#This Row],[Odds]]-1)-1+Table1[[#This Row],[H-S prob.]])/(Table1[[#This Row],[Odds]]-1))*0.3</f>
        <v>-1.5707998935460158E-2</v>
      </c>
      <c r="K198">
        <f>(Table1[[#This Row],[H-S Bet]]*Table1[[#This Row],[Odds]]*Table1[[#This Row],[Win]]-Table1[[#This Row],[H-S Bet]])*Table1[[#This Row],[H-S Bankroll]]</f>
        <v>0</v>
      </c>
      <c r="L198">
        <f>Table1[[#This Row],[H-S Bet]]*Table1[[#This Row],[Odds]]*Table1[[#This Row],[Win]]-Table1[[#This Row],[H-S Bet]]</f>
        <v>0</v>
      </c>
      <c r="M198" s="5">
        <f>M197+SUM(K172:K197)</f>
        <v>1.1498410268770152</v>
      </c>
      <c r="N198" s="4">
        <v>0.375</v>
      </c>
      <c r="O198" s="4">
        <f>((Table1[[#This Row],[Dom prob.]]*(Table1[[#This Row],[Odds]]-1)-1+Table1[[#This Row],[Dom prob.]])/(Table1[[#This Row],[Odds]]-1))*0.3</f>
        <v>-8.4677419354838857E-3</v>
      </c>
      <c r="P198" s="4"/>
      <c r="Q198" s="4">
        <f>(Table1[[#This Row],[Dom Bet]]*Table1[[#This Row],[Odds]]*Table1[[#This Row],[Win]]-Table1[[#This Row],[Dom Bet]])*Table1[[#This Row],[Dom Bankroll]]</f>
        <v>0</v>
      </c>
      <c r="R198" s="4">
        <f>Table1[[#This Row],[Dom Bet]]*Table1[[#This Row],[Odds]]*Table1[[#This Row],[Win]]-Table1[[#This Row],[Dom Bet]]</f>
        <v>0</v>
      </c>
      <c r="S198" s="4">
        <f>S197+SUM(Q172:Q197)</f>
        <v>0.95478242291528936</v>
      </c>
      <c r="T198">
        <v>0.4264</v>
      </c>
      <c r="U198">
        <f>((Table1[[#This Row],[BB prob.]]*(Table1[[#This Row],[Odds]]-1)-1+Table1[[#This Row],[BB prob.]])/(Table1[[#This Row],[Odds]]-1))*0.3</f>
        <v>1.6900645161290317E-2</v>
      </c>
      <c r="V198">
        <v>1.6900645161290317E-2</v>
      </c>
      <c r="W198">
        <f>(Table1[[#This Row],[BB Bet]]*Table1[[#This Row],[Odds]]*Table1[[#This Row],[Win]]-Table1[[#This Row],[BB Bet]])*Table1[[#This Row],[BB Bankroll]]</f>
        <v>-1.8168796348574698E-2</v>
      </c>
      <c r="X198">
        <f>Table1[[#This Row],[BB Bet]]*Table1[[#This Row],[Odds]]*Table1[[#This Row],[Win]]-Table1[[#This Row],[BB Bet]]</f>
        <v>-1.6900645161290317E-2</v>
      </c>
      <c r="Y198" s="5">
        <f>Y197+SUM(W172:W197)</f>
        <v>1.0750356672885475</v>
      </c>
    </row>
    <row r="199" spans="1:25" x14ac:dyDescent="0.35">
      <c r="A199" s="4">
        <v>2020020107</v>
      </c>
      <c r="B199" s="4">
        <v>14</v>
      </c>
      <c r="C199" s="4" t="s">
        <v>21</v>
      </c>
      <c r="D199" s="4" t="s">
        <v>4</v>
      </c>
      <c r="E199" s="4">
        <v>1</v>
      </c>
      <c r="F199" s="4">
        <v>1</v>
      </c>
      <c r="G199" s="4">
        <v>1.57</v>
      </c>
      <c r="H199">
        <v>0.63966980176465782</v>
      </c>
      <c r="I199">
        <f>((Table1[[#This Row],[H-S prob.]]*(Table1[[#This Row],[Odds]]-1)-1+Table1[[#This Row],[H-S prob.]])/(Table1[[#This Row],[Odds]]-1))*0.3</f>
        <v>2.2534677739540878E-3</v>
      </c>
      <c r="J199">
        <v>2.2534677739540878E-3</v>
      </c>
      <c r="K199">
        <f>(Table1[[#This Row],[H-S Bet]]*Table1[[#This Row],[Odds]]*Table1[[#This Row],[Win]]-Table1[[#This Row],[H-S Bet]])*Table1[[#This Row],[H-S Bankroll]]</f>
        <v>1.4769439285654492E-3</v>
      </c>
      <c r="L199">
        <f>Table1[[#This Row],[H-S Bet]]*Table1[[#This Row],[Odds]]*Table1[[#This Row],[Win]]-Table1[[#This Row],[H-S Bet]]</f>
        <v>1.2844766311538303E-3</v>
      </c>
      <c r="M199" s="5">
        <f>M198</f>
        <v>1.1498410268770152</v>
      </c>
      <c r="N199" s="4">
        <v>0.625</v>
      </c>
      <c r="O199" s="4">
        <f>((Table1[[#This Row],[Dom prob.]]*(Table1[[#This Row],[Odds]]-1)-1+Table1[[#This Row],[Dom prob.]])/(Table1[[#This Row],[Odds]]-1))*0.3</f>
        <v>-9.868421052631542E-3</v>
      </c>
      <c r="P199" s="4"/>
      <c r="Q199" s="4">
        <f>(Table1[[#This Row],[Dom Bet]]*Table1[[#This Row],[Odds]]*Table1[[#This Row],[Win]]-Table1[[#This Row],[Dom Bet]])*Table1[[#This Row],[Dom Bankroll]]</f>
        <v>0</v>
      </c>
      <c r="R199" s="4">
        <f>Table1[[#This Row],[Dom Bet]]*Table1[[#This Row],[Odds]]*Table1[[#This Row],[Win]]-Table1[[#This Row],[Dom Bet]]</f>
        <v>0</v>
      </c>
      <c r="S199" s="4">
        <f>S198</f>
        <v>0.95478242291528936</v>
      </c>
      <c r="T199">
        <v>0.5736</v>
      </c>
      <c r="U199">
        <f>((Table1[[#This Row],[BB prob.]]*(Table1[[#This Row],[Odds]]-1)-1+Table1[[#This Row],[BB prob.]])/(Table1[[#This Row],[Odds]]-1))*0.3</f>
        <v>-5.2341052631578934E-2</v>
      </c>
      <c r="W199">
        <f>(Table1[[#This Row],[BB Bet]]*Table1[[#This Row],[Odds]]*Table1[[#This Row],[Win]]-Table1[[#This Row],[BB Bet]])*Table1[[#This Row],[BB Bankroll]]</f>
        <v>0</v>
      </c>
      <c r="X199">
        <f>Table1[[#This Row],[BB Bet]]*Table1[[#This Row],[Odds]]*Table1[[#This Row],[Win]]-Table1[[#This Row],[BB Bet]]</f>
        <v>0</v>
      </c>
      <c r="Y199" s="5">
        <f>Y198</f>
        <v>1.0750356672885475</v>
      </c>
    </row>
    <row r="200" spans="1:25" x14ac:dyDescent="0.35">
      <c r="A200" s="4">
        <v>2020020108</v>
      </c>
      <c r="B200" s="4">
        <v>14</v>
      </c>
      <c r="C200" s="4" t="s">
        <v>30</v>
      </c>
      <c r="D200" s="4" t="s">
        <v>9</v>
      </c>
      <c r="E200" s="4">
        <v>0</v>
      </c>
      <c r="F200" s="4">
        <v>0</v>
      </c>
      <c r="G200" s="4">
        <v>2.2999999999999998</v>
      </c>
      <c r="H200">
        <v>0.34997530711605629</v>
      </c>
      <c r="I200">
        <f>((Table1[[#This Row],[H-S prob.]]*(Table1[[#This Row],[Odds]]-1)-1+Table1[[#This Row],[H-S prob.]])/(Table1[[#This Row],[Odds]]-1))*0.3</f>
        <v>-4.5013106223016297E-2</v>
      </c>
      <c r="K200">
        <f>(Table1[[#This Row],[H-S Bet]]*Table1[[#This Row],[Odds]]*Table1[[#This Row],[Win]]-Table1[[#This Row],[H-S Bet]])*Table1[[#This Row],[H-S Bankroll]]</f>
        <v>0</v>
      </c>
      <c r="L200">
        <f>Table1[[#This Row],[H-S Bet]]*Table1[[#This Row],[Odds]]*Table1[[#This Row],[Win]]-Table1[[#This Row],[H-S Bet]]</f>
        <v>0</v>
      </c>
      <c r="M200" s="5">
        <f>M199</f>
        <v>1.1498410268770152</v>
      </c>
      <c r="N200" s="4">
        <v>0.40700000000000003</v>
      </c>
      <c r="O200" s="4">
        <f>((Table1[[#This Row],[Dom prob.]]*(Table1[[#This Row],[Odds]]-1)-1+Table1[[#This Row],[Dom prob.]])/(Table1[[#This Row],[Odds]]-1))*0.3</f>
        <v>-1.4746153846153836E-2</v>
      </c>
      <c r="P200" s="4"/>
      <c r="Q200" s="4">
        <f>(Table1[[#This Row],[Dom Bet]]*Table1[[#This Row],[Odds]]*Table1[[#This Row],[Win]]-Table1[[#This Row],[Dom Bet]])*Table1[[#This Row],[Dom Bankroll]]</f>
        <v>0</v>
      </c>
      <c r="R200" s="4">
        <f>Table1[[#This Row],[Dom Bet]]*Table1[[#This Row],[Odds]]*Table1[[#This Row],[Win]]-Table1[[#This Row],[Dom Bet]]</f>
        <v>0</v>
      </c>
      <c r="S200" s="4">
        <f>S199</f>
        <v>0.95478242291528936</v>
      </c>
      <c r="T200">
        <v>0.30110000000000003</v>
      </c>
      <c r="U200">
        <f>((Table1[[#This Row],[BB prob.]]*(Table1[[#This Row],[Odds]]-1)-1+Table1[[#This Row],[BB prob.]])/(Table1[[#This Row],[Odds]]-1))*0.3</f>
        <v>-7.0954615384615394E-2</v>
      </c>
      <c r="W200">
        <f>(Table1[[#This Row],[BB Bet]]*Table1[[#This Row],[Odds]]*Table1[[#This Row],[Win]]-Table1[[#This Row],[BB Bet]])*Table1[[#This Row],[BB Bankroll]]</f>
        <v>0</v>
      </c>
      <c r="X200">
        <f>Table1[[#This Row],[BB Bet]]*Table1[[#This Row],[Odds]]*Table1[[#This Row],[Win]]-Table1[[#This Row],[BB Bet]]</f>
        <v>0</v>
      </c>
      <c r="Y200" s="5">
        <f>Y199</f>
        <v>1.0750356672885475</v>
      </c>
    </row>
    <row r="201" spans="1:25" x14ac:dyDescent="0.35">
      <c r="A201" s="4">
        <v>2020020108</v>
      </c>
      <c r="B201" s="4">
        <v>14</v>
      </c>
      <c r="C201" s="4" t="s">
        <v>9</v>
      </c>
      <c r="D201" s="4" t="s">
        <v>30</v>
      </c>
      <c r="E201" s="4">
        <v>1</v>
      </c>
      <c r="F201" s="4">
        <v>1</v>
      </c>
      <c r="G201" s="4">
        <v>1.64</v>
      </c>
      <c r="H201">
        <v>0.65002469288394371</v>
      </c>
      <c r="I201">
        <f>((Table1[[#This Row],[H-S prob.]]*(Table1[[#This Row],[Odds]]-1)-1+Table1[[#This Row],[H-S prob.]])/(Table1[[#This Row],[Odds]]-1))*0.3</f>
        <v>3.0956482654531731E-2</v>
      </c>
      <c r="J201">
        <v>3.0956482654531731E-2</v>
      </c>
      <c r="K201">
        <f>(Table1[[#This Row],[H-S Bet]]*Table1[[#This Row],[Odds]]*Table1[[#This Row],[Win]]-Table1[[#This Row],[H-S Bet]])*Table1[[#This Row],[H-S Bankroll]]</f>
        <v>2.2780821634551855E-2</v>
      </c>
      <c r="L201">
        <f>Table1[[#This Row],[H-S Bet]]*Table1[[#This Row],[Odds]]*Table1[[#This Row],[Win]]-Table1[[#This Row],[H-S Bet]]</f>
        <v>1.9812148898900307E-2</v>
      </c>
      <c r="M201" s="5">
        <f>M200</f>
        <v>1.1498410268770152</v>
      </c>
      <c r="N201" s="4">
        <v>0.59299999999999997</v>
      </c>
      <c r="O201" s="4">
        <f>((Table1[[#This Row],[Dom prob.]]*(Table1[[#This Row],[Odds]]-1)-1+Table1[[#This Row],[Dom prob.]])/(Table1[[#This Row],[Odds]]-1))*0.3</f>
        <v>-1.2881250000000082E-2</v>
      </c>
      <c r="P201" s="4"/>
      <c r="Q201" s="4">
        <f>(Table1[[#This Row],[Dom Bet]]*Table1[[#This Row],[Odds]]*Table1[[#This Row],[Win]]-Table1[[#This Row],[Dom Bet]])*Table1[[#This Row],[Dom Bankroll]]</f>
        <v>0</v>
      </c>
      <c r="R201" s="4">
        <f>Table1[[#This Row],[Dom Bet]]*Table1[[#This Row],[Odds]]*Table1[[#This Row],[Win]]-Table1[[#This Row],[Dom Bet]]</f>
        <v>0</v>
      </c>
      <c r="S201" s="4">
        <f>S200</f>
        <v>0.95478242291528936</v>
      </c>
      <c r="T201">
        <v>0.69889999999999997</v>
      </c>
      <c r="U201">
        <f>((Table1[[#This Row],[BB prob.]]*(Table1[[#This Row],[Odds]]-1)-1+Table1[[#This Row],[BB prob.]])/(Table1[[#This Row],[Odds]]-1))*0.3</f>
        <v>6.8529374999999962E-2</v>
      </c>
      <c r="V201">
        <v>6.8529374999999962E-2</v>
      </c>
      <c r="W201">
        <f>(Table1[[#This Row],[BB Bet]]*Table1[[#This Row],[Odds]]*Table1[[#This Row],[Win]]-Table1[[#This Row],[BB Bet]])*Table1[[#This Row],[BB Bankroll]]</f>
        <v>4.7149774324474918E-2</v>
      </c>
      <c r="X201">
        <f>Table1[[#This Row],[BB Bet]]*Table1[[#This Row],[Odds]]*Table1[[#This Row],[Win]]-Table1[[#This Row],[BB Bet]]</f>
        <v>4.3858799999999976E-2</v>
      </c>
      <c r="Y201" s="5">
        <f>Y200</f>
        <v>1.0750356672885475</v>
      </c>
    </row>
    <row r="202" spans="1:25" x14ac:dyDescent="0.35">
      <c r="A202" s="4">
        <v>2020020109</v>
      </c>
      <c r="B202" s="4">
        <v>15</v>
      </c>
      <c r="C202" s="4" t="s">
        <v>14</v>
      </c>
      <c r="D202" s="4" t="s">
        <v>3</v>
      </c>
      <c r="E202" s="4">
        <v>1</v>
      </c>
      <c r="F202" s="4">
        <v>1</v>
      </c>
      <c r="G202" s="4">
        <v>1.76</v>
      </c>
      <c r="H202">
        <v>0.50043874072621186</v>
      </c>
      <c r="I202">
        <f>((Table1[[#This Row],[H-S prob.]]*(Table1[[#This Row],[Odds]]-1)-1+Table1[[#This Row],[H-S prob.]])/(Table1[[#This Row],[Odds]]-1))*0.3</f>
        <v>-4.7063611706000201E-2</v>
      </c>
      <c r="K202">
        <f>(Table1[[#This Row],[H-S Bet]]*Table1[[#This Row],[Odds]]*Table1[[#This Row],[Win]]-Table1[[#This Row],[H-S Bet]])*Table1[[#This Row],[H-S Bankroll]]</f>
        <v>0</v>
      </c>
      <c r="L202">
        <f>Table1[[#This Row],[H-S Bet]]*Table1[[#This Row],[Odds]]*Table1[[#This Row],[Win]]-Table1[[#This Row],[H-S Bet]]</f>
        <v>0</v>
      </c>
      <c r="M202" s="5">
        <f>M201+SUM(K198:K201)</f>
        <v>1.1740987924401325</v>
      </c>
      <c r="N202" s="4">
        <v>0.50900000000000001</v>
      </c>
      <c r="O202" s="4">
        <f>((Table1[[#This Row],[Dom prob.]]*(Table1[[#This Row],[Odds]]-1)-1+Table1[[#This Row],[Dom prob.]])/(Table1[[#This Row],[Odds]]-1))*0.3</f>
        <v>-4.1115789473684175E-2</v>
      </c>
      <c r="P202" s="4"/>
      <c r="Q202" s="4">
        <f>(Table1[[#This Row],[Dom Bet]]*Table1[[#This Row],[Odds]]*Table1[[#This Row],[Win]]-Table1[[#This Row],[Dom Bet]])*Table1[[#This Row],[Dom Bankroll]]</f>
        <v>0</v>
      </c>
      <c r="R202" s="4">
        <f>Table1[[#This Row],[Dom Bet]]*Table1[[#This Row],[Odds]]*Table1[[#This Row],[Win]]-Table1[[#This Row],[Dom Bet]]</f>
        <v>0</v>
      </c>
      <c r="S202" s="4">
        <f>S201+SUM(Q198:Q201)</f>
        <v>0.95478242291528936</v>
      </c>
      <c r="T202">
        <v>0.66099999999999992</v>
      </c>
      <c r="U202">
        <f>((Table1[[#This Row],[BB prob.]]*(Table1[[#This Row],[Odds]]-1)-1+Table1[[#This Row],[BB prob.]])/(Table1[[#This Row],[Odds]]-1))*0.3</f>
        <v>6.4484210526315727E-2</v>
      </c>
      <c r="V202">
        <v>6.4484210526315727E-2</v>
      </c>
      <c r="W202">
        <f>(Table1[[#This Row],[BB Bet]]*Table1[[#This Row],[Odds]]*Table1[[#This Row],[Win]]-Table1[[#This Row],[BB Bet]])*Table1[[#This Row],[BB Bankroll]]</f>
        <v>5.4105647751120006E-2</v>
      </c>
      <c r="X202">
        <f>Table1[[#This Row],[BB Bet]]*Table1[[#This Row],[Odds]]*Table1[[#This Row],[Win]]-Table1[[#This Row],[BB Bet]]</f>
        <v>4.9007999999999954E-2</v>
      </c>
      <c r="Y202" s="5">
        <f>Y201+SUM(W198:W201)</f>
        <v>1.1040166452644478</v>
      </c>
    </row>
    <row r="203" spans="1:25" x14ac:dyDescent="0.35">
      <c r="A203" s="4">
        <v>2020020109</v>
      </c>
      <c r="B203" s="4">
        <v>15</v>
      </c>
      <c r="C203" s="4" t="s">
        <v>3</v>
      </c>
      <c r="D203" s="4" t="s">
        <v>14</v>
      </c>
      <c r="E203" s="4">
        <v>0</v>
      </c>
      <c r="F203" s="4">
        <v>0</v>
      </c>
      <c r="G203" s="4">
        <v>2.1</v>
      </c>
      <c r="H203">
        <v>0.49956125927378803</v>
      </c>
      <c r="I203">
        <f>((Table1[[#This Row],[H-S prob.]]*(Table1[[#This Row],[Odds]]-1)-1+Table1[[#This Row],[H-S prob.]])/(Table1[[#This Row],[Odds]]-1))*0.3</f>
        <v>1.3385084856805883E-2</v>
      </c>
      <c r="J203">
        <v>1.3385084856805883E-2</v>
      </c>
      <c r="K203">
        <f>(Table1[[#This Row],[H-S Bet]]*Table1[[#This Row],[Odds]]*Table1[[#This Row],[Win]]-Table1[[#This Row],[H-S Bet]])*Table1[[#This Row],[H-S Bankroll]]</f>
        <v>-1.5715411967084491E-2</v>
      </c>
      <c r="L203">
        <f>Table1[[#This Row],[H-S Bet]]*Table1[[#This Row],[Odds]]*Table1[[#This Row],[Win]]-Table1[[#This Row],[H-S Bet]]</f>
        <v>-1.3385084856805883E-2</v>
      </c>
      <c r="M203" s="5">
        <f>M202</f>
        <v>1.1740987924401325</v>
      </c>
      <c r="N203" s="4">
        <v>0.49099999999999999</v>
      </c>
      <c r="O203" s="4">
        <f>((Table1[[#This Row],[Dom prob.]]*(Table1[[#This Row],[Odds]]-1)-1+Table1[[#This Row],[Dom prob.]])/(Table1[[#This Row],[Odds]]-1))*0.3</f>
        <v>8.4818181818181859E-3</v>
      </c>
      <c r="P203" s="4">
        <v>8.4818181818181859E-3</v>
      </c>
      <c r="Q203" s="4">
        <f>(Table1[[#This Row],[Dom Bet]]*Table1[[#This Row],[Odds]]*Table1[[#This Row],[Win]]-Table1[[#This Row],[Dom Bet]])*Table1[[#This Row],[Dom Bankroll]]</f>
        <v>-8.0982909143633222E-3</v>
      </c>
      <c r="R203" s="4">
        <f>Table1[[#This Row],[Dom Bet]]*Table1[[#This Row],[Odds]]*Table1[[#This Row],[Win]]-Table1[[#This Row],[Dom Bet]]</f>
        <v>-8.4818181818181859E-3</v>
      </c>
      <c r="S203" s="4">
        <f>S202</f>
        <v>0.95478242291528936</v>
      </c>
      <c r="T203">
        <v>0.33900000000000008</v>
      </c>
      <c r="U203">
        <f>((Table1[[#This Row],[BB prob.]]*(Table1[[#This Row],[Odds]]-1)-1+Table1[[#This Row],[BB prob.]])/(Table1[[#This Row],[Odds]]-1))*0.3</f>
        <v>-7.8572727272727211E-2</v>
      </c>
      <c r="W203">
        <f>(Table1[[#This Row],[BB Bet]]*Table1[[#This Row],[Odds]]*Table1[[#This Row],[Win]]-Table1[[#This Row],[BB Bet]])*Table1[[#This Row],[BB Bankroll]]</f>
        <v>0</v>
      </c>
      <c r="X203">
        <f>Table1[[#This Row],[BB Bet]]*Table1[[#This Row],[Odds]]*Table1[[#This Row],[Win]]-Table1[[#This Row],[BB Bet]]</f>
        <v>0</v>
      </c>
      <c r="Y203" s="5">
        <f>Y202</f>
        <v>1.1040166452644478</v>
      </c>
    </row>
    <row r="204" spans="1:25" x14ac:dyDescent="0.35">
      <c r="A204" s="4">
        <v>2020020110</v>
      </c>
      <c r="B204" s="4">
        <v>15</v>
      </c>
      <c r="C204" s="4" t="s">
        <v>12</v>
      </c>
      <c r="D204" s="4" t="s">
        <v>17</v>
      </c>
      <c r="E204" s="4">
        <v>1</v>
      </c>
      <c r="F204" s="4">
        <v>0</v>
      </c>
      <c r="G204" s="4">
        <v>2.1</v>
      </c>
      <c r="H204">
        <v>0.46767092908014812</v>
      </c>
      <c r="I204">
        <f>((Table1[[#This Row],[H-S prob.]]*(Table1[[#This Row],[Odds]]-1)-1+Table1[[#This Row],[H-S prob.]])/(Table1[[#This Row],[Odds]]-1))*0.3</f>
        <v>-4.8793769813696873E-3</v>
      </c>
      <c r="K204">
        <f>(Table1[[#This Row],[H-S Bet]]*Table1[[#This Row],[Odds]]*Table1[[#This Row],[Win]]-Table1[[#This Row],[H-S Bet]])*Table1[[#This Row],[H-S Bankroll]]</f>
        <v>0</v>
      </c>
      <c r="L204">
        <f>Table1[[#This Row],[H-S Bet]]*Table1[[#This Row],[Odds]]*Table1[[#This Row],[Win]]-Table1[[#This Row],[H-S Bet]]</f>
        <v>0</v>
      </c>
      <c r="M204" s="5">
        <f>M203</f>
        <v>1.1740987924401325</v>
      </c>
      <c r="N204" s="4">
        <v>0.47699999999999998</v>
      </c>
      <c r="O204" s="4">
        <f>((Table1[[#This Row],[Dom prob.]]*(Table1[[#This Row],[Odds]]-1)-1+Table1[[#This Row],[Dom prob.]])/(Table1[[#This Row],[Odds]]-1))*0.3</f>
        <v>4.6363636363637309E-4</v>
      </c>
      <c r="P204" s="4">
        <v>4.6363636363637309E-4</v>
      </c>
      <c r="Q204" s="4">
        <f>(Table1[[#This Row],[Dom Bet]]*Table1[[#This Row],[Odds]]*Table1[[#This Row],[Win]]-Table1[[#This Row],[Dom Bet]])*Table1[[#This Row],[Dom Bankroll]]</f>
        <v>-4.4267185062437048E-4</v>
      </c>
      <c r="R204" s="4">
        <f>Table1[[#This Row],[Dom Bet]]*Table1[[#This Row],[Odds]]*Table1[[#This Row],[Win]]-Table1[[#This Row],[Dom Bet]]</f>
        <v>-4.6363636363637309E-4</v>
      </c>
      <c r="S204" s="4">
        <f>S203</f>
        <v>0.95478242291528936</v>
      </c>
      <c r="T204">
        <v>0.50380000000000003</v>
      </c>
      <c r="U204">
        <f>((Table1[[#This Row],[BB prob.]]*(Table1[[#This Row],[Odds]]-1)-1+Table1[[#This Row],[BB prob.]])/(Table1[[#This Row],[Odds]]-1))*0.3</f>
        <v>1.5812727272727308E-2</v>
      </c>
      <c r="V204">
        <v>1.5812727272727308E-2</v>
      </c>
      <c r="W204">
        <f>(Table1[[#This Row],[BB Bet]]*Table1[[#This Row],[Odds]]*Table1[[#This Row],[Win]]-Table1[[#This Row],[BB Bet]])*Table1[[#This Row],[BB Bankroll]]</f>
        <v>-1.7457514116118043E-2</v>
      </c>
      <c r="X204">
        <f>Table1[[#This Row],[BB Bet]]*Table1[[#This Row],[Odds]]*Table1[[#This Row],[Win]]-Table1[[#This Row],[BB Bet]]</f>
        <v>-1.5812727272727308E-2</v>
      </c>
      <c r="Y204" s="5">
        <f>Y203</f>
        <v>1.1040166452644478</v>
      </c>
    </row>
    <row r="205" spans="1:25" x14ac:dyDescent="0.35">
      <c r="A205" s="4">
        <v>2020020110</v>
      </c>
      <c r="B205" s="4">
        <v>15</v>
      </c>
      <c r="C205" s="4" t="s">
        <v>17</v>
      </c>
      <c r="D205" s="4" t="s">
        <v>12</v>
      </c>
      <c r="E205" s="4">
        <v>0</v>
      </c>
      <c r="F205" s="4">
        <v>1</v>
      </c>
      <c r="G205" s="4">
        <v>1.8</v>
      </c>
      <c r="H205">
        <v>0.53232907091985193</v>
      </c>
      <c r="I205">
        <f>((Table1[[#This Row],[H-S prob.]]*(Table1[[#This Row],[Odds]]-1)-1+Table1[[#This Row],[H-S prob.]])/(Table1[[#This Row],[Odds]]-1))*0.3</f>
        <v>-1.5677877129099946E-2</v>
      </c>
      <c r="K205">
        <f>(Table1[[#This Row],[H-S Bet]]*Table1[[#This Row],[Odds]]*Table1[[#This Row],[Win]]-Table1[[#This Row],[H-S Bet]])*Table1[[#This Row],[H-S Bankroll]]</f>
        <v>0</v>
      </c>
      <c r="L205">
        <f>Table1[[#This Row],[H-S Bet]]*Table1[[#This Row],[Odds]]*Table1[[#This Row],[Win]]-Table1[[#This Row],[H-S Bet]]</f>
        <v>0</v>
      </c>
      <c r="M205" s="5">
        <f>M204</f>
        <v>1.1740987924401325</v>
      </c>
      <c r="N205" s="4">
        <v>0.52300000000000002</v>
      </c>
      <c r="O205" s="4">
        <f>((Table1[[#This Row],[Dom prob.]]*(Table1[[#This Row],[Odds]]-1)-1+Table1[[#This Row],[Dom prob.]])/(Table1[[#This Row],[Odds]]-1))*0.3</f>
        <v>-2.1974999999999953E-2</v>
      </c>
      <c r="P205" s="4"/>
      <c r="Q205" s="4">
        <f>(Table1[[#This Row],[Dom Bet]]*Table1[[#This Row],[Odds]]*Table1[[#This Row],[Win]]-Table1[[#This Row],[Dom Bet]])*Table1[[#This Row],[Dom Bankroll]]</f>
        <v>0</v>
      </c>
      <c r="R205" s="4">
        <f>Table1[[#This Row],[Dom Bet]]*Table1[[#This Row],[Odds]]*Table1[[#This Row],[Win]]-Table1[[#This Row],[Dom Bet]]</f>
        <v>0</v>
      </c>
      <c r="S205" s="4">
        <f>S204</f>
        <v>0.95478242291528936</v>
      </c>
      <c r="T205">
        <v>0.49619999999999997</v>
      </c>
      <c r="U205">
        <f>((Table1[[#This Row],[BB prob.]]*(Table1[[#This Row],[Odds]]-1)-1+Table1[[#This Row],[BB prob.]])/(Table1[[#This Row],[Odds]]-1))*0.3</f>
        <v>-4.0065000000000017E-2</v>
      </c>
      <c r="W205">
        <f>(Table1[[#This Row],[BB Bet]]*Table1[[#This Row],[Odds]]*Table1[[#This Row],[Win]]-Table1[[#This Row],[BB Bet]])*Table1[[#This Row],[BB Bankroll]]</f>
        <v>0</v>
      </c>
      <c r="X205">
        <f>Table1[[#This Row],[BB Bet]]*Table1[[#This Row],[Odds]]*Table1[[#This Row],[Win]]-Table1[[#This Row],[BB Bet]]</f>
        <v>0</v>
      </c>
      <c r="Y205" s="5">
        <f>Y204</f>
        <v>1.1040166452644478</v>
      </c>
    </row>
    <row r="206" spans="1:25" x14ac:dyDescent="0.35">
      <c r="A206" s="4">
        <v>2020020111</v>
      </c>
      <c r="B206" s="4">
        <v>15</v>
      </c>
      <c r="C206" s="4" t="s">
        <v>15</v>
      </c>
      <c r="D206" s="4" t="s">
        <v>2</v>
      </c>
      <c r="E206" s="4">
        <v>1</v>
      </c>
      <c r="F206" s="4">
        <v>0</v>
      </c>
      <c r="G206" s="4">
        <v>2.4</v>
      </c>
      <c r="H206">
        <v>0.41318034869435283</v>
      </c>
      <c r="I206">
        <f>((Table1[[#This Row],[H-S prob.]]*(Table1[[#This Row],[Odds]]-1)-1+Table1[[#This Row],[H-S prob.]])/(Table1[[#This Row],[Odds]]-1))*0.3</f>
        <v>-1.7929635286185503E-3</v>
      </c>
      <c r="K206">
        <f>(Table1[[#This Row],[H-S Bet]]*Table1[[#This Row],[Odds]]*Table1[[#This Row],[Win]]-Table1[[#This Row],[H-S Bet]])*Table1[[#This Row],[H-S Bankroll]]</f>
        <v>0</v>
      </c>
      <c r="L206">
        <f>Table1[[#This Row],[H-S Bet]]*Table1[[#This Row],[Odds]]*Table1[[#This Row],[Win]]-Table1[[#This Row],[H-S Bet]]</f>
        <v>0</v>
      </c>
      <c r="M206" s="5">
        <f>M205</f>
        <v>1.1740987924401325</v>
      </c>
      <c r="N206" s="4">
        <v>0.35399999999999998</v>
      </c>
      <c r="O206" s="4">
        <f>((Table1[[#This Row],[Dom prob.]]*(Table1[[#This Row],[Odds]]-1)-1+Table1[[#This Row],[Dom prob.]])/(Table1[[#This Row],[Odds]]-1))*0.3</f>
        <v>-3.2228571428571447E-2</v>
      </c>
      <c r="P206" s="4"/>
      <c r="Q206" s="4">
        <f>(Table1[[#This Row],[Dom Bet]]*Table1[[#This Row],[Odds]]*Table1[[#This Row],[Win]]-Table1[[#This Row],[Dom Bet]])*Table1[[#This Row],[Dom Bankroll]]</f>
        <v>0</v>
      </c>
      <c r="R206" s="4">
        <f>Table1[[#This Row],[Dom Bet]]*Table1[[#This Row],[Odds]]*Table1[[#This Row],[Win]]-Table1[[#This Row],[Dom Bet]]</f>
        <v>0</v>
      </c>
      <c r="S206" s="4">
        <f>S205</f>
        <v>0.95478242291528936</v>
      </c>
      <c r="T206">
        <v>0.43</v>
      </c>
      <c r="U206">
        <f>((Table1[[#This Row],[BB prob.]]*(Table1[[#This Row],[Odds]]-1)-1+Table1[[#This Row],[BB prob.]])/(Table1[[#This Row],[Odds]]-1))*0.3</f>
        <v>6.8571428571428516E-3</v>
      </c>
      <c r="V206">
        <v>6.8571428571428516E-3</v>
      </c>
      <c r="W206">
        <f>(Table1[[#This Row],[BB Bet]]*Table1[[#This Row],[Odds]]*Table1[[#This Row],[Win]]-Table1[[#This Row],[BB Bet]])*Table1[[#This Row],[BB Bankroll]]</f>
        <v>-7.5703998532419218E-3</v>
      </c>
      <c r="X206">
        <f>Table1[[#This Row],[BB Bet]]*Table1[[#This Row],[Odds]]*Table1[[#This Row],[Win]]-Table1[[#This Row],[BB Bet]]</f>
        <v>-6.8571428571428516E-3</v>
      </c>
      <c r="Y206" s="5">
        <f>Y205</f>
        <v>1.1040166452644478</v>
      </c>
    </row>
    <row r="207" spans="1:25" x14ac:dyDescent="0.35">
      <c r="A207" s="4">
        <v>2020020111</v>
      </c>
      <c r="B207" s="4">
        <v>15</v>
      </c>
      <c r="C207" s="4" t="s">
        <v>2</v>
      </c>
      <c r="D207" s="4" t="s">
        <v>15</v>
      </c>
      <c r="E207" s="4">
        <v>0</v>
      </c>
      <c r="F207" s="4">
        <v>1</v>
      </c>
      <c r="G207" s="4">
        <v>1.6</v>
      </c>
      <c r="H207">
        <v>0.58681965130564728</v>
      </c>
      <c r="I207">
        <f>((Table1[[#This Row],[H-S prob.]]*(Table1[[#This Row],[Odds]]-1)-1+Table1[[#This Row],[H-S prob.]])/(Table1[[#This Row],[Odds]]-1))*0.3</f>
        <v>-3.0544278955482115E-2</v>
      </c>
      <c r="K207">
        <f>(Table1[[#This Row],[H-S Bet]]*Table1[[#This Row],[Odds]]*Table1[[#This Row],[Win]]-Table1[[#This Row],[H-S Bet]])*Table1[[#This Row],[H-S Bankroll]]</f>
        <v>0</v>
      </c>
      <c r="L207">
        <f>Table1[[#This Row],[H-S Bet]]*Table1[[#This Row],[Odds]]*Table1[[#This Row],[Win]]-Table1[[#This Row],[H-S Bet]]</f>
        <v>0</v>
      </c>
      <c r="M207" s="5">
        <f>M206</f>
        <v>1.1740987924401325</v>
      </c>
      <c r="N207" s="4">
        <v>0.64600000000000002</v>
      </c>
      <c r="O207" s="4">
        <f>((Table1[[#This Row],[Dom prob.]]*(Table1[[#This Row],[Odds]]-1)-1+Table1[[#This Row],[Dom prob.]])/(Table1[[#This Row],[Odds]]-1))*0.3</f>
        <v>1.6800000000000034E-2</v>
      </c>
      <c r="P207" s="4">
        <v>1.6800000000000034E-2</v>
      </c>
      <c r="Q207" s="4">
        <f>(Table1[[#This Row],[Dom Bet]]*Table1[[#This Row],[Odds]]*Table1[[#This Row],[Win]]-Table1[[#This Row],[Dom Bet]])*Table1[[#This Row],[Dom Bankroll]]</f>
        <v>9.624206822986139E-3</v>
      </c>
      <c r="R207" s="4">
        <f>Table1[[#This Row],[Dom Bet]]*Table1[[#This Row],[Odds]]*Table1[[#This Row],[Win]]-Table1[[#This Row],[Dom Bet]]</f>
        <v>1.0080000000000023E-2</v>
      </c>
      <c r="S207" s="4">
        <f>S206</f>
        <v>0.95478242291528936</v>
      </c>
      <c r="T207">
        <v>0.57000000000000006</v>
      </c>
      <c r="U207">
        <f>((Table1[[#This Row],[BB prob.]]*(Table1[[#This Row],[Odds]]-1)-1+Table1[[#This Row],[BB prob.]])/(Table1[[#This Row],[Odds]]-1))*0.3</f>
        <v>-4.3999999999999921E-2</v>
      </c>
      <c r="W207">
        <f>(Table1[[#This Row],[BB Bet]]*Table1[[#This Row],[Odds]]*Table1[[#This Row],[Win]]-Table1[[#This Row],[BB Bet]])*Table1[[#This Row],[BB Bankroll]]</f>
        <v>0</v>
      </c>
      <c r="X207">
        <f>Table1[[#This Row],[BB Bet]]*Table1[[#This Row],[Odds]]*Table1[[#This Row],[Win]]-Table1[[#This Row],[BB Bet]]</f>
        <v>0</v>
      </c>
      <c r="Y207" s="5">
        <f>Y206</f>
        <v>1.1040166452644478</v>
      </c>
    </row>
    <row r="208" spans="1:25" x14ac:dyDescent="0.35">
      <c r="A208" s="4">
        <v>2020020112</v>
      </c>
      <c r="B208" s="4">
        <v>15</v>
      </c>
      <c r="C208" s="4" t="s">
        <v>16</v>
      </c>
      <c r="D208" s="4" t="s">
        <v>13</v>
      </c>
      <c r="E208" s="4">
        <v>0</v>
      </c>
      <c r="F208" s="4">
        <v>0</v>
      </c>
      <c r="G208" s="4">
        <v>1.8</v>
      </c>
      <c r="H208">
        <v>0.39602760971875517</v>
      </c>
      <c r="I208">
        <f>((Table1[[#This Row],[H-S prob.]]*(Table1[[#This Row],[Odds]]-1)-1+Table1[[#This Row],[H-S prob.]])/(Table1[[#This Row],[Odds]]-1))*0.3</f>
        <v>-0.10768136343984028</v>
      </c>
      <c r="K208">
        <f>(Table1[[#This Row],[H-S Bet]]*Table1[[#This Row],[Odds]]*Table1[[#This Row],[Win]]-Table1[[#This Row],[H-S Bet]])*Table1[[#This Row],[H-S Bankroll]]</f>
        <v>0</v>
      </c>
      <c r="L208">
        <f>Table1[[#This Row],[H-S Bet]]*Table1[[#This Row],[Odds]]*Table1[[#This Row],[Win]]-Table1[[#This Row],[H-S Bet]]</f>
        <v>0</v>
      </c>
      <c r="M208" s="5">
        <f>M207</f>
        <v>1.1740987924401325</v>
      </c>
      <c r="N208" s="4">
        <v>0.53200000000000003</v>
      </c>
      <c r="O208" s="4">
        <f>((Table1[[#This Row],[Dom prob.]]*(Table1[[#This Row],[Odds]]-1)-1+Table1[[#This Row],[Dom prob.]])/(Table1[[#This Row],[Odds]]-1))*0.3</f>
        <v>-1.5899999999999997E-2</v>
      </c>
      <c r="P208" s="4"/>
      <c r="Q208" s="4">
        <f>(Table1[[#This Row],[Dom Bet]]*Table1[[#This Row],[Odds]]*Table1[[#This Row],[Win]]-Table1[[#This Row],[Dom Bet]])*Table1[[#This Row],[Dom Bankroll]]</f>
        <v>0</v>
      </c>
      <c r="R208" s="4">
        <f>Table1[[#This Row],[Dom Bet]]*Table1[[#This Row],[Odds]]*Table1[[#This Row],[Win]]-Table1[[#This Row],[Dom Bet]]</f>
        <v>0</v>
      </c>
      <c r="S208" s="4">
        <f>S207</f>
        <v>0.95478242291528936</v>
      </c>
      <c r="T208">
        <v>0.47039999999999993</v>
      </c>
      <c r="U208">
        <f>((Table1[[#This Row],[BB prob.]]*(Table1[[#This Row],[Odds]]-1)-1+Table1[[#This Row],[BB prob.]])/(Table1[[#This Row],[Odds]]-1))*0.3</f>
        <v>-5.7480000000000031E-2</v>
      </c>
      <c r="W208">
        <f>(Table1[[#This Row],[BB Bet]]*Table1[[#This Row],[Odds]]*Table1[[#This Row],[Win]]-Table1[[#This Row],[BB Bet]])*Table1[[#This Row],[BB Bankroll]]</f>
        <v>0</v>
      </c>
      <c r="X208">
        <f>Table1[[#This Row],[BB Bet]]*Table1[[#This Row],[Odds]]*Table1[[#This Row],[Win]]-Table1[[#This Row],[BB Bet]]</f>
        <v>0</v>
      </c>
      <c r="Y208" s="5">
        <f>Y207</f>
        <v>1.1040166452644478</v>
      </c>
    </row>
    <row r="209" spans="1:25" x14ac:dyDescent="0.35">
      <c r="A209" s="4">
        <v>2020020112</v>
      </c>
      <c r="B209" s="4">
        <v>15</v>
      </c>
      <c r="C209" s="4" t="s">
        <v>13</v>
      </c>
      <c r="D209" s="4" t="s">
        <v>16</v>
      </c>
      <c r="E209" s="4">
        <v>1</v>
      </c>
      <c r="F209" s="4">
        <v>1</v>
      </c>
      <c r="G209" s="4">
        <v>2.0499999999999998</v>
      </c>
      <c r="H209">
        <v>0.60397239028124483</v>
      </c>
      <c r="I209">
        <f>((Table1[[#This Row],[H-S prob.]]*(Table1[[#This Row],[Odds]]-1)-1+Table1[[#This Row],[H-S prob.]])/(Table1[[#This Row],[Odds]]-1))*0.3</f>
        <v>6.8040971450443369E-2</v>
      </c>
      <c r="J209">
        <v>6.8040971450443369E-2</v>
      </c>
      <c r="K209">
        <f>(Table1[[#This Row],[H-S Bet]]*Table1[[#This Row],[Odds]]*Table1[[#This Row],[Win]]-Table1[[#This Row],[H-S Bet]])*Table1[[#This Row],[H-S Bankroll]]</f>
        <v>8.3881163537240039E-2</v>
      </c>
      <c r="L209">
        <f>Table1[[#This Row],[H-S Bet]]*Table1[[#This Row],[Odds]]*Table1[[#This Row],[Win]]-Table1[[#This Row],[H-S Bet]]</f>
        <v>7.1443020022965528E-2</v>
      </c>
      <c r="M209" s="5">
        <f>M208</f>
        <v>1.1740987924401325</v>
      </c>
      <c r="N209" s="4">
        <v>0.46800000000000003</v>
      </c>
      <c r="O209" s="4">
        <f>((Table1[[#This Row],[Dom prob.]]*(Table1[[#This Row],[Odds]]-1)-1+Table1[[#This Row],[Dom prob.]])/(Table1[[#This Row],[Odds]]-1))*0.3</f>
        <v>-1.1600000000000008E-2</v>
      </c>
      <c r="P209" s="4"/>
      <c r="Q209" s="4">
        <f>(Table1[[#This Row],[Dom Bet]]*Table1[[#This Row],[Odds]]*Table1[[#This Row],[Win]]-Table1[[#This Row],[Dom Bet]])*Table1[[#This Row],[Dom Bankroll]]</f>
        <v>0</v>
      </c>
      <c r="R209" s="4">
        <f>Table1[[#This Row],[Dom Bet]]*Table1[[#This Row],[Odds]]*Table1[[#This Row],[Win]]-Table1[[#This Row],[Dom Bet]]</f>
        <v>0</v>
      </c>
      <c r="S209" s="4">
        <f>S208</f>
        <v>0.95478242291528936</v>
      </c>
      <c r="T209">
        <v>0.52960000000000007</v>
      </c>
      <c r="U209">
        <f>((Table1[[#This Row],[BB prob.]]*(Table1[[#This Row],[Odds]]-1)-1+Table1[[#This Row],[BB prob.]])/(Table1[[#This Row],[Odds]]-1))*0.3</f>
        <v>2.448000000000003E-2</v>
      </c>
      <c r="V209">
        <v>2.448000000000003E-2</v>
      </c>
      <c r="W209">
        <f>(Table1[[#This Row],[BB Bet]]*Table1[[#This Row],[Odds]]*Table1[[#This Row],[Win]]-Table1[[#This Row],[BB Bet]])*Table1[[#This Row],[BB Bankroll]]</f>
        <v>2.8377643849877392E-2</v>
      </c>
      <c r="X209">
        <f>Table1[[#This Row],[BB Bet]]*Table1[[#This Row],[Odds]]*Table1[[#This Row],[Win]]-Table1[[#This Row],[BB Bet]]</f>
        <v>2.5704000000000025E-2</v>
      </c>
      <c r="Y209" s="5">
        <f>Y208</f>
        <v>1.1040166452644478</v>
      </c>
    </row>
    <row r="210" spans="1:25" x14ac:dyDescent="0.35">
      <c r="A210" s="4">
        <v>2020020113</v>
      </c>
      <c r="B210" s="4">
        <v>15</v>
      </c>
      <c r="C210" s="4" t="s">
        <v>18</v>
      </c>
      <c r="D210" s="4" t="s">
        <v>5</v>
      </c>
      <c r="E210" s="4">
        <v>1</v>
      </c>
      <c r="F210" s="4">
        <v>1</v>
      </c>
      <c r="G210" s="4">
        <v>2.25</v>
      </c>
      <c r="H210">
        <v>0.43466800189381</v>
      </c>
      <c r="I210">
        <f>((Table1[[#This Row],[H-S prob.]]*(Table1[[#This Row],[Odds]]-1)-1+Table1[[#This Row],[H-S prob.]])/(Table1[[#This Row],[Odds]]-1))*0.3</f>
        <v>-5.2792789773425984E-3</v>
      </c>
      <c r="K210">
        <f>(Table1[[#This Row],[H-S Bet]]*Table1[[#This Row],[Odds]]*Table1[[#This Row],[Win]]-Table1[[#This Row],[H-S Bet]])*Table1[[#This Row],[H-S Bankroll]]</f>
        <v>0</v>
      </c>
      <c r="L210">
        <f>Table1[[#This Row],[H-S Bet]]*Table1[[#This Row],[Odds]]*Table1[[#This Row],[Win]]-Table1[[#This Row],[H-S Bet]]</f>
        <v>0</v>
      </c>
      <c r="M210" s="5">
        <f>M209</f>
        <v>1.1740987924401325</v>
      </c>
      <c r="N210" s="4">
        <v>0.41499999999999998</v>
      </c>
      <c r="O210" s="4">
        <f>((Table1[[#This Row],[Dom prob.]]*(Table1[[#This Row],[Odds]]-1)-1+Table1[[#This Row],[Dom prob.]])/(Table1[[#This Row],[Odds]]-1))*0.3</f>
        <v>-1.5900000000000018E-2</v>
      </c>
      <c r="P210" s="4"/>
      <c r="Q210" s="4">
        <f>(Table1[[#This Row],[Dom Bet]]*Table1[[#This Row],[Odds]]*Table1[[#This Row],[Win]]-Table1[[#This Row],[Dom Bet]])*Table1[[#This Row],[Dom Bankroll]]</f>
        <v>0</v>
      </c>
      <c r="R210" s="4">
        <f>Table1[[#This Row],[Dom Bet]]*Table1[[#This Row],[Odds]]*Table1[[#This Row],[Win]]-Table1[[#This Row],[Dom Bet]]</f>
        <v>0</v>
      </c>
      <c r="S210" s="4">
        <f>S209</f>
        <v>0.95478242291528936</v>
      </c>
      <c r="T210">
        <v>0.42630000000000001</v>
      </c>
      <c r="U210">
        <f>((Table1[[#This Row],[BB prob.]]*(Table1[[#This Row],[Odds]]-1)-1+Table1[[#This Row],[BB prob.]])/(Table1[[#This Row],[Odds]]-1))*0.3</f>
        <v>-9.7979999999999994E-3</v>
      </c>
      <c r="W210">
        <f>(Table1[[#This Row],[BB Bet]]*Table1[[#This Row],[Odds]]*Table1[[#This Row],[Win]]-Table1[[#This Row],[BB Bet]])*Table1[[#This Row],[BB Bankroll]]</f>
        <v>0</v>
      </c>
      <c r="X210">
        <f>Table1[[#This Row],[BB Bet]]*Table1[[#This Row],[Odds]]*Table1[[#This Row],[Win]]-Table1[[#This Row],[BB Bet]]</f>
        <v>0</v>
      </c>
      <c r="Y210" s="5">
        <f>Y209</f>
        <v>1.1040166452644478</v>
      </c>
    </row>
    <row r="211" spans="1:25" x14ac:dyDescent="0.35">
      <c r="A211" s="4">
        <v>2020020113</v>
      </c>
      <c r="B211" s="4">
        <v>15</v>
      </c>
      <c r="C211" s="4" t="s">
        <v>5</v>
      </c>
      <c r="D211" s="4" t="s">
        <v>18</v>
      </c>
      <c r="E211" s="4">
        <v>0</v>
      </c>
      <c r="F211" s="4">
        <v>0</v>
      </c>
      <c r="G211" s="4">
        <v>1.66</v>
      </c>
      <c r="H211">
        <v>0.56533199810618995</v>
      </c>
      <c r="I211">
        <f>((Table1[[#This Row],[H-S prob.]]*(Table1[[#This Row],[Odds]]-1)-1+Table1[[#This Row],[H-S prob.]])/(Table1[[#This Row],[Odds]]-1))*0.3</f>
        <v>-2.7976765065329437E-2</v>
      </c>
      <c r="K211">
        <f>(Table1[[#This Row],[H-S Bet]]*Table1[[#This Row],[Odds]]*Table1[[#This Row],[Win]]-Table1[[#This Row],[H-S Bet]])*Table1[[#This Row],[H-S Bankroll]]</f>
        <v>0</v>
      </c>
      <c r="L211">
        <f>Table1[[#This Row],[H-S Bet]]*Table1[[#This Row],[Odds]]*Table1[[#This Row],[Win]]-Table1[[#This Row],[H-S Bet]]</f>
        <v>0</v>
      </c>
      <c r="M211" s="5">
        <f>M210</f>
        <v>1.1740987924401325</v>
      </c>
      <c r="N211" s="4">
        <v>0.58499999999999996</v>
      </c>
      <c r="O211" s="4">
        <f>((Table1[[#This Row],[Dom prob.]]*(Table1[[#This Row],[Odds]]-1)-1+Table1[[#This Row],[Dom prob.]])/(Table1[[#This Row],[Odds]]-1))*0.3</f>
        <v>-1.3136363636363705E-2</v>
      </c>
      <c r="P211" s="4"/>
      <c r="Q211" s="4">
        <f>(Table1[[#This Row],[Dom Bet]]*Table1[[#This Row],[Odds]]*Table1[[#This Row],[Win]]-Table1[[#This Row],[Dom Bet]])*Table1[[#This Row],[Dom Bankroll]]</f>
        <v>0</v>
      </c>
      <c r="R211" s="4">
        <f>Table1[[#This Row],[Dom Bet]]*Table1[[#This Row],[Odds]]*Table1[[#This Row],[Win]]-Table1[[#This Row],[Dom Bet]]</f>
        <v>0</v>
      </c>
      <c r="S211" s="4">
        <f>S210</f>
        <v>0.95478242291528936</v>
      </c>
      <c r="T211">
        <v>0.57369999999999999</v>
      </c>
      <c r="U211">
        <f>((Table1[[#This Row],[BB prob.]]*(Table1[[#This Row],[Odds]]-1)-1+Table1[[#This Row],[BB prob.]])/(Table1[[#This Row],[Odds]]-1))*0.3</f>
        <v>-2.1662727272727316E-2</v>
      </c>
      <c r="W211">
        <f>(Table1[[#This Row],[BB Bet]]*Table1[[#This Row],[Odds]]*Table1[[#This Row],[Win]]-Table1[[#This Row],[BB Bet]])*Table1[[#This Row],[BB Bankroll]]</f>
        <v>0</v>
      </c>
      <c r="X211">
        <f>Table1[[#This Row],[BB Bet]]*Table1[[#This Row],[Odds]]*Table1[[#This Row],[Win]]-Table1[[#This Row],[BB Bet]]</f>
        <v>0</v>
      </c>
      <c r="Y211" s="5">
        <f>Y210</f>
        <v>1.1040166452644478</v>
      </c>
    </row>
    <row r="212" spans="1:25" x14ac:dyDescent="0.35">
      <c r="A212" s="4">
        <v>2020020114</v>
      </c>
      <c r="B212" s="4">
        <v>15</v>
      </c>
      <c r="C212" s="4" t="s">
        <v>20</v>
      </c>
      <c r="D212" s="4" t="s">
        <v>31</v>
      </c>
      <c r="E212" s="4">
        <v>1</v>
      </c>
      <c r="F212" s="4">
        <v>1</v>
      </c>
      <c r="G212" s="4">
        <v>1.9</v>
      </c>
      <c r="H212">
        <v>0.47585447418838672</v>
      </c>
      <c r="I212">
        <f>((Table1[[#This Row],[H-S prob.]]*(Table1[[#This Row],[Odds]]-1)-1+Table1[[#This Row],[H-S prob.]])/(Table1[[#This Row],[Odds]]-1))*0.3</f>
        <v>-3.1958833014021748E-2</v>
      </c>
      <c r="K212">
        <f>(Table1[[#This Row],[H-S Bet]]*Table1[[#This Row],[Odds]]*Table1[[#This Row],[Win]]-Table1[[#This Row],[H-S Bet]])*Table1[[#This Row],[H-S Bankroll]]</f>
        <v>0</v>
      </c>
      <c r="L212">
        <f>Table1[[#This Row],[H-S Bet]]*Table1[[#This Row],[Odds]]*Table1[[#This Row],[Win]]-Table1[[#This Row],[H-S Bet]]</f>
        <v>0</v>
      </c>
      <c r="M212" s="5">
        <f>M211</f>
        <v>1.1740987924401325</v>
      </c>
      <c r="N212" s="4">
        <v>0.47499999999999998</v>
      </c>
      <c r="O212" s="4">
        <f>((Table1[[#This Row],[Dom prob.]]*(Table1[[#This Row],[Odds]]-1)-1+Table1[[#This Row],[Dom prob.]])/(Table1[[#This Row],[Odds]]-1))*0.3</f>
        <v>-3.2500000000000015E-2</v>
      </c>
      <c r="P212" s="4"/>
      <c r="Q212" s="4">
        <f>(Table1[[#This Row],[Dom Bet]]*Table1[[#This Row],[Odds]]*Table1[[#This Row],[Win]]-Table1[[#This Row],[Dom Bet]])*Table1[[#This Row],[Dom Bankroll]]</f>
        <v>0</v>
      </c>
      <c r="R212" s="4">
        <f>Table1[[#This Row],[Dom Bet]]*Table1[[#This Row],[Odds]]*Table1[[#This Row],[Win]]-Table1[[#This Row],[Dom Bet]]</f>
        <v>0</v>
      </c>
      <c r="S212" s="4">
        <f>S211</f>
        <v>0.95478242291528936</v>
      </c>
      <c r="T212">
        <v>0.57350000000000001</v>
      </c>
      <c r="U212">
        <f>((Table1[[#This Row],[BB prob.]]*(Table1[[#This Row],[Odds]]-1)-1+Table1[[#This Row],[BB prob.]])/(Table1[[#This Row],[Odds]]-1))*0.3</f>
        <v>2.9883333333333335E-2</v>
      </c>
      <c r="V212">
        <v>2.9883333333333335E-2</v>
      </c>
      <c r="W212">
        <f>(Table1[[#This Row],[BB Bet]]*Table1[[#This Row],[Odds]]*Table1[[#This Row],[Win]]-Table1[[#This Row],[BB Bet]])*Table1[[#This Row],[BB Bankroll]]</f>
        <v>2.969252767438732E-2</v>
      </c>
      <c r="X212">
        <f>Table1[[#This Row],[BB Bet]]*Table1[[#This Row],[Odds]]*Table1[[#This Row],[Win]]-Table1[[#This Row],[BB Bet]]</f>
        <v>2.6894999999999999E-2</v>
      </c>
      <c r="Y212" s="5">
        <f>Y211</f>
        <v>1.1040166452644478</v>
      </c>
    </row>
    <row r="213" spans="1:25" x14ac:dyDescent="0.35">
      <c r="A213" s="4">
        <v>2020020114</v>
      </c>
      <c r="B213" s="4">
        <v>15</v>
      </c>
      <c r="C213" s="4" t="s">
        <v>31</v>
      </c>
      <c r="D213" s="4" t="s">
        <v>20</v>
      </c>
      <c r="E213" s="4">
        <v>0</v>
      </c>
      <c r="F213" s="4">
        <v>0</v>
      </c>
      <c r="G213" s="4">
        <v>1.95</v>
      </c>
      <c r="H213">
        <v>0.52414552581161322</v>
      </c>
      <c r="I213">
        <f>((Table1[[#This Row],[H-S prob.]]*(Table1[[#This Row],[Odds]]-1)-1+Table1[[#This Row],[H-S prob.]])/(Table1[[#This Row],[Odds]]-1))*0.3</f>
        <v>6.9738237892565426E-3</v>
      </c>
      <c r="J213">
        <v>6.9738237892565426E-3</v>
      </c>
      <c r="K213">
        <f>(Table1[[#This Row],[H-S Bet]]*Table1[[#This Row],[Odds]]*Table1[[#This Row],[Win]]-Table1[[#This Row],[H-S Bet]])*Table1[[#This Row],[H-S Bankroll]]</f>
        <v>-8.1879580896563765E-3</v>
      </c>
      <c r="L213">
        <f>Table1[[#This Row],[H-S Bet]]*Table1[[#This Row],[Odds]]*Table1[[#This Row],[Win]]-Table1[[#This Row],[H-S Bet]]</f>
        <v>-6.9738237892565426E-3</v>
      </c>
      <c r="M213" s="5">
        <f>M212</f>
        <v>1.1740987924401325</v>
      </c>
      <c r="N213" s="4">
        <v>0.52500000000000002</v>
      </c>
      <c r="O213" s="4">
        <f>((Table1[[#This Row],[Dom prob.]]*(Table1[[#This Row],[Odds]]-1)-1+Table1[[#This Row],[Dom prob.]])/(Table1[[#This Row],[Odds]]-1))*0.3</f>
        <v>7.5000000000000153E-3</v>
      </c>
      <c r="P213" s="4">
        <v>7.5000000000000153E-3</v>
      </c>
      <c r="Q213" s="4">
        <f>(Table1[[#This Row],[Dom Bet]]*Table1[[#This Row],[Odds]]*Table1[[#This Row],[Win]]-Table1[[#This Row],[Dom Bet]])*Table1[[#This Row],[Dom Bankroll]]</f>
        <v>-7.1608681718646847E-3</v>
      </c>
      <c r="R213" s="4">
        <f>Table1[[#This Row],[Dom Bet]]*Table1[[#This Row],[Odds]]*Table1[[#This Row],[Win]]-Table1[[#This Row],[Dom Bet]]</f>
        <v>-7.5000000000000153E-3</v>
      </c>
      <c r="S213" s="4">
        <f>S212</f>
        <v>0.95478242291528936</v>
      </c>
      <c r="T213">
        <v>0.42649999999999999</v>
      </c>
      <c r="U213">
        <f>((Table1[[#This Row],[BB prob.]]*(Table1[[#This Row],[Odds]]-1)-1+Table1[[#This Row],[BB prob.]])/(Table1[[#This Row],[Odds]]-1))*0.3</f>
        <v>-5.3155263157894754E-2</v>
      </c>
      <c r="W213">
        <f>(Table1[[#This Row],[BB Bet]]*Table1[[#This Row],[Odds]]*Table1[[#This Row],[Win]]-Table1[[#This Row],[BB Bet]])*Table1[[#This Row],[BB Bankroll]]</f>
        <v>0</v>
      </c>
      <c r="X213">
        <f>Table1[[#This Row],[BB Bet]]*Table1[[#This Row],[Odds]]*Table1[[#This Row],[Win]]-Table1[[#This Row],[BB Bet]]</f>
        <v>0</v>
      </c>
      <c r="Y213" s="5">
        <f>Y212</f>
        <v>1.1040166452644478</v>
      </c>
    </row>
    <row r="214" spans="1:25" x14ac:dyDescent="0.35">
      <c r="A214" s="4">
        <v>2020020115</v>
      </c>
      <c r="B214" s="4">
        <v>15</v>
      </c>
      <c r="C214" s="4" t="s">
        <v>22</v>
      </c>
      <c r="D214" s="4" t="s">
        <v>6</v>
      </c>
      <c r="E214" s="4">
        <v>0</v>
      </c>
      <c r="F214" s="4">
        <v>0</v>
      </c>
      <c r="G214" s="4">
        <v>2.1</v>
      </c>
      <c r="H214">
        <v>0.48248213393582523</v>
      </c>
      <c r="I214">
        <f>((Table1[[#This Row],[H-S prob.]]*(Table1[[#This Row],[Odds]]-1)-1+Table1[[#This Row],[H-S prob.]])/(Table1[[#This Row],[Odds]]-1))*0.3</f>
        <v>3.6034039814271967E-3</v>
      </c>
      <c r="J214">
        <v>3.6034039814271967E-3</v>
      </c>
      <c r="K214">
        <f>(Table1[[#This Row],[H-S Bet]]*Table1[[#This Row],[Odds]]*Table1[[#This Row],[Win]]-Table1[[#This Row],[H-S Bet]])*Table1[[#This Row],[H-S Bankroll]]</f>
        <v>-4.2307522632676377E-3</v>
      </c>
      <c r="L214">
        <f>Table1[[#This Row],[H-S Bet]]*Table1[[#This Row],[Odds]]*Table1[[#This Row],[Win]]-Table1[[#This Row],[H-S Bet]]</f>
        <v>-3.6034039814271967E-3</v>
      </c>
      <c r="M214" s="5">
        <f>M213</f>
        <v>1.1740987924401325</v>
      </c>
      <c r="N214" s="4">
        <v>0.47</v>
      </c>
      <c r="O214" s="4">
        <f>((Table1[[#This Row],[Dom prob.]]*(Table1[[#This Row],[Odds]]-1)-1+Table1[[#This Row],[Dom prob.]])/(Table1[[#This Row],[Odds]]-1))*0.3</f>
        <v>-3.5454545454545482E-3</v>
      </c>
      <c r="P214" s="4"/>
      <c r="Q214" s="4">
        <f>(Table1[[#This Row],[Dom Bet]]*Table1[[#This Row],[Odds]]*Table1[[#This Row],[Win]]-Table1[[#This Row],[Dom Bet]])*Table1[[#This Row],[Dom Bankroll]]</f>
        <v>0</v>
      </c>
      <c r="R214" s="4">
        <f>Table1[[#This Row],[Dom Bet]]*Table1[[#This Row],[Odds]]*Table1[[#This Row],[Win]]-Table1[[#This Row],[Dom Bet]]</f>
        <v>0</v>
      </c>
      <c r="S214" s="4">
        <f>S213</f>
        <v>0.95478242291528936</v>
      </c>
      <c r="T214">
        <v>0.44130000000000003</v>
      </c>
      <c r="U214">
        <f>((Table1[[#This Row],[BB prob.]]*(Table1[[#This Row],[Odds]]-1)-1+Table1[[#This Row],[BB prob.]])/(Table1[[#This Row],[Odds]]-1))*0.3</f>
        <v>-1.9982727272727256E-2</v>
      </c>
      <c r="W214">
        <f>(Table1[[#This Row],[BB Bet]]*Table1[[#This Row],[Odds]]*Table1[[#This Row],[Win]]-Table1[[#This Row],[BB Bet]])*Table1[[#This Row],[BB Bankroll]]</f>
        <v>0</v>
      </c>
      <c r="X214">
        <f>Table1[[#This Row],[BB Bet]]*Table1[[#This Row],[Odds]]*Table1[[#This Row],[Win]]-Table1[[#This Row],[BB Bet]]</f>
        <v>0</v>
      </c>
      <c r="Y214" s="5">
        <f>Y213</f>
        <v>1.1040166452644478</v>
      </c>
    </row>
    <row r="215" spans="1:25" x14ac:dyDescent="0.35">
      <c r="A215" s="4">
        <v>2020020115</v>
      </c>
      <c r="B215" s="4">
        <v>15</v>
      </c>
      <c r="C215" s="4" t="s">
        <v>6</v>
      </c>
      <c r="D215" s="4" t="s">
        <v>22</v>
      </c>
      <c r="E215" s="4">
        <v>1</v>
      </c>
      <c r="F215" s="4">
        <v>1</v>
      </c>
      <c r="G215" s="4">
        <v>1.76</v>
      </c>
      <c r="H215">
        <v>0.51751786606417483</v>
      </c>
      <c r="I215">
        <f>((Table1[[#This Row],[H-S prob.]]*(Table1[[#This Row],[Odds]]-1)-1+Table1[[#This Row],[H-S prob.]])/(Table1[[#This Row],[Odds]]-1))*0.3</f>
        <v>-3.5198114102783798E-2</v>
      </c>
      <c r="K215">
        <f>(Table1[[#This Row],[H-S Bet]]*Table1[[#This Row],[Odds]]*Table1[[#This Row],[Win]]-Table1[[#This Row],[H-S Bet]])*Table1[[#This Row],[H-S Bankroll]]</f>
        <v>0</v>
      </c>
      <c r="L215">
        <f>Table1[[#This Row],[H-S Bet]]*Table1[[#This Row],[Odds]]*Table1[[#This Row],[Win]]-Table1[[#This Row],[H-S Bet]]</f>
        <v>0</v>
      </c>
      <c r="M215" s="5">
        <f>M214</f>
        <v>1.1740987924401325</v>
      </c>
      <c r="N215" s="4">
        <v>0.53</v>
      </c>
      <c r="O215" s="4">
        <f>((Table1[[#This Row],[Dom prob.]]*(Table1[[#This Row],[Odds]]-1)-1+Table1[[#This Row],[Dom prob.]])/(Table1[[#This Row],[Odds]]-1))*0.3</f>
        <v>-2.6526315789473651E-2</v>
      </c>
      <c r="P215" s="4"/>
      <c r="Q215" s="4">
        <f>(Table1[[#This Row],[Dom Bet]]*Table1[[#This Row],[Odds]]*Table1[[#This Row],[Win]]-Table1[[#This Row],[Dom Bet]])*Table1[[#This Row],[Dom Bankroll]]</f>
        <v>0</v>
      </c>
      <c r="R215" s="4">
        <f>Table1[[#This Row],[Dom Bet]]*Table1[[#This Row],[Odds]]*Table1[[#This Row],[Win]]-Table1[[#This Row],[Dom Bet]]</f>
        <v>0</v>
      </c>
      <c r="S215" s="4">
        <f>S214</f>
        <v>0.95478242291528936</v>
      </c>
      <c r="T215">
        <v>0.55869999999999997</v>
      </c>
      <c r="U215">
        <f>((Table1[[#This Row],[BB prob.]]*(Table1[[#This Row],[Odds]]-1)-1+Table1[[#This Row],[BB prob.]])/(Table1[[#This Row],[Odds]]-1))*0.3</f>
        <v>-6.5873684210526456E-3</v>
      </c>
      <c r="W215">
        <f>(Table1[[#This Row],[BB Bet]]*Table1[[#This Row],[Odds]]*Table1[[#This Row],[Win]]-Table1[[#This Row],[BB Bet]])*Table1[[#This Row],[BB Bankroll]]</f>
        <v>0</v>
      </c>
      <c r="X215">
        <f>Table1[[#This Row],[BB Bet]]*Table1[[#This Row],[Odds]]*Table1[[#This Row],[Win]]-Table1[[#This Row],[BB Bet]]</f>
        <v>0</v>
      </c>
      <c r="Y215" s="5">
        <f>Y214</f>
        <v>1.1040166452644478</v>
      </c>
    </row>
    <row r="216" spans="1:25" x14ac:dyDescent="0.35">
      <c r="A216" s="4">
        <v>2020020116</v>
      </c>
      <c r="B216" s="4">
        <v>15</v>
      </c>
      <c r="C216" s="4" t="s">
        <v>8</v>
      </c>
      <c r="D216" s="4" t="s">
        <v>7</v>
      </c>
      <c r="E216" s="4">
        <v>1</v>
      </c>
      <c r="F216" s="4">
        <v>0</v>
      </c>
      <c r="G216" s="4">
        <v>2.1</v>
      </c>
      <c r="H216">
        <v>0.47261166395217685</v>
      </c>
      <c r="I216">
        <f>((Table1[[#This Row],[H-S prob.]]*(Table1[[#This Row],[Odds]]-1)-1+Table1[[#This Row],[H-S prob.]])/(Table1[[#This Row],[Odds]]-1))*0.3</f>
        <v>-2.0496833728441432E-3</v>
      </c>
      <c r="K216">
        <f>(Table1[[#This Row],[H-S Bet]]*Table1[[#This Row],[Odds]]*Table1[[#This Row],[Win]]-Table1[[#This Row],[H-S Bet]])*Table1[[#This Row],[H-S Bankroll]]</f>
        <v>0</v>
      </c>
      <c r="L216">
        <f>Table1[[#This Row],[H-S Bet]]*Table1[[#This Row],[Odds]]*Table1[[#This Row],[Win]]-Table1[[#This Row],[H-S Bet]]</f>
        <v>0</v>
      </c>
      <c r="M216" s="5">
        <f>M215</f>
        <v>1.1740987924401325</v>
      </c>
      <c r="N216" s="4">
        <v>0.45500000000000002</v>
      </c>
      <c r="O216" s="4">
        <f>((Table1[[#This Row],[Dom prob.]]*(Table1[[#This Row],[Odds]]-1)-1+Table1[[#This Row],[Dom prob.]])/(Table1[[#This Row],[Odds]]-1))*0.3</f>
        <v>-1.2136363636363617E-2</v>
      </c>
      <c r="P216" s="4"/>
      <c r="Q216" s="4">
        <f>(Table1[[#This Row],[Dom Bet]]*Table1[[#This Row],[Odds]]*Table1[[#This Row],[Win]]-Table1[[#This Row],[Dom Bet]])*Table1[[#This Row],[Dom Bankroll]]</f>
        <v>0</v>
      </c>
      <c r="R216" s="4">
        <f>Table1[[#This Row],[Dom Bet]]*Table1[[#This Row],[Odds]]*Table1[[#This Row],[Win]]-Table1[[#This Row],[Dom Bet]]</f>
        <v>0</v>
      </c>
      <c r="S216" s="4">
        <f>S215</f>
        <v>0.95478242291528936</v>
      </c>
      <c r="T216">
        <v>0.50829999999999997</v>
      </c>
      <c r="U216">
        <f>((Table1[[#This Row],[BB prob.]]*(Table1[[#This Row],[Odds]]-1)-1+Table1[[#This Row],[BB prob.]])/(Table1[[#This Row],[Odds]]-1))*0.3</f>
        <v>1.8389999999999997E-2</v>
      </c>
      <c r="V216">
        <v>1.8389999999999997E-2</v>
      </c>
      <c r="W216">
        <f>(Table1[[#This Row],[BB Bet]]*Table1[[#This Row],[Odds]]*Table1[[#This Row],[Win]]-Table1[[#This Row],[BB Bet]])*Table1[[#This Row],[BB Bankroll]]</f>
        <v>-2.030286610641319E-2</v>
      </c>
      <c r="X216">
        <f>Table1[[#This Row],[BB Bet]]*Table1[[#This Row],[Odds]]*Table1[[#This Row],[Win]]-Table1[[#This Row],[BB Bet]]</f>
        <v>-1.8389999999999997E-2</v>
      </c>
      <c r="Y216" s="5">
        <f>Y215</f>
        <v>1.1040166452644478</v>
      </c>
    </row>
    <row r="217" spans="1:25" x14ac:dyDescent="0.35">
      <c r="A217" s="4">
        <v>2020020116</v>
      </c>
      <c r="B217" s="4">
        <v>15</v>
      </c>
      <c r="C217" s="4" t="s">
        <v>7</v>
      </c>
      <c r="D217" s="4" t="s">
        <v>8</v>
      </c>
      <c r="E217" s="4">
        <v>0</v>
      </c>
      <c r="F217" s="4">
        <v>1</v>
      </c>
      <c r="G217" s="4">
        <v>1.76</v>
      </c>
      <c r="H217">
        <v>0.52738833604782309</v>
      </c>
      <c r="I217">
        <f>((Table1[[#This Row],[H-S prob.]]*(Table1[[#This Row],[Odds]]-1)-1+Table1[[#This Row],[H-S prob.]])/(Table1[[#This Row],[Odds]]-1))*0.3</f>
        <v>-2.8340734956249194E-2</v>
      </c>
      <c r="K217">
        <f>(Table1[[#This Row],[H-S Bet]]*Table1[[#This Row],[Odds]]*Table1[[#This Row],[Win]]-Table1[[#This Row],[H-S Bet]])*Table1[[#This Row],[H-S Bankroll]]</f>
        <v>0</v>
      </c>
      <c r="L217">
        <f>Table1[[#This Row],[H-S Bet]]*Table1[[#This Row],[Odds]]*Table1[[#This Row],[Win]]-Table1[[#This Row],[H-S Bet]]</f>
        <v>0</v>
      </c>
      <c r="M217" s="5">
        <f>M216</f>
        <v>1.1740987924401325</v>
      </c>
      <c r="N217" s="4">
        <v>0.54499999999999993</v>
      </c>
      <c r="O217" s="4">
        <f>((Table1[[#This Row],[Dom prob.]]*(Table1[[#This Row],[Odds]]-1)-1+Table1[[#This Row],[Dom prob.]])/(Table1[[#This Row],[Odds]]-1))*0.3</f>
        <v>-1.6105263157894803E-2</v>
      </c>
      <c r="P217" s="4"/>
      <c r="Q217" s="4">
        <f>(Table1[[#This Row],[Dom Bet]]*Table1[[#This Row],[Odds]]*Table1[[#This Row],[Win]]-Table1[[#This Row],[Dom Bet]])*Table1[[#This Row],[Dom Bankroll]]</f>
        <v>0</v>
      </c>
      <c r="R217" s="4">
        <f>Table1[[#This Row],[Dom Bet]]*Table1[[#This Row],[Odds]]*Table1[[#This Row],[Win]]-Table1[[#This Row],[Dom Bet]]</f>
        <v>0</v>
      </c>
      <c r="S217" s="4">
        <f>S216</f>
        <v>0.95478242291528936</v>
      </c>
      <c r="T217">
        <v>0.49170000000000003</v>
      </c>
      <c r="U217">
        <f>((Table1[[#This Row],[BB prob.]]*(Table1[[#This Row],[Odds]]-1)-1+Table1[[#This Row],[BB prob.]])/(Table1[[#This Row],[Odds]]-1))*0.3</f>
        <v>-5.3134736842105242E-2</v>
      </c>
      <c r="W217">
        <f>(Table1[[#This Row],[BB Bet]]*Table1[[#This Row],[Odds]]*Table1[[#This Row],[Win]]-Table1[[#This Row],[BB Bet]])*Table1[[#This Row],[BB Bankroll]]</f>
        <v>0</v>
      </c>
      <c r="X217">
        <f>Table1[[#This Row],[BB Bet]]*Table1[[#This Row],[Odds]]*Table1[[#This Row],[Win]]-Table1[[#This Row],[BB Bet]]</f>
        <v>0</v>
      </c>
      <c r="Y217" s="5">
        <f>Y216</f>
        <v>1.1040166452644478</v>
      </c>
    </row>
    <row r="218" spans="1:25" x14ac:dyDescent="0.35">
      <c r="A218" s="4">
        <v>2020020117</v>
      </c>
      <c r="B218" s="4">
        <v>15</v>
      </c>
      <c r="C218" s="4" t="s">
        <v>30</v>
      </c>
      <c r="D218" s="4" t="s">
        <v>9</v>
      </c>
      <c r="E218" s="4">
        <v>0</v>
      </c>
      <c r="F218" s="4">
        <v>0</v>
      </c>
      <c r="G218" s="4">
        <v>2.35</v>
      </c>
      <c r="H218">
        <v>0.34504933345443545</v>
      </c>
      <c r="I218">
        <f>((Table1[[#This Row],[H-S prob.]]*(Table1[[#This Row],[Odds]]-1)-1+Table1[[#This Row],[H-S prob.]])/(Table1[[#This Row],[Odds]]-1))*0.3</f>
        <v>-4.2029792529350379E-2</v>
      </c>
      <c r="K218">
        <f>(Table1[[#This Row],[H-S Bet]]*Table1[[#This Row],[Odds]]*Table1[[#This Row],[Win]]-Table1[[#This Row],[H-S Bet]])*Table1[[#This Row],[H-S Bankroll]]</f>
        <v>0</v>
      </c>
      <c r="L218">
        <f>Table1[[#This Row],[H-S Bet]]*Table1[[#This Row],[Odds]]*Table1[[#This Row],[Win]]-Table1[[#This Row],[H-S Bet]]</f>
        <v>0</v>
      </c>
      <c r="M218" s="5">
        <f>M217</f>
        <v>1.1740987924401325</v>
      </c>
      <c r="N218" s="4">
        <v>0.38700000000000001</v>
      </c>
      <c r="O218" s="4">
        <f>((Table1[[#This Row],[Dom prob.]]*(Table1[[#This Row],[Odds]]-1)-1+Table1[[#This Row],[Dom prob.]])/(Table1[[#This Row],[Odds]]-1))*0.3</f>
        <v>-2.0122222222222201E-2</v>
      </c>
      <c r="P218" s="4"/>
      <c r="Q218" s="4">
        <f>(Table1[[#This Row],[Dom Bet]]*Table1[[#This Row],[Odds]]*Table1[[#This Row],[Win]]-Table1[[#This Row],[Dom Bet]])*Table1[[#This Row],[Dom Bankroll]]</f>
        <v>0</v>
      </c>
      <c r="R218" s="4">
        <f>Table1[[#This Row],[Dom Bet]]*Table1[[#This Row],[Odds]]*Table1[[#This Row],[Win]]-Table1[[#This Row],[Dom Bet]]</f>
        <v>0</v>
      </c>
      <c r="S218" s="4">
        <f>S217</f>
        <v>0.95478242291528936</v>
      </c>
      <c r="T218">
        <v>0.28539999999999999</v>
      </c>
      <c r="U218">
        <f>((Table1[[#This Row],[BB prob.]]*(Table1[[#This Row],[Odds]]-1)-1+Table1[[#This Row],[BB prob.]])/(Table1[[#This Row],[Odds]]-1))*0.3</f>
        <v>-7.3179999999999995E-2</v>
      </c>
      <c r="W218">
        <f>(Table1[[#This Row],[BB Bet]]*Table1[[#This Row],[Odds]]*Table1[[#This Row],[Win]]-Table1[[#This Row],[BB Bet]])*Table1[[#This Row],[BB Bankroll]]</f>
        <v>0</v>
      </c>
      <c r="X218">
        <f>Table1[[#This Row],[BB Bet]]*Table1[[#This Row],[Odds]]*Table1[[#This Row],[Win]]-Table1[[#This Row],[BB Bet]]</f>
        <v>0</v>
      </c>
      <c r="Y218" s="5">
        <f>Y217</f>
        <v>1.1040166452644478</v>
      </c>
    </row>
    <row r="219" spans="1:25" x14ac:dyDescent="0.35">
      <c r="A219" s="4">
        <v>2020020117</v>
      </c>
      <c r="B219" s="4">
        <v>15</v>
      </c>
      <c r="C219" s="4" t="s">
        <v>9</v>
      </c>
      <c r="D219" s="4" t="s">
        <v>30</v>
      </c>
      <c r="E219" s="4">
        <v>1</v>
      </c>
      <c r="F219" s="4">
        <v>1</v>
      </c>
      <c r="G219" s="4">
        <v>1.62</v>
      </c>
      <c r="H219">
        <v>0.65495066654556455</v>
      </c>
      <c r="I219">
        <f>((Table1[[#This Row],[H-S prob.]]*(Table1[[#This Row],[Odds]]-1)-1+Table1[[#This Row],[H-S prob.]])/(Table1[[#This Row],[Odds]]-1))*0.3</f>
        <v>2.9525845066361911E-2</v>
      </c>
      <c r="J219">
        <v>2.9525845066361911E-2</v>
      </c>
      <c r="K219">
        <f>(Table1[[#This Row],[H-S Bet]]*Table1[[#This Row],[Odds]]*Table1[[#This Row],[Win]]-Table1[[#This Row],[H-S Bet]])*Table1[[#This Row],[H-S Bankroll]]</f>
        <v>2.1493080603677783E-2</v>
      </c>
      <c r="L219">
        <f>Table1[[#This Row],[H-S Bet]]*Table1[[#This Row],[Odds]]*Table1[[#This Row],[Win]]-Table1[[#This Row],[H-S Bet]]</f>
        <v>1.8306023941144389E-2</v>
      </c>
      <c r="M219" s="5">
        <f>M218</f>
        <v>1.1740987924401325</v>
      </c>
      <c r="N219" s="4">
        <v>0.61299999999999999</v>
      </c>
      <c r="O219" s="4">
        <f>((Table1[[#This Row],[Dom prob.]]*(Table1[[#This Row],[Odds]]-1)-1+Table1[[#This Row],[Dom prob.]])/(Table1[[#This Row],[Odds]]-1))*0.3</f>
        <v>-3.3580645161290054E-3</v>
      </c>
      <c r="P219" s="4"/>
      <c r="Q219" s="4">
        <f>(Table1[[#This Row],[Dom Bet]]*Table1[[#This Row],[Odds]]*Table1[[#This Row],[Win]]-Table1[[#This Row],[Dom Bet]])*Table1[[#This Row],[Dom Bankroll]]</f>
        <v>0</v>
      </c>
      <c r="R219" s="4">
        <f>Table1[[#This Row],[Dom Bet]]*Table1[[#This Row],[Odds]]*Table1[[#This Row],[Win]]-Table1[[#This Row],[Dom Bet]]</f>
        <v>0</v>
      </c>
      <c r="S219" s="4">
        <f>S218</f>
        <v>0.95478242291528936</v>
      </c>
      <c r="T219">
        <v>0.71460000000000001</v>
      </c>
      <c r="U219">
        <f>((Table1[[#This Row],[BB prob.]]*(Table1[[#This Row],[Odds]]-1)-1+Table1[[#This Row],[BB prob.]])/(Table1[[#This Row],[Odds]]-1))*0.3</f>
        <v>7.6283225806451596E-2</v>
      </c>
      <c r="V219">
        <v>7.6283225806451596E-2</v>
      </c>
      <c r="W219">
        <f>(Table1[[#This Row],[BB Bet]]*Table1[[#This Row],[Odds]]*Table1[[#This Row],[Win]]-Table1[[#This Row],[BB Bet]])*Table1[[#This Row],[BB Bankroll]]</f>
        <v>5.2215129647769205E-2</v>
      </c>
      <c r="X219">
        <f>Table1[[#This Row],[BB Bet]]*Table1[[#This Row],[Odds]]*Table1[[#This Row],[Win]]-Table1[[#This Row],[BB Bet]]</f>
        <v>4.7295599999999993E-2</v>
      </c>
      <c r="Y219" s="5">
        <f>Y218</f>
        <v>1.1040166452644478</v>
      </c>
    </row>
    <row r="220" spans="1:25" x14ac:dyDescent="0.35">
      <c r="A220" s="4">
        <v>2020020118</v>
      </c>
      <c r="B220" s="4">
        <v>15</v>
      </c>
      <c r="C220" s="4" t="s">
        <v>28</v>
      </c>
      <c r="D220" s="4" t="s">
        <v>29</v>
      </c>
      <c r="E220" s="4">
        <v>0</v>
      </c>
      <c r="F220" s="4">
        <v>0</v>
      </c>
      <c r="G220" s="4">
        <v>2.4</v>
      </c>
      <c r="H220">
        <v>0.37784567509438433</v>
      </c>
      <c r="I220">
        <f>((Table1[[#This Row],[H-S prob.]]*(Table1[[#This Row],[Odds]]-1)-1+Table1[[#This Row],[H-S prob.]])/(Table1[[#This Row],[Odds]]-1))*0.3</f>
        <v>-1.9965081380030933E-2</v>
      </c>
      <c r="K220">
        <f>(Table1[[#This Row],[H-S Bet]]*Table1[[#This Row],[Odds]]*Table1[[#This Row],[Win]]-Table1[[#This Row],[H-S Bet]])*Table1[[#This Row],[H-S Bankroll]]</f>
        <v>0</v>
      </c>
      <c r="L220">
        <f>Table1[[#This Row],[H-S Bet]]*Table1[[#This Row],[Odds]]*Table1[[#This Row],[Win]]-Table1[[#This Row],[H-S Bet]]</f>
        <v>0</v>
      </c>
      <c r="M220" s="5">
        <f>M219</f>
        <v>1.1740987924401325</v>
      </c>
      <c r="N220" s="4">
        <v>0.38500000000000001</v>
      </c>
      <c r="O220" s="4">
        <f>((Table1[[#This Row],[Dom prob.]]*(Table1[[#This Row],[Odds]]-1)-1+Table1[[#This Row],[Dom prob.]])/(Table1[[#This Row],[Odds]]-1))*0.3</f>
        <v>-1.6285714285714303E-2</v>
      </c>
      <c r="P220" s="4"/>
      <c r="Q220" s="4">
        <f>(Table1[[#This Row],[Dom Bet]]*Table1[[#This Row],[Odds]]*Table1[[#This Row],[Win]]-Table1[[#This Row],[Dom Bet]])*Table1[[#This Row],[Dom Bankroll]]</f>
        <v>0</v>
      </c>
      <c r="R220" s="4">
        <f>Table1[[#This Row],[Dom Bet]]*Table1[[#This Row],[Odds]]*Table1[[#This Row],[Win]]-Table1[[#This Row],[Dom Bet]]</f>
        <v>0</v>
      </c>
      <c r="S220" s="4">
        <f>S219</f>
        <v>0.95478242291528936</v>
      </c>
      <c r="T220">
        <v>0.41269999999999996</v>
      </c>
      <c r="U220">
        <f>((Table1[[#This Row],[BB prob.]]*(Table1[[#This Row],[Odds]]-1)-1+Table1[[#This Row],[BB prob.]])/(Table1[[#This Row],[Odds]]-1))*0.3</f>
        <v>-2.0400000000000418E-3</v>
      </c>
      <c r="W220">
        <f>(Table1[[#This Row],[BB Bet]]*Table1[[#This Row],[Odds]]*Table1[[#This Row],[Win]]-Table1[[#This Row],[BB Bet]])*Table1[[#This Row],[BB Bankroll]]</f>
        <v>0</v>
      </c>
      <c r="X220">
        <f>Table1[[#This Row],[BB Bet]]*Table1[[#This Row],[Odds]]*Table1[[#This Row],[Win]]-Table1[[#This Row],[BB Bet]]</f>
        <v>0</v>
      </c>
      <c r="Y220" s="5">
        <f>Y219</f>
        <v>1.1040166452644478</v>
      </c>
    </row>
    <row r="221" spans="1:25" x14ac:dyDescent="0.35">
      <c r="A221" s="4">
        <v>2020020118</v>
      </c>
      <c r="B221" s="4">
        <v>15</v>
      </c>
      <c r="C221" s="4" t="s">
        <v>29</v>
      </c>
      <c r="D221" s="4" t="s">
        <v>28</v>
      </c>
      <c r="E221" s="4">
        <v>1</v>
      </c>
      <c r="F221" s="4">
        <v>1</v>
      </c>
      <c r="G221" s="4">
        <v>1.58</v>
      </c>
      <c r="H221">
        <v>0.62215432490561562</v>
      </c>
      <c r="I221">
        <f>((Table1[[#This Row],[H-S prob.]]*(Table1[[#This Row],[Odds]]-1)-1+Table1[[#This Row],[H-S prob.]])/(Table1[[#This Row],[Odds]]-1))*0.3</f>
        <v>-8.7911206805830772E-3</v>
      </c>
      <c r="K221">
        <f>(Table1[[#This Row],[H-S Bet]]*Table1[[#This Row],[Odds]]*Table1[[#This Row],[Win]]-Table1[[#This Row],[H-S Bet]])*Table1[[#This Row],[H-S Bankroll]]</f>
        <v>0</v>
      </c>
      <c r="L221">
        <f>Table1[[#This Row],[H-S Bet]]*Table1[[#This Row],[Odds]]*Table1[[#This Row],[Win]]-Table1[[#This Row],[H-S Bet]]</f>
        <v>0</v>
      </c>
      <c r="M221" s="5">
        <f>M220</f>
        <v>1.1740987924401325</v>
      </c>
      <c r="N221" s="4">
        <v>0.61499999999999999</v>
      </c>
      <c r="O221" s="4">
        <f>((Table1[[#This Row],[Dom prob.]]*(Table1[[#This Row],[Odds]]-1)-1+Table1[[#This Row],[Dom prob.]])/(Table1[[#This Row],[Odds]]-1))*0.3</f>
        <v>-1.4637931034482753E-2</v>
      </c>
      <c r="P221" s="4"/>
      <c r="Q221" s="4">
        <f>(Table1[[#This Row],[Dom Bet]]*Table1[[#This Row],[Odds]]*Table1[[#This Row],[Win]]-Table1[[#This Row],[Dom Bet]])*Table1[[#This Row],[Dom Bankroll]]</f>
        <v>0</v>
      </c>
      <c r="R221" s="4">
        <f>Table1[[#This Row],[Dom Bet]]*Table1[[#This Row],[Odds]]*Table1[[#This Row],[Win]]-Table1[[#This Row],[Dom Bet]]</f>
        <v>0</v>
      </c>
      <c r="S221" s="4">
        <f>S220</f>
        <v>0.95478242291528936</v>
      </c>
      <c r="T221">
        <v>0.58730000000000004</v>
      </c>
      <c r="U221">
        <f>((Table1[[#This Row],[BB prob.]]*(Table1[[#This Row],[Odds]]-1)-1+Table1[[#This Row],[BB prob.]])/(Table1[[#This Row],[Odds]]-1))*0.3</f>
        <v>-3.7275517241379223E-2</v>
      </c>
      <c r="W221">
        <f>(Table1[[#This Row],[BB Bet]]*Table1[[#This Row],[Odds]]*Table1[[#This Row],[Win]]-Table1[[#This Row],[BB Bet]])*Table1[[#This Row],[BB Bankroll]]</f>
        <v>0</v>
      </c>
      <c r="X221">
        <f>Table1[[#This Row],[BB Bet]]*Table1[[#This Row],[Odds]]*Table1[[#This Row],[Win]]-Table1[[#This Row],[BB Bet]]</f>
        <v>0</v>
      </c>
      <c r="Y221" s="5">
        <f>Y220</f>
        <v>1.1040166452644478</v>
      </c>
    </row>
    <row r="222" spans="1:25" x14ac:dyDescent="0.35">
      <c r="A222" s="4">
        <v>2020020119</v>
      </c>
      <c r="B222" s="4">
        <v>15</v>
      </c>
      <c r="C222" s="4" t="s">
        <v>32</v>
      </c>
      <c r="D222" s="4" t="s">
        <v>19</v>
      </c>
      <c r="E222" s="4">
        <v>1</v>
      </c>
      <c r="F222" s="4">
        <v>1</v>
      </c>
      <c r="G222" s="4">
        <v>1.54</v>
      </c>
      <c r="H222">
        <v>0.65313228617830932</v>
      </c>
      <c r="I222">
        <f>((Table1[[#This Row],[H-S prob.]]*(Table1[[#This Row],[Odds]]-1)-1+Table1[[#This Row],[H-S prob.]])/(Table1[[#This Row],[Odds]]-1))*0.3</f>
        <v>3.2354003969979768E-3</v>
      </c>
      <c r="J222">
        <v>3.2354003969979768E-3</v>
      </c>
      <c r="K222">
        <f>(Table1[[#This Row],[H-S Bet]]*Table1[[#This Row],[Odds]]*Table1[[#This Row],[Win]]-Table1[[#This Row],[H-S Bet]])*Table1[[#This Row],[H-S Bankroll]]</f>
        <v>2.0512870375548509E-3</v>
      </c>
      <c r="L222">
        <f>Table1[[#This Row],[H-S Bet]]*Table1[[#This Row],[Odds]]*Table1[[#This Row],[Win]]-Table1[[#This Row],[H-S Bet]]</f>
        <v>1.7471162143789074E-3</v>
      </c>
      <c r="M222" s="5">
        <f>M221</f>
        <v>1.1740987924401325</v>
      </c>
      <c r="N222" s="4">
        <v>0.627</v>
      </c>
      <c r="O222" s="4">
        <f>((Table1[[#This Row],[Dom prob.]]*(Table1[[#This Row],[Odds]]-1)-1+Table1[[#This Row],[Dom prob.]])/(Table1[[#This Row],[Odds]]-1))*0.3</f>
        <v>-1.9122222222222162E-2</v>
      </c>
      <c r="P222" s="4"/>
      <c r="Q222" s="4">
        <f>(Table1[[#This Row],[Dom Bet]]*Table1[[#This Row],[Odds]]*Table1[[#This Row],[Win]]-Table1[[#This Row],[Dom Bet]])*Table1[[#This Row],[Dom Bankroll]]</f>
        <v>0</v>
      </c>
      <c r="R222" s="4">
        <f>Table1[[#This Row],[Dom Bet]]*Table1[[#This Row],[Odds]]*Table1[[#This Row],[Win]]-Table1[[#This Row],[Dom Bet]]</f>
        <v>0</v>
      </c>
      <c r="S222" s="4">
        <f>S221</f>
        <v>0.95478242291528936</v>
      </c>
      <c r="T222">
        <v>0.80859999999999999</v>
      </c>
      <c r="U222">
        <f>((Table1[[#This Row],[BB prob.]]*(Table1[[#This Row],[Odds]]-1)-1+Table1[[#This Row],[BB prob.]])/(Table1[[#This Row],[Odds]]-1))*0.3</f>
        <v>0.13624666666666665</v>
      </c>
      <c r="V222">
        <v>0.13624666666666665</v>
      </c>
      <c r="W222">
        <f>(Table1[[#This Row],[BB Bet]]*Table1[[#This Row],[Odds]]*Table1[[#This Row],[Win]]-Table1[[#This Row],[BB Bet]])*Table1[[#This Row],[BB Bankroll]]</f>
        <v>8.1226037445370269E-2</v>
      </c>
      <c r="X222">
        <f>Table1[[#This Row],[BB Bet]]*Table1[[#This Row],[Odds]]*Table1[[#This Row],[Win]]-Table1[[#This Row],[BB Bet]]</f>
        <v>7.3573200000000005E-2</v>
      </c>
      <c r="Y222" s="5">
        <f>Y221</f>
        <v>1.1040166452644478</v>
      </c>
    </row>
    <row r="223" spans="1:25" x14ac:dyDescent="0.35">
      <c r="A223" s="4">
        <v>2020020119</v>
      </c>
      <c r="B223" s="4">
        <v>15</v>
      </c>
      <c r="C223" s="4" t="s">
        <v>19</v>
      </c>
      <c r="D223" s="4" t="s">
        <v>32</v>
      </c>
      <c r="E223" s="4">
        <v>0</v>
      </c>
      <c r="F223" s="4">
        <v>0</v>
      </c>
      <c r="G223" s="4">
        <v>2.5499999999999998</v>
      </c>
      <c r="H223">
        <v>0.34686771382169068</v>
      </c>
      <c r="I223">
        <f>((Table1[[#This Row],[H-S prob.]]*(Table1[[#This Row],[Odds]]-1)-1+Table1[[#This Row],[H-S prob.]])/(Table1[[#This Row],[Odds]]-1))*0.3</f>
        <v>-2.2352386404133315E-2</v>
      </c>
      <c r="K223">
        <f>(Table1[[#This Row],[H-S Bet]]*Table1[[#This Row],[Odds]]*Table1[[#This Row],[Win]]-Table1[[#This Row],[H-S Bet]])*Table1[[#This Row],[H-S Bankroll]]</f>
        <v>0</v>
      </c>
      <c r="L223">
        <f>Table1[[#This Row],[H-S Bet]]*Table1[[#This Row],[Odds]]*Table1[[#This Row],[Win]]-Table1[[#This Row],[H-S Bet]]</f>
        <v>0</v>
      </c>
      <c r="M223" s="5">
        <f>M222</f>
        <v>1.1740987924401325</v>
      </c>
      <c r="N223" s="4">
        <v>0.373</v>
      </c>
      <c r="O223" s="4">
        <f>((Table1[[#This Row],[Dom prob.]]*(Table1[[#This Row],[Odds]]-1)-1+Table1[[#This Row],[Dom prob.]])/(Table1[[#This Row],[Odds]]-1))*0.3</f>
        <v>-9.4548387096774333E-3</v>
      </c>
      <c r="P223" s="4"/>
      <c r="Q223" s="4">
        <f>(Table1[[#This Row],[Dom Bet]]*Table1[[#This Row],[Odds]]*Table1[[#This Row],[Win]]-Table1[[#This Row],[Dom Bet]])*Table1[[#This Row],[Dom Bankroll]]</f>
        <v>0</v>
      </c>
      <c r="R223" s="4">
        <f>Table1[[#This Row],[Dom Bet]]*Table1[[#This Row],[Odds]]*Table1[[#This Row],[Win]]-Table1[[#This Row],[Dom Bet]]</f>
        <v>0</v>
      </c>
      <c r="S223" s="4">
        <f>S222</f>
        <v>0.95478242291528936</v>
      </c>
      <c r="T223">
        <v>0.19140000000000001</v>
      </c>
      <c r="U223">
        <f>((Table1[[#This Row],[BB prob.]]*(Table1[[#This Row],[Odds]]-1)-1+Table1[[#This Row],[BB prob.]])/(Table1[[#This Row],[Odds]]-1))*0.3</f>
        <v>-9.9083225806451611E-2</v>
      </c>
      <c r="W223">
        <f>(Table1[[#This Row],[BB Bet]]*Table1[[#This Row],[Odds]]*Table1[[#This Row],[Win]]-Table1[[#This Row],[BB Bet]])*Table1[[#This Row],[BB Bankroll]]</f>
        <v>0</v>
      </c>
      <c r="X223">
        <f>Table1[[#This Row],[BB Bet]]*Table1[[#This Row],[Odds]]*Table1[[#This Row],[Win]]-Table1[[#This Row],[BB Bet]]</f>
        <v>0</v>
      </c>
      <c r="Y223" s="5">
        <f>Y222</f>
        <v>1.1040166452644478</v>
      </c>
    </row>
    <row r="224" spans="1:25" x14ac:dyDescent="0.35">
      <c r="A224" s="4">
        <v>2020020120</v>
      </c>
      <c r="B224" s="4">
        <v>15</v>
      </c>
      <c r="C224" s="4" t="s">
        <v>10</v>
      </c>
      <c r="D224" s="4" t="s">
        <v>25</v>
      </c>
      <c r="E224" s="4">
        <v>1</v>
      </c>
      <c r="F224" s="4">
        <v>1</v>
      </c>
      <c r="G224" s="4">
        <v>1.41</v>
      </c>
      <c r="H224">
        <v>0.67626502121495635</v>
      </c>
      <c r="I224">
        <f>((Table1[[#This Row],[H-S prob.]]*(Table1[[#This Row],[Odds]]-1)-1+Table1[[#This Row],[H-S prob.]])/(Table1[[#This Row],[Odds]]-1))*0.3</f>
        <v>-3.3999746405057228E-2</v>
      </c>
      <c r="K224">
        <f>(Table1[[#This Row],[H-S Bet]]*Table1[[#This Row],[Odds]]*Table1[[#This Row],[Win]]-Table1[[#This Row],[H-S Bet]])*Table1[[#This Row],[H-S Bankroll]]</f>
        <v>0</v>
      </c>
      <c r="L224">
        <f>Table1[[#This Row],[H-S Bet]]*Table1[[#This Row],[Odds]]*Table1[[#This Row],[Win]]-Table1[[#This Row],[H-S Bet]]</f>
        <v>0</v>
      </c>
      <c r="M224" s="5">
        <f>M223</f>
        <v>1.1740987924401325</v>
      </c>
      <c r="N224" s="4">
        <v>0.72699999999999998</v>
      </c>
      <c r="O224" s="4">
        <f>((Table1[[#This Row],[Dom prob.]]*(Table1[[#This Row],[Odds]]-1)-1+Table1[[#This Row],[Dom prob.]])/(Table1[[#This Row],[Odds]]-1))*0.3</f>
        <v>1.834390243902434E-2</v>
      </c>
      <c r="P224" s="4">
        <v>1.834390243902434E-2</v>
      </c>
      <c r="Q224" s="4">
        <f>(Table1[[#This Row],[Dom Bet]]*Table1[[#This Row],[Odds]]*Table1[[#This Row],[Win]]-Table1[[#This Row],[Dom Bet]])*Table1[[#This Row],[Dom Bankroll]]</f>
        <v>7.1809186027458711E-3</v>
      </c>
      <c r="R224" s="4">
        <f>Table1[[#This Row],[Dom Bet]]*Table1[[#This Row],[Odds]]*Table1[[#This Row],[Win]]-Table1[[#This Row],[Dom Bet]]</f>
        <v>7.5209999999999791E-3</v>
      </c>
      <c r="S224" s="4">
        <f>S223</f>
        <v>0.95478242291528936</v>
      </c>
      <c r="T224">
        <v>0.75440000000000007</v>
      </c>
      <c r="U224">
        <f>((Table1[[#This Row],[BB prob.]]*(Table1[[#This Row],[Odds]]-1)-1+Table1[[#This Row],[BB prob.]])/(Table1[[#This Row],[Odds]]-1))*0.3</f>
        <v>4.6612682926829345E-2</v>
      </c>
      <c r="V224">
        <v>4.6612682926829345E-2</v>
      </c>
      <c r="W224">
        <f>(Table1[[#This Row],[BB Bet]]*Table1[[#This Row],[Odds]]*Table1[[#This Row],[Win]]-Table1[[#This Row],[BB Bet]])*Table1[[#This Row],[BB Bankroll]]</f>
        <v>2.1099082910977947E-2</v>
      </c>
      <c r="X224">
        <f>Table1[[#This Row],[BB Bet]]*Table1[[#This Row],[Odds]]*Table1[[#This Row],[Win]]-Table1[[#This Row],[BB Bet]]</f>
        <v>1.911120000000003E-2</v>
      </c>
      <c r="Y224" s="5">
        <f>Y223</f>
        <v>1.1040166452644478</v>
      </c>
    </row>
    <row r="225" spans="1:25" x14ac:dyDescent="0.35">
      <c r="A225" s="4">
        <v>2020020120</v>
      </c>
      <c r="B225" s="4">
        <v>15</v>
      </c>
      <c r="C225" s="4" t="s">
        <v>25</v>
      </c>
      <c r="D225" s="4" t="s">
        <v>10</v>
      </c>
      <c r="E225" s="4">
        <v>0</v>
      </c>
      <c r="F225" s="4">
        <v>0</v>
      </c>
      <c r="G225" s="4">
        <v>2.95</v>
      </c>
      <c r="H225">
        <v>0.32373497878504354</v>
      </c>
      <c r="I225">
        <f>((Table1[[#This Row],[H-S prob.]]*(Table1[[#This Row],[Odds]]-1)-1+Table1[[#This Row],[H-S prob.]])/(Table1[[#This Row],[Odds]]-1))*0.3</f>
        <v>-6.9202788590956126E-3</v>
      </c>
      <c r="K225">
        <f>(Table1[[#This Row],[H-S Bet]]*Table1[[#This Row],[Odds]]*Table1[[#This Row],[Win]]-Table1[[#This Row],[H-S Bet]])*Table1[[#This Row],[H-S Bankroll]]</f>
        <v>0</v>
      </c>
      <c r="L225">
        <f>Table1[[#This Row],[H-S Bet]]*Table1[[#This Row],[Odds]]*Table1[[#This Row],[Win]]-Table1[[#This Row],[H-S Bet]]</f>
        <v>0</v>
      </c>
      <c r="M225" s="5">
        <f>M224</f>
        <v>1.1740987924401325</v>
      </c>
      <c r="N225" s="4">
        <v>0.27300000000000002</v>
      </c>
      <c r="O225" s="4">
        <f>((Table1[[#This Row],[Dom prob.]]*(Table1[[#This Row],[Odds]]-1)-1+Table1[[#This Row],[Dom prob.]])/(Table1[[#This Row],[Odds]]-1))*0.3</f>
        <v>-2.9946153846153824E-2</v>
      </c>
      <c r="P225" s="4"/>
      <c r="Q225" s="4">
        <f>(Table1[[#This Row],[Dom Bet]]*Table1[[#This Row],[Odds]]*Table1[[#This Row],[Win]]-Table1[[#This Row],[Dom Bet]])*Table1[[#This Row],[Dom Bankroll]]</f>
        <v>0</v>
      </c>
      <c r="R225" s="4">
        <f>Table1[[#This Row],[Dom Bet]]*Table1[[#This Row],[Odds]]*Table1[[#This Row],[Win]]-Table1[[#This Row],[Dom Bet]]</f>
        <v>0</v>
      </c>
      <c r="S225" s="4">
        <f>S224</f>
        <v>0.95478242291528936</v>
      </c>
      <c r="T225">
        <v>0.24559999999999993</v>
      </c>
      <c r="U225">
        <f>((Table1[[#This Row],[BB prob.]]*(Table1[[#This Row],[Odds]]-1)-1+Table1[[#This Row],[BB prob.]])/(Table1[[#This Row],[Odds]]-1))*0.3</f>
        <v>-4.2381538461538484E-2</v>
      </c>
      <c r="W225">
        <f>(Table1[[#This Row],[BB Bet]]*Table1[[#This Row],[Odds]]*Table1[[#This Row],[Win]]-Table1[[#This Row],[BB Bet]])*Table1[[#This Row],[BB Bankroll]]</f>
        <v>0</v>
      </c>
      <c r="X225">
        <f>Table1[[#This Row],[BB Bet]]*Table1[[#This Row],[Odds]]*Table1[[#This Row],[Win]]-Table1[[#This Row],[BB Bet]]</f>
        <v>0</v>
      </c>
      <c r="Y225" s="5">
        <f>Y224</f>
        <v>1.1040166452644478</v>
      </c>
    </row>
    <row r="226" spans="1:25" x14ac:dyDescent="0.35">
      <c r="A226" s="4">
        <v>2020020121</v>
      </c>
      <c r="B226" s="4">
        <v>15</v>
      </c>
      <c r="C226" s="4" t="s">
        <v>26</v>
      </c>
      <c r="D226" s="4" t="s">
        <v>24</v>
      </c>
      <c r="E226" s="4">
        <v>0</v>
      </c>
      <c r="F226" s="4">
        <v>0</v>
      </c>
      <c r="G226" s="4">
        <v>2.15</v>
      </c>
      <c r="H226">
        <v>0.47628927214929728</v>
      </c>
      <c r="I226">
        <f>((Table1[[#This Row],[H-S prob.]]*(Table1[[#This Row],[Odds]]-1)-1+Table1[[#This Row],[H-S prob.]])/(Table1[[#This Row],[Odds]]-1))*0.3</f>
        <v>6.2665917706928248E-3</v>
      </c>
      <c r="J226">
        <v>6.2665917706928248E-3</v>
      </c>
      <c r="K226">
        <f>(Table1[[#This Row],[H-S Bet]]*Table1[[#This Row],[Odds]]*Table1[[#This Row],[Win]]-Table1[[#This Row],[H-S Bet]])*Table1[[#This Row],[H-S Bankroll]]</f>
        <v>-7.3575978306857177E-3</v>
      </c>
      <c r="L226">
        <f>Table1[[#This Row],[H-S Bet]]*Table1[[#This Row],[Odds]]*Table1[[#This Row],[Win]]-Table1[[#This Row],[H-S Bet]]</f>
        <v>-6.2665917706928248E-3</v>
      </c>
      <c r="M226" s="5">
        <f>M225</f>
        <v>1.1740987924401325</v>
      </c>
      <c r="N226" s="4">
        <v>0.45399999999999996</v>
      </c>
      <c r="O226" s="4">
        <f>((Table1[[#This Row],[Dom prob.]]*(Table1[[#This Row],[Odds]]-1)-1+Table1[[#This Row],[Dom prob.]])/(Table1[[#This Row],[Odds]]-1))*0.3</f>
        <v>-6.2347826086956897E-3</v>
      </c>
      <c r="P226" s="4"/>
      <c r="Q226" s="4">
        <f>(Table1[[#This Row],[Dom Bet]]*Table1[[#This Row],[Odds]]*Table1[[#This Row],[Win]]-Table1[[#This Row],[Dom Bet]])*Table1[[#This Row],[Dom Bankroll]]</f>
        <v>0</v>
      </c>
      <c r="R226" s="4">
        <f>Table1[[#This Row],[Dom Bet]]*Table1[[#This Row],[Odds]]*Table1[[#This Row],[Win]]-Table1[[#This Row],[Dom Bet]]</f>
        <v>0</v>
      </c>
      <c r="S226" s="4">
        <f>S225</f>
        <v>0.95478242291528936</v>
      </c>
      <c r="T226">
        <v>0.40600000000000003</v>
      </c>
      <c r="U226">
        <f>((Table1[[#This Row],[BB prob.]]*(Table1[[#This Row],[Odds]]-1)-1+Table1[[#This Row],[BB prob.]])/(Table1[[#This Row],[Odds]]-1))*0.3</f>
        <v>-3.3156521739130432E-2</v>
      </c>
      <c r="W226">
        <f>(Table1[[#This Row],[BB Bet]]*Table1[[#This Row],[Odds]]*Table1[[#This Row],[Win]]-Table1[[#This Row],[BB Bet]])*Table1[[#This Row],[BB Bankroll]]</f>
        <v>0</v>
      </c>
      <c r="X226">
        <f>Table1[[#This Row],[BB Bet]]*Table1[[#This Row],[Odds]]*Table1[[#This Row],[Win]]-Table1[[#This Row],[BB Bet]]</f>
        <v>0</v>
      </c>
      <c r="Y226" s="5">
        <f>Y225</f>
        <v>1.1040166452644478</v>
      </c>
    </row>
    <row r="227" spans="1:25" x14ac:dyDescent="0.35">
      <c r="A227" s="4">
        <v>2020020121</v>
      </c>
      <c r="B227" s="4">
        <v>15</v>
      </c>
      <c r="C227" s="4" t="s">
        <v>24</v>
      </c>
      <c r="D227" s="4" t="s">
        <v>26</v>
      </c>
      <c r="E227" s="4">
        <v>1</v>
      </c>
      <c r="F227" s="4">
        <v>1</v>
      </c>
      <c r="G227" s="4">
        <v>1.71</v>
      </c>
      <c r="H227">
        <v>0.52371072785070272</v>
      </c>
      <c r="I227">
        <f>((Table1[[#This Row],[H-S prob.]]*(Table1[[#This Row],[Odds]]-1)-1+Table1[[#This Row],[H-S prob.]])/(Table1[[#This Row],[Odds]]-1))*0.3</f>
        <v>-4.413576987688661E-2</v>
      </c>
      <c r="K227">
        <f>(Table1[[#This Row],[H-S Bet]]*Table1[[#This Row],[Odds]]*Table1[[#This Row],[Win]]-Table1[[#This Row],[H-S Bet]])*Table1[[#This Row],[H-S Bankroll]]</f>
        <v>0</v>
      </c>
      <c r="L227">
        <f>Table1[[#This Row],[H-S Bet]]*Table1[[#This Row],[Odds]]*Table1[[#This Row],[Win]]-Table1[[#This Row],[H-S Bet]]</f>
        <v>0</v>
      </c>
      <c r="M227" s="5">
        <f>M226</f>
        <v>1.1740987924401325</v>
      </c>
      <c r="N227" s="4">
        <v>0.54600000000000004</v>
      </c>
      <c r="O227" s="4">
        <f>((Table1[[#This Row],[Dom prob.]]*(Table1[[#This Row],[Odds]]-1)-1+Table1[[#This Row],[Dom prob.]])/(Table1[[#This Row],[Odds]]-1))*0.3</f>
        <v>-2.803098591549294E-2</v>
      </c>
      <c r="P227" s="4"/>
      <c r="Q227" s="4">
        <f>(Table1[[#This Row],[Dom Bet]]*Table1[[#This Row],[Odds]]*Table1[[#This Row],[Win]]-Table1[[#This Row],[Dom Bet]])*Table1[[#This Row],[Dom Bankroll]]</f>
        <v>0</v>
      </c>
      <c r="R227" s="4">
        <f>Table1[[#This Row],[Dom Bet]]*Table1[[#This Row],[Odds]]*Table1[[#This Row],[Win]]-Table1[[#This Row],[Dom Bet]]</f>
        <v>0</v>
      </c>
      <c r="S227" s="4">
        <f>S226</f>
        <v>0.95478242291528936</v>
      </c>
      <c r="T227">
        <v>0.59399999999999997</v>
      </c>
      <c r="U227">
        <f>((Table1[[#This Row],[BB prob.]]*(Table1[[#This Row],[Odds]]-1)-1+Table1[[#This Row],[BB prob.]])/(Table1[[#This Row],[Odds]]-1))*0.3</f>
        <v>6.6507042253521028E-3</v>
      </c>
      <c r="V227">
        <v>6.6507042253521028E-3</v>
      </c>
      <c r="W227">
        <f>(Table1[[#This Row],[BB Bet]]*Table1[[#This Row],[Odds]]*Table1[[#This Row],[Win]]-Table1[[#This Row],[BB Bet]])*Table1[[#This Row],[BB Bankroll]]</f>
        <v>5.2131665989387146E-3</v>
      </c>
      <c r="X227">
        <f>Table1[[#This Row],[BB Bet]]*Table1[[#This Row],[Odds]]*Table1[[#This Row],[Win]]-Table1[[#This Row],[BB Bet]]</f>
        <v>4.7219999999999927E-3</v>
      </c>
      <c r="Y227" s="5">
        <f>Y226</f>
        <v>1.1040166452644478</v>
      </c>
    </row>
    <row r="228" spans="1:25" x14ac:dyDescent="0.35">
      <c r="A228" s="4">
        <v>2020020123</v>
      </c>
      <c r="B228" s="4">
        <v>16</v>
      </c>
      <c r="C228" s="4" t="s">
        <v>20</v>
      </c>
      <c r="D228" s="4" t="s">
        <v>4</v>
      </c>
      <c r="E228" s="4">
        <v>0</v>
      </c>
      <c r="F228" s="4">
        <v>1</v>
      </c>
      <c r="G228" s="4">
        <v>1.76</v>
      </c>
      <c r="H228">
        <v>0.52379107961031612</v>
      </c>
      <c r="I228">
        <f>((Table1[[#This Row],[H-S prob.]]*(Table1[[#This Row],[Odds]]-1)-1+Table1[[#This Row],[H-S prob.]])/(Table1[[#This Row],[Odds]]-1))*0.3</f>
        <v>-3.0839881533885657E-2</v>
      </c>
      <c r="K228">
        <f>(Table1[[#This Row],[H-S Bet]]*Table1[[#This Row],[Odds]]*Table1[[#This Row],[Win]]-Table1[[#This Row],[H-S Bet]])*Table1[[#This Row],[H-S Bankroll]]</f>
        <v>0</v>
      </c>
      <c r="L228">
        <f>Table1[[#This Row],[H-S Bet]]*Table1[[#This Row],[Odds]]*Table1[[#This Row],[Win]]-Table1[[#This Row],[H-S Bet]]</f>
        <v>0</v>
      </c>
      <c r="M228" s="5">
        <f>M227+SUM(K202:K227)</f>
        <v>1.246032603467911</v>
      </c>
      <c r="N228" s="4">
        <v>0.56000000000000005</v>
      </c>
      <c r="O228" s="4">
        <f>((Table1[[#This Row],[Dom prob.]]*(Table1[[#This Row],[Odds]]-1)-1+Table1[[#This Row],[Dom prob.]])/(Table1[[#This Row],[Odds]]-1))*0.3</f>
        <v>-5.6842105263157769E-3</v>
      </c>
      <c r="P228" s="4"/>
      <c r="Q228" s="4">
        <f>(Table1[[#This Row],[Dom Bet]]*Table1[[#This Row],[Odds]]*Table1[[#This Row],[Win]]-Table1[[#This Row],[Dom Bet]])*Table1[[#This Row],[Dom Bankroll]]</f>
        <v>0</v>
      </c>
      <c r="R228" s="4">
        <f>Table1[[#This Row],[Dom Bet]]*Table1[[#This Row],[Odds]]*Table1[[#This Row],[Win]]-Table1[[#This Row],[Dom Bet]]</f>
        <v>0</v>
      </c>
      <c r="S228" s="4">
        <f>S227+SUM(Q202:Q227)</f>
        <v>0.95588571740416894</v>
      </c>
      <c r="T228">
        <v>0.47660000000000002</v>
      </c>
      <c r="U228">
        <f>((Table1[[#This Row],[BB prob.]]*(Table1[[#This Row],[Odds]]-1)-1+Table1[[#This Row],[BB prob.]])/(Table1[[#This Row],[Odds]]-1))*0.3</f>
        <v>-6.3625263157894685E-2</v>
      </c>
      <c r="W228">
        <f>(Table1[[#This Row],[BB Bet]]*Table1[[#This Row],[Odds]]*Table1[[#This Row],[Win]]-Table1[[#This Row],[BB Bet]])*Table1[[#This Row],[BB Bankroll]]</f>
        <v>0</v>
      </c>
      <c r="X228">
        <f>Table1[[#This Row],[BB Bet]]*Table1[[#This Row],[Odds]]*Table1[[#This Row],[Win]]-Table1[[#This Row],[BB Bet]]</f>
        <v>0</v>
      </c>
      <c r="Y228" s="5">
        <f>Y227+SUM(W202:W227)</f>
        <v>1.3306151010671154</v>
      </c>
    </row>
    <row r="229" spans="1:25" x14ac:dyDescent="0.35">
      <c r="A229" s="4">
        <v>2020020123</v>
      </c>
      <c r="B229" s="4">
        <v>16</v>
      </c>
      <c r="C229" s="4" t="s">
        <v>4</v>
      </c>
      <c r="D229" s="4" t="s">
        <v>20</v>
      </c>
      <c r="E229" s="4">
        <v>1</v>
      </c>
      <c r="F229" s="4">
        <v>0</v>
      </c>
      <c r="G229" s="4">
        <v>2.1</v>
      </c>
      <c r="H229">
        <v>0.47620892038968388</v>
      </c>
      <c r="I229">
        <f>((Table1[[#This Row],[H-S prob.]]*(Table1[[#This Row],[Odds]]-1)-1+Table1[[#This Row],[H-S prob.]])/(Table1[[#This Row],[Odds]]-1))*0.3</f>
        <v>1.0563495909877604E-5</v>
      </c>
      <c r="J229">
        <v>1.0563495909877604E-5</v>
      </c>
      <c r="K229">
        <f>(Table1[[#This Row],[H-S Bet]]*Table1[[#This Row],[Odds]]*Table1[[#This Row],[Win]]-Table1[[#This Row],[H-S Bet]])*Table1[[#This Row],[H-S Bankroll]]</f>
        <v>-1.316246031030742E-5</v>
      </c>
      <c r="L229">
        <f>Table1[[#This Row],[H-S Bet]]*Table1[[#This Row],[Odds]]*Table1[[#This Row],[Win]]-Table1[[#This Row],[H-S Bet]]</f>
        <v>-1.0563495909877604E-5</v>
      </c>
      <c r="M229" s="5">
        <f>M228</f>
        <v>1.246032603467911</v>
      </c>
      <c r="N229" s="4">
        <v>0.44</v>
      </c>
      <c r="O229" s="4">
        <f>((Table1[[#This Row],[Dom prob.]]*(Table1[[#This Row],[Odds]]-1)-1+Table1[[#This Row],[Dom prob.]])/(Table1[[#This Row],[Odds]]-1))*0.3</f>
        <v>-2.0727272727272726E-2</v>
      </c>
      <c r="P229" s="4"/>
      <c r="Q229" s="4">
        <f>(Table1[[#This Row],[Dom Bet]]*Table1[[#This Row],[Odds]]*Table1[[#This Row],[Win]]-Table1[[#This Row],[Dom Bet]])*Table1[[#This Row],[Dom Bankroll]]</f>
        <v>0</v>
      </c>
      <c r="R229" s="4">
        <f>Table1[[#This Row],[Dom Bet]]*Table1[[#This Row],[Odds]]*Table1[[#This Row],[Win]]-Table1[[#This Row],[Dom Bet]]</f>
        <v>0</v>
      </c>
      <c r="S229" s="4">
        <f>S228</f>
        <v>0.95588571740416894</v>
      </c>
      <c r="T229">
        <v>0.52339999999999998</v>
      </c>
      <c r="U229">
        <f>((Table1[[#This Row],[BB prob.]]*(Table1[[#This Row],[Odds]]-1)-1+Table1[[#This Row],[BB prob.]])/(Table1[[#This Row],[Odds]]-1))*0.3</f>
        <v>2.7038181818181815E-2</v>
      </c>
      <c r="V229">
        <v>2.7038181818181815E-2</v>
      </c>
      <c r="W229">
        <f>(Table1[[#This Row],[BB Bet]]*Table1[[#This Row],[Odds]]*Table1[[#This Row],[Win]]-Table1[[#This Row],[BB Bet]])*Table1[[#This Row],[BB Bankroll]]</f>
        <v>-3.5977413032671039E-2</v>
      </c>
      <c r="X229">
        <f>Table1[[#This Row],[BB Bet]]*Table1[[#This Row],[Odds]]*Table1[[#This Row],[Win]]-Table1[[#This Row],[BB Bet]]</f>
        <v>-2.7038181818181815E-2</v>
      </c>
      <c r="Y229" s="5">
        <f>Y228</f>
        <v>1.3306151010671154</v>
      </c>
    </row>
    <row r="230" spans="1:25" x14ac:dyDescent="0.35">
      <c r="A230" s="4">
        <v>2020020124</v>
      </c>
      <c r="B230" s="4">
        <v>17</v>
      </c>
      <c r="C230" s="4" t="s">
        <v>12</v>
      </c>
      <c r="D230" s="4" t="s">
        <v>15</v>
      </c>
      <c r="E230" s="4">
        <v>1</v>
      </c>
      <c r="F230" s="4">
        <v>1</v>
      </c>
      <c r="G230" s="4">
        <v>1.57</v>
      </c>
      <c r="H230">
        <v>0.56886290157845909</v>
      </c>
      <c r="I230">
        <f>((Table1[[#This Row],[H-S prob.]]*(Table1[[#This Row],[Odds]]-1)-1+Table1[[#This Row],[H-S prob.]])/(Table1[[#This Row],[Odds]]-1))*0.3</f>
        <v>-5.6255391853589062E-2</v>
      </c>
      <c r="K230">
        <f>(Table1[[#This Row],[H-S Bet]]*Table1[[#This Row],[Odds]]*Table1[[#This Row],[Win]]-Table1[[#This Row],[H-S Bet]])*Table1[[#This Row],[H-S Bankroll]]</f>
        <v>0</v>
      </c>
      <c r="L230">
        <f>Table1[[#This Row],[H-S Bet]]*Table1[[#This Row],[Odds]]*Table1[[#This Row],[Win]]-Table1[[#This Row],[H-S Bet]]</f>
        <v>0</v>
      </c>
      <c r="M230" s="5">
        <f>M229+SUM(K228:K229)</f>
        <v>1.2460194410076006</v>
      </c>
      <c r="N230" s="4">
        <v>0.64</v>
      </c>
      <c r="O230" s="4">
        <f>((Table1[[#This Row],[Dom prob.]]*(Table1[[#This Row],[Odds]]-1)-1+Table1[[#This Row],[Dom prob.]])/(Table1[[#This Row],[Odds]]-1))*0.3</f>
        <v>2.5263157894736977E-3</v>
      </c>
      <c r="P230" s="4">
        <v>2.5263157894736977E-3</v>
      </c>
      <c r="Q230" s="4">
        <f>(Table1[[#This Row],[Dom Bet]]*Table1[[#This Row],[Odds]]*Table1[[#This Row],[Win]]-Table1[[#This Row],[Dom Bet]])*Table1[[#This Row],[Dom Bankroll]]</f>
        <v>1.376475433062011E-3</v>
      </c>
      <c r="R230" s="4">
        <f>Table1[[#This Row],[Dom Bet]]*Table1[[#This Row],[Odds]]*Table1[[#This Row],[Win]]-Table1[[#This Row],[Dom Bet]]</f>
        <v>1.4400000000000081E-3</v>
      </c>
      <c r="S230" s="4">
        <f>S229+SUM(Q228:Q229)</f>
        <v>0.95588571740416894</v>
      </c>
      <c r="T230">
        <v>0.54200000000000004</v>
      </c>
      <c r="U230">
        <f>((Table1[[#This Row],[BB prob.]]*(Table1[[#This Row],[Odds]]-1)-1+Table1[[#This Row],[BB prob.]])/(Table1[[#This Row],[Odds]]-1))*0.3</f>
        <v>-7.8452631578947343E-2</v>
      </c>
      <c r="W230">
        <f>(Table1[[#This Row],[BB Bet]]*Table1[[#This Row],[Odds]]*Table1[[#This Row],[Win]]-Table1[[#This Row],[BB Bet]])*Table1[[#This Row],[BB Bankroll]]</f>
        <v>0</v>
      </c>
      <c r="X230">
        <f>Table1[[#This Row],[BB Bet]]*Table1[[#This Row],[Odds]]*Table1[[#This Row],[Win]]-Table1[[#This Row],[BB Bet]]</f>
        <v>0</v>
      </c>
      <c r="Y230" s="5">
        <f>Y229+SUM(W228:W229)</f>
        <v>1.2946376880344443</v>
      </c>
    </row>
    <row r="231" spans="1:25" x14ac:dyDescent="0.35">
      <c r="A231" s="4">
        <v>2020020124</v>
      </c>
      <c r="B231" s="4">
        <v>17</v>
      </c>
      <c r="C231" s="4" t="s">
        <v>15</v>
      </c>
      <c r="D231" s="4" t="s">
        <v>12</v>
      </c>
      <c r="E231" s="4">
        <v>0</v>
      </c>
      <c r="F231" s="4">
        <v>0</v>
      </c>
      <c r="G231" s="4">
        <v>2.4500000000000002</v>
      </c>
      <c r="H231">
        <v>0.43113709842154085</v>
      </c>
      <c r="I231">
        <f>((Table1[[#This Row],[H-S prob.]]*(Table1[[#This Row],[Odds]]-1)-1+Table1[[#This Row],[H-S prob.]])/(Table1[[#This Row],[Odds]]-1))*0.3</f>
        <v>1.164535678609142E-2</v>
      </c>
      <c r="J231">
        <v>1.164535678609142E-2</v>
      </c>
      <c r="K231">
        <f>(Table1[[#This Row],[H-S Bet]]*Table1[[#This Row],[Odds]]*Table1[[#This Row],[Win]]-Table1[[#This Row],[H-S Bet]])*Table1[[#This Row],[H-S Bankroll]]</f>
        <v>-1.4510340952939699E-2</v>
      </c>
      <c r="L231">
        <f>Table1[[#This Row],[H-S Bet]]*Table1[[#This Row],[Odds]]*Table1[[#This Row],[Win]]-Table1[[#This Row],[H-S Bet]]</f>
        <v>-1.164535678609142E-2</v>
      </c>
      <c r="M231" s="5">
        <f>M230</f>
        <v>1.2460194410076006</v>
      </c>
      <c r="N231" s="4">
        <v>0.36</v>
      </c>
      <c r="O231" s="4">
        <f>((Table1[[#This Row],[Dom prob.]]*(Table1[[#This Row],[Odds]]-1)-1+Table1[[#This Row],[Dom prob.]])/(Table1[[#This Row],[Odds]]-1))*0.3</f>
        <v>-2.441379310344827E-2</v>
      </c>
      <c r="P231" s="4"/>
      <c r="Q231" s="4">
        <f>(Table1[[#This Row],[Dom Bet]]*Table1[[#This Row],[Odds]]*Table1[[#This Row],[Win]]-Table1[[#This Row],[Dom Bet]])*Table1[[#This Row],[Dom Bankroll]]</f>
        <v>0</v>
      </c>
      <c r="R231" s="4">
        <f>Table1[[#This Row],[Dom Bet]]*Table1[[#This Row],[Odds]]*Table1[[#This Row],[Win]]-Table1[[#This Row],[Dom Bet]]</f>
        <v>0</v>
      </c>
      <c r="S231" s="4">
        <f>S230</f>
        <v>0.95588571740416894</v>
      </c>
      <c r="T231">
        <v>0.45799999999999996</v>
      </c>
      <c r="U231">
        <f>((Table1[[#This Row],[BB prob.]]*(Table1[[#This Row],[Odds]]-1)-1+Table1[[#This Row],[BB prob.]])/(Table1[[#This Row],[Odds]]-1))*0.3</f>
        <v>2.5262068965517234E-2</v>
      </c>
      <c r="V231">
        <v>2.5262068965517234E-2</v>
      </c>
      <c r="W231">
        <f>(Table1[[#This Row],[BB Bet]]*Table1[[#This Row],[Odds]]*Table1[[#This Row],[Win]]-Table1[[#This Row],[BB Bet]])*Table1[[#This Row],[BB Bankroll]]</f>
        <v>-3.270522656048392E-2</v>
      </c>
      <c r="X231">
        <f>Table1[[#This Row],[BB Bet]]*Table1[[#This Row],[Odds]]*Table1[[#This Row],[Win]]-Table1[[#This Row],[BB Bet]]</f>
        <v>-2.5262068965517234E-2</v>
      </c>
      <c r="Y231" s="5">
        <f>Y230</f>
        <v>1.2946376880344443</v>
      </c>
    </row>
    <row r="232" spans="1:25" x14ac:dyDescent="0.35">
      <c r="A232" s="4">
        <v>2020020125</v>
      </c>
      <c r="B232" s="4">
        <v>17</v>
      </c>
      <c r="C232" s="4" t="s">
        <v>17</v>
      </c>
      <c r="D232" s="4" t="s">
        <v>3</v>
      </c>
      <c r="E232" s="4">
        <v>1</v>
      </c>
      <c r="F232" s="4">
        <v>0</v>
      </c>
      <c r="G232" s="4">
        <v>2.0499999999999998</v>
      </c>
      <c r="H232">
        <v>0.49027255945614934</v>
      </c>
      <c r="I232">
        <f>((Table1[[#This Row],[H-S prob.]]*(Table1[[#This Row],[Odds]]-1)-1+Table1[[#This Row],[H-S prob.]])/(Table1[[#This Row],[Odds]]-1))*0.3</f>
        <v>1.4453562528874582E-3</v>
      </c>
      <c r="J232">
        <v>1.4453562528874582E-3</v>
      </c>
      <c r="K232">
        <f>(Table1[[#This Row],[H-S Bet]]*Table1[[#This Row],[Odds]]*Table1[[#This Row],[Win]]-Table1[[#This Row],[H-S Bet]])*Table1[[#This Row],[H-S Bankroll]]</f>
        <v>-1.8009419902796709E-3</v>
      </c>
      <c r="L232">
        <f>Table1[[#This Row],[H-S Bet]]*Table1[[#This Row],[Odds]]*Table1[[#This Row],[Win]]-Table1[[#This Row],[H-S Bet]]</f>
        <v>-1.4453562528874582E-3</v>
      </c>
      <c r="M232" s="5">
        <f>M231</f>
        <v>1.2460194410076006</v>
      </c>
      <c r="N232" s="4">
        <v>0.49</v>
      </c>
      <c r="O232" s="4">
        <f>((Table1[[#This Row],[Dom prob.]]*(Table1[[#This Row],[Odds]]-1)-1+Table1[[#This Row],[Dom prob.]])/(Table1[[#This Row],[Odds]]-1))*0.3</f>
        <v>1.2857142857142711E-3</v>
      </c>
      <c r="P232" s="4">
        <v>1.2857142857142711E-3</v>
      </c>
      <c r="Q232" s="4">
        <f>(Table1[[#This Row],[Dom Bet]]*Table1[[#This Row],[Odds]]*Table1[[#This Row],[Win]]-Table1[[#This Row],[Dom Bet]])*Table1[[#This Row],[Dom Bankroll]]</f>
        <v>-1.2289959223767747E-3</v>
      </c>
      <c r="R232" s="4">
        <f>Table1[[#This Row],[Dom Bet]]*Table1[[#This Row],[Odds]]*Table1[[#This Row],[Win]]-Table1[[#This Row],[Dom Bet]]</f>
        <v>-1.2857142857142711E-3</v>
      </c>
      <c r="S232" s="4">
        <f>S231</f>
        <v>0.95588571740416894</v>
      </c>
      <c r="T232">
        <v>0.52610000000000001</v>
      </c>
      <c r="U232">
        <f>((Table1[[#This Row],[BB prob.]]*(Table1[[#This Row],[Odds]]-1)-1+Table1[[#This Row],[BB prob.]])/(Table1[[#This Row],[Odds]]-1))*0.3</f>
        <v>2.2429999999999985E-2</v>
      </c>
      <c r="V232">
        <v>2.2429999999999985E-2</v>
      </c>
      <c r="W232">
        <f>(Table1[[#This Row],[BB Bet]]*Table1[[#This Row],[Odds]]*Table1[[#This Row],[Win]]-Table1[[#This Row],[BB Bet]])*Table1[[#This Row],[BB Bankroll]]</f>
        <v>-2.9038723342612566E-2</v>
      </c>
      <c r="X232">
        <f>Table1[[#This Row],[BB Bet]]*Table1[[#This Row],[Odds]]*Table1[[#This Row],[Win]]-Table1[[#This Row],[BB Bet]]</f>
        <v>-2.2429999999999985E-2</v>
      </c>
      <c r="Y232" s="5">
        <f>Y231</f>
        <v>1.2946376880344443</v>
      </c>
    </row>
    <row r="233" spans="1:25" x14ac:dyDescent="0.35">
      <c r="A233" s="4">
        <v>2020020125</v>
      </c>
      <c r="B233" s="4">
        <v>17</v>
      </c>
      <c r="C233" s="4" t="s">
        <v>3</v>
      </c>
      <c r="D233" s="4" t="s">
        <v>17</v>
      </c>
      <c r="E233" s="4">
        <v>0</v>
      </c>
      <c r="F233" s="4">
        <v>1</v>
      </c>
      <c r="G233" s="4">
        <v>1.83</v>
      </c>
      <c r="H233">
        <v>0.50972744054385077</v>
      </c>
      <c r="I233">
        <f>((Table1[[#This Row],[H-S prob.]]*(Table1[[#This Row],[Odds]]-1)-1+Table1[[#This Row],[H-S prob.]])/(Table1[[#This Row],[Odds]]-1))*0.3</f>
        <v>-2.4288717037862517E-2</v>
      </c>
      <c r="K233">
        <f>(Table1[[#This Row],[H-S Bet]]*Table1[[#This Row],[Odds]]*Table1[[#This Row],[Win]]-Table1[[#This Row],[H-S Bet]])*Table1[[#This Row],[H-S Bankroll]]</f>
        <v>0</v>
      </c>
      <c r="L233">
        <f>Table1[[#This Row],[H-S Bet]]*Table1[[#This Row],[Odds]]*Table1[[#This Row],[Win]]-Table1[[#This Row],[H-S Bet]]</f>
        <v>0</v>
      </c>
      <c r="M233" s="5">
        <f>M232</f>
        <v>1.2460194410076006</v>
      </c>
      <c r="N233" s="4">
        <v>0.51</v>
      </c>
      <c r="O233" s="4">
        <f>((Table1[[#This Row],[Dom prob.]]*(Table1[[#This Row],[Odds]]-1)-1+Table1[[#This Row],[Dom prob.]])/(Table1[[#This Row],[Odds]]-1))*0.3</f>
        <v>-2.410843373493975E-2</v>
      </c>
      <c r="P233" s="4"/>
      <c r="Q233" s="4">
        <f>(Table1[[#This Row],[Dom Bet]]*Table1[[#This Row],[Odds]]*Table1[[#This Row],[Win]]-Table1[[#This Row],[Dom Bet]])*Table1[[#This Row],[Dom Bankroll]]</f>
        <v>0</v>
      </c>
      <c r="R233" s="4">
        <f>Table1[[#This Row],[Dom Bet]]*Table1[[#This Row],[Odds]]*Table1[[#This Row],[Win]]-Table1[[#This Row],[Dom Bet]]</f>
        <v>0</v>
      </c>
      <c r="S233" s="4">
        <f>S232</f>
        <v>0.95588571740416894</v>
      </c>
      <c r="T233">
        <v>0.47389999999999999</v>
      </c>
      <c r="U233">
        <f>((Table1[[#This Row],[BB prob.]]*(Table1[[#This Row],[Odds]]-1)-1+Table1[[#This Row],[BB prob.]])/(Table1[[#This Row],[Odds]]-1))*0.3</f>
        <v>-4.7986626506024074E-2</v>
      </c>
      <c r="W233">
        <f>(Table1[[#This Row],[BB Bet]]*Table1[[#This Row],[Odds]]*Table1[[#This Row],[Win]]-Table1[[#This Row],[BB Bet]])*Table1[[#This Row],[BB Bankroll]]</f>
        <v>0</v>
      </c>
      <c r="X233">
        <f>Table1[[#This Row],[BB Bet]]*Table1[[#This Row],[Odds]]*Table1[[#This Row],[Win]]-Table1[[#This Row],[BB Bet]]</f>
        <v>0</v>
      </c>
      <c r="Y233" s="5">
        <f>Y232</f>
        <v>1.2946376880344443</v>
      </c>
    </row>
    <row r="234" spans="1:25" x14ac:dyDescent="0.35">
      <c r="A234" s="4">
        <v>2020020126</v>
      </c>
      <c r="B234" s="4">
        <v>17</v>
      </c>
      <c r="C234" s="4" t="s">
        <v>16</v>
      </c>
      <c r="D234" s="4" t="s">
        <v>2</v>
      </c>
      <c r="E234" s="4">
        <v>0</v>
      </c>
      <c r="F234" s="4">
        <v>0</v>
      </c>
      <c r="G234" s="4">
        <v>2.1</v>
      </c>
      <c r="H234">
        <v>0.36591806689062367</v>
      </c>
      <c r="I234">
        <f>((Table1[[#This Row],[H-S prob.]]*(Table1[[#This Row],[Odds]]-1)-1+Table1[[#This Row],[H-S prob.]])/(Table1[[#This Row],[Odds]]-1))*0.3</f>
        <v>-6.3156016235370038E-2</v>
      </c>
      <c r="K234">
        <f>(Table1[[#This Row],[H-S Bet]]*Table1[[#This Row],[Odds]]*Table1[[#This Row],[Win]]-Table1[[#This Row],[H-S Bet]])*Table1[[#This Row],[H-S Bankroll]]</f>
        <v>0</v>
      </c>
      <c r="L234">
        <f>Table1[[#This Row],[H-S Bet]]*Table1[[#This Row],[Odds]]*Table1[[#This Row],[Win]]-Table1[[#This Row],[H-S Bet]]</f>
        <v>0</v>
      </c>
      <c r="M234" s="5">
        <f>M233</f>
        <v>1.2460194410076006</v>
      </c>
      <c r="N234" s="4">
        <v>0.46899999999999997</v>
      </c>
      <c r="O234" s="4">
        <f>((Table1[[#This Row],[Dom prob.]]*(Table1[[#This Row],[Odds]]-1)-1+Table1[[#This Row],[Dom prob.]])/(Table1[[#This Row],[Odds]]-1))*0.3</f>
        <v>-4.1181818181818186E-3</v>
      </c>
      <c r="P234" s="4"/>
      <c r="Q234" s="4">
        <f>(Table1[[#This Row],[Dom Bet]]*Table1[[#This Row],[Odds]]*Table1[[#This Row],[Win]]-Table1[[#This Row],[Dom Bet]])*Table1[[#This Row],[Dom Bankroll]]</f>
        <v>0</v>
      </c>
      <c r="R234" s="4">
        <f>Table1[[#This Row],[Dom Bet]]*Table1[[#This Row],[Odds]]*Table1[[#This Row],[Win]]-Table1[[#This Row],[Dom Bet]]</f>
        <v>0</v>
      </c>
      <c r="S234" s="4">
        <f>S233</f>
        <v>0.95588571740416894</v>
      </c>
      <c r="T234">
        <v>0.42510000000000003</v>
      </c>
      <c r="U234">
        <f>((Table1[[#This Row],[BB prob.]]*(Table1[[#This Row],[Odds]]-1)-1+Table1[[#This Row],[BB prob.]])/(Table1[[#This Row],[Odds]]-1))*0.3</f>
        <v>-2.9260909090909053E-2</v>
      </c>
      <c r="W234">
        <f>(Table1[[#This Row],[BB Bet]]*Table1[[#This Row],[Odds]]*Table1[[#This Row],[Win]]-Table1[[#This Row],[BB Bet]])*Table1[[#This Row],[BB Bankroll]]</f>
        <v>0</v>
      </c>
      <c r="X234">
        <f>Table1[[#This Row],[BB Bet]]*Table1[[#This Row],[Odds]]*Table1[[#This Row],[Win]]-Table1[[#This Row],[BB Bet]]</f>
        <v>0</v>
      </c>
      <c r="Y234" s="5">
        <f>Y233</f>
        <v>1.2946376880344443</v>
      </c>
    </row>
    <row r="235" spans="1:25" x14ac:dyDescent="0.35">
      <c r="A235" s="4">
        <v>2020020126</v>
      </c>
      <c r="B235" s="4">
        <v>17</v>
      </c>
      <c r="C235" s="4" t="s">
        <v>2</v>
      </c>
      <c r="D235" s="4" t="s">
        <v>16</v>
      </c>
      <c r="E235" s="4">
        <v>1</v>
      </c>
      <c r="F235" s="4">
        <v>1</v>
      </c>
      <c r="G235" s="4">
        <v>1.86</v>
      </c>
      <c r="H235">
        <v>0.63408193310937622</v>
      </c>
      <c r="I235">
        <f>((Table1[[#This Row],[H-S prob.]]*(Table1[[#This Row],[Odds]]-1)-1+Table1[[#This Row],[H-S prob.]])/(Table1[[#This Row],[Odds]]-1))*0.3</f>
        <v>6.257874264538596E-2</v>
      </c>
      <c r="J235">
        <v>6.257874264538596E-2</v>
      </c>
      <c r="K235">
        <f>(Table1[[#This Row],[H-S Bet]]*Table1[[#This Row],[Odds]]*Table1[[#This Row],[Win]]-Table1[[#This Row],[H-S Bet]])*Table1[[#This Row],[H-S Bankroll]]</f>
        <v>6.70579237397676E-2</v>
      </c>
      <c r="L235">
        <f>Table1[[#This Row],[H-S Bet]]*Table1[[#This Row],[Odds]]*Table1[[#This Row],[Win]]-Table1[[#This Row],[H-S Bet]]</f>
        <v>5.3817718675031934E-2</v>
      </c>
      <c r="M235" s="5">
        <f>M234</f>
        <v>1.2460194410076006</v>
      </c>
      <c r="N235" s="4">
        <v>0.53100000000000003</v>
      </c>
      <c r="O235" s="4">
        <f>((Table1[[#This Row],[Dom prob.]]*(Table1[[#This Row],[Odds]]-1)-1+Table1[[#This Row],[Dom prob.]])/(Table1[[#This Row],[Odds]]-1))*0.3</f>
        <v>-4.3046511627906642E-3</v>
      </c>
      <c r="P235" s="4"/>
      <c r="Q235" s="4">
        <f>(Table1[[#This Row],[Dom Bet]]*Table1[[#This Row],[Odds]]*Table1[[#This Row],[Win]]-Table1[[#This Row],[Dom Bet]])*Table1[[#This Row],[Dom Bankroll]]</f>
        <v>0</v>
      </c>
      <c r="R235" s="4">
        <f>Table1[[#This Row],[Dom Bet]]*Table1[[#This Row],[Odds]]*Table1[[#This Row],[Win]]-Table1[[#This Row],[Dom Bet]]</f>
        <v>0</v>
      </c>
      <c r="S235" s="4">
        <f>S234</f>
        <v>0.95588571740416894</v>
      </c>
      <c r="T235">
        <v>0.57489999999999997</v>
      </c>
      <c r="U235">
        <f>((Table1[[#This Row],[BB prob.]]*(Table1[[#This Row],[Odds]]-1)-1+Table1[[#This Row],[BB prob.]])/(Table1[[#This Row],[Odds]]-1))*0.3</f>
        <v>2.4179302325581388E-2</v>
      </c>
      <c r="V235">
        <v>2.4179302325581388E-2</v>
      </c>
      <c r="W235">
        <f>(Table1[[#This Row],[BB Bet]]*Table1[[#This Row],[Odds]]*Table1[[#This Row],[Win]]-Table1[[#This Row],[BB Bet]])*Table1[[#This Row],[BB Bankroll]]</f>
        <v>2.6920955012525841E-2</v>
      </c>
      <c r="X235">
        <f>Table1[[#This Row],[BB Bet]]*Table1[[#This Row],[Odds]]*Table1[[#This Row],[Win]]-Table1[[#This Row],[BB Bet]]</f>
        <v>2.0794199999999999E-2</v>
      </c>
      <c r="Y235" s="5">
        <f>Y234</f>
        <v>1.2946376880344443</v>
      </c>
    </row>
    <row r="236" spans="1:25" x14ac:dyDescent="0.35">
      <c r="A236" s="4">
        <v>2020020127</v>
      </c>
      <c r="B236" s="4">
        <v>17</v>
      </c>
      <c r="C236" s="4" t="s">
        <v>14</v>
      </c>
      <c r="D236" s="4" t="s">
        <v>13</v>
      </c>
      <c r="E236" s="4">
        <v>0</v>
      </c>
      <c r="F236" s="4">
        <v>0</v>
      </c>
      <c r="G236" s="4">
        <v>1.71</v>
      </c>
      <c r="H236">
        <v>0.48993279439188958</v>
      </c>
      <c r="I236">
        <f>((Table1[[#This Row],[H-S prob.]]*(Table1[[#This Row],[Odds]]-1)-1+Table1[[#This Row],[H-S prob.]])/(Table1[[#This Row],[Odds]]-1))*0.3</f>
        <v>-6.8541516164733293E-2</v>
      </c>
      <c r="K236">
        <f>(Table1[[#This Row],[H-S Bet]]*Table1[[#This Row],[Odds]]*Table1[[#This Row],[Win]]-Table1[[#This Row],[H-S Bet]])*Table1[[#This Row],[H-S Bankroll]]</f>
        <v>0</v>
      </c>
      <c r="L236">
        <f>Table1[[#This Row],[H-S Bet]]*Table1[[#This Row],[Odds]]*Table1[[#This Row],[Win]]-Table1[[#This Row],[H-S Bet]]</f>
        <v>0</v>
      </c>
      <c r="M236" s="5">
        <f>M235</f>
        <v>1.2460194410076006</v>
      </c>
      <c r="N236" s="4">
        <v>0.54400000000000004</v>
      </c>
      <c r="O236" s="4">
        <f>((Table1[[#This Row],[Dom prob.]]*(Table1[[#This Row],[Odds]]-1)-1+Table1[[#This Row],[Dom prob.]])/(Table1[[#This Row],[Odds]]-1))*0.3</f>
        <v>-2.9476056338028141E-2</v>
      </c>
      <c r="P236" s="4"/>
      <c r="Q236" s="4">
        <f>(Table1[[#This Row],[Dom Bet]]*Table1[[#This Row],[Odds]]*Table1[[#This Row],[Win]]-Table1[[#This Row],[Dom Bet]])*Table1[[#This Row],[Dom Bankroll]]</f>
        <v>0</v>
      </c>
      <c r="R236" s="4">
        <f>Table1[[#This Row],[Dom Bet]]*Table1[[#This Row],[Odds]]*Table1[[#This Row],[Win]]-Table1[[#This Row],[Dom Bet]]</f>
        <v>0</v>
      </c>
      <c r="S236" s="4">
        <f>S235</f>
        <v>0.95588571740416894</v>
      </c>
      <c r="T236">
        <v>0.52929999999999999</v>
      </c>
      <c r="U236">
        <f>((Table1[[#This Row],[BB prob.]]*(Table1[[#This Row],[Odds]]-1)-1+Table1[[#This Row],[BB prob.]])/(Table1[[#This Row],[Odds]]-1))*0.3</f>
        <v>-4.0097323943661979E-2</v>
      </c>
      <c r="W236">
        <f>(Table1[[#This Row],[BB Bet]]*Table1[[#This Row],[Odds]]*Table1[[#This Row],[Win]]-Table1[[#This Row],[BB Bet]])*Table1[[#This Row],[BB Bankroll]]</f>
        <v>0</v>
      </c>
      <c r="X236">
        <f>Table1[[#This Row],[BB Bet]]*Table1[[#This Row],[Odds]]*Table1[[#This Row],[Win]]-Table1[[#This Row],[BB Bet]]</f>
        <v>0</v>
      </c>
      <c r="Y236" s="5">
        <f>Y235</f>
        <v>1.2946376880344443</v>
      </c>
    </row>
    <row r="237" spans="1:25" x14ac:dyDescent="0.35">
      <c r="A237" s="4">
        <v>2020020127</v>
      </c>
      <c r="B237" s="4">
        <v>17</v>
      </c>
      <c r="C237" s="4" t="s">
        <v>13</v>
      </c>
      <c r="D237" s="4" t="s">
        <v>14</v>
      </c>
      <c r="E237" s="4">
        <v>1</v>
      </c>
      <c r="F237" s="4">
        <v>1</v>
      </c>
      <c r="G237" s="4">
        <v>2.25</v>
      </c>
      <c r="H237">
        <v>0.51006720560811047</v>
      </c>
      <c r="I237">
        <f>((Table1[[#This Row],[H-S prob.]]*(Table1[[#This Row],[Odds]]-1)-1+Table1[[#This Row],[H-S prob.]])/(Table1[[#This Row],[Odds]]-1))*0.3</f>
        <v>3.5436291028379648E-2</v>
      </c>
      <c r="J237">
        <v>3.5436291028379648E-2</v>
      </c>
      <c r="K237">
        <f>(Table1[[#This Row],[H-S Bet]]*Table1[[#This Row],[Odds]]*Table1[[#This Row],[Win]]-Table1[[#This Row],[H-S Bet]])*Table1[[#This Row],[H-S Bankroll]]</f>
        <v>5.5192884423205323E-2</v>
      </c>
      <c r="L237">
        <f>Table1[[#This Row],[H-S Bet]]*Table1[[#This Row],[Odds]]*Table1[[#This Row],[Win]]-Table1[[#This Row],[H-S Bet]]</f>
        <v>4.4295363785474558E-2</v>
      </c>
      <c r="M237" s="5">
        <f>M236</f>
        <v>1.2460194410076006</v>
      </c>
      <c r="N237" s="4">
        <v>0.45600000000000002</v>
      </c>
      <c r="O237" s="4">
        <f>((Table1[[#This Row],[Dom prob.]]*(Table1[[#This Row],[Odds]]-1)-1+Table1[[#This Row],[Dom prob.]])/(Table1[[#This Row],[Odds]]-1))*0.3</f>
        <v>6.2400000000000181E-3</v>
      </c>
      <c r="P237" s="4">
        <v>6.2400000000000181E-3</v>
      </c>
      <c r="Q237" s="4">
        <f>(Table1[[#This Row],[Dom Bet]]*Table1[[#This Row],[Odds]]*Table1[[#This Row],[Win]]-Table1[[#This Row],[Dom Bet]])*Table1[[#This Row],[Dom Bankroll]]</f>
        <v>7.4559085957525391E-3</v>
      </c>
      <c r="R237" s="4">
        <f>Table1[[#This Row],[Dom Bet]]*Table1[[#This Row],[Odds]]*Table1[[#This Row],[Win]]-Table1[[#This Row],[Dom Bet]]</f>
        <v>7.8000000000000222E-3</v>
      </c>
      <c r="S237" s="4">
        <f>S236</f>
        <v>0.95588571740416894</v>
      </c>
      <c r="T237">
        <v>0.47070000000000001</v>
      </c>
      <c r="U237">
        <f>((Table1[[#This Row],[BB prob.]]*(Table1[[#This Row],[Odds]]-1)-1+Table1[[#This Row],[BB prob.]])/(Table1[[#This Row],[Odds]]-1))*0.3</f>
        <v>1.4177999999999996E-2</v>
      </c>
      <c r="V237">
        <v>1.4177999999999996E-2</v>
      </c>
      <c r="W237">
        <f>(Table1[[#This Row],[BB Bet]]*Table1[[#This Row],[Odds]]*Table1[[#This Row],[Win]]-Table1[[#This Row],[BB Bet]])*Table1[[#This Row],[BB Bankroll]]</f>
        <v>2.2944216426190434E-2</v>
      </c>
      <c r="X237">
        <f>Table1[[#This Row],[BB Bet]]*Table1[[#This Row],[Odds]]*Table1[[#This Row],[Win]]-Table1[[#This Row],[BB Bet]]</f>
        <v>1.7722499999999995E-2</v>
      </c>
      <c r="Y237" s="5">
        <f>Y236</f>
        <v>1.2946376880344443</v>
      </c>
    </row>
    <row r="238" spans="1:25" x14ac:dyDescent="0.35">
      <c r="A238" s="4">
        <v>2020020128</v>
      </c>
      <c r="B238" s="4">
        <v>17</v>
      </c>
      <c r="C238" s="4" t="s">
        <v>18</v>
      </c>
      <c r="D238" s="4" t="s">
        <v>32</v>
      </c>
      <c r="E238" s="4">
        <v>1</v>
      </c>
      <c r="F238" s="4">
        <v>1</v>
      </c>
      <c r="G238" s="4">
        <v>1.8</v>
      </c>
      <c r="H238">
        <v>0.54929141337692322</v>
      </c>
      <c r="I238">
        <f>((Table1[[#This Row],[H-S prob.]]*(Table1[[#This Row],[Odds]]-1)-1+Table1[[#This Row],[H-S prob.]])/(Table1[[#This Row],[Odds]]-1))*0.3</f>
        <v>-4.2282959705767925E-3</v>
      </c>
      <c r="K238">
        <f>(Table1[[#This Row],[H-S Bet]]*Table1[[#This Row],[Odds]]*Table1[[#This Row],[Win]]-Table1[[#This Row],[H-S Bet]])*Table1[[#This Row],[H-S Bankroll]]</f>
        <v>0</v>
      </c>
      <c r="L238">
        <f>Table1[[#This Row],[H-S Bet]]*Table1[[#This Row],[Odds]]*Table1[[#This Row],[Win]]-Table1[[#This Row],[H-S Bet]]</f>
        <v>0</v>
      </c>
      <c r="M238" s="5">
        <f>M237</f>
        <v>1.2460194410076006</v>
      </c>
      <c r="N238" s="4">
        <v>0.52500000000000002</v>
      </c>
      <c r="O238" s="4">
        <f>((Table1[[#This Row],[Dom prob.]]*(Table1[[#This Row],[Odds]]-1)-1+Table1[[#This Row],[Dom prob.]])/(Table1[[#This Row],[Odds]]-1))*0.3</f>
        <v>-2.0624999999999977E-2</v>
      </c>
      <c r="P238" s="4"/>
      <c r="Q238" s="4">
        <f>(Table1[[#This Row],[Dom Bet]]*Table1[[#This Row],[Odds]]*Table1[[#This Row],[Win]]-Table1[[#This Row],[Dom Bet]])*Table1[[#This Row],[Dom Bankroll]]</f>
        <v>0</v>
      </c>
      <c r="R238" s="4">
        <f>Table1[[#This Row],[Dom Bet]]*Table1[[#This Row],[Odds]]*Table1[[#This Row],[Win]]-Table1[[#This Row],[Dom Bet]]</f>
        <v>0</v>
      </c>
      <c r="S238" s="4">
        <f>S237</f>
        <v>0.95588571740416894</v>
      </c>
      <c r="T238">
        <v>0.55090000000000006</v>
      </c>
      <c r="U238">
        <f>((Table1[[#This Row],[BB prob.]]*(Table1[[#This Row],[Odds]]-1)-1+Table1[[#This Row],[BB prob.]])/(Table1[[#This Row],[Odds]]-1))*0.3</f>
        <v>-3.1424999999999786E-3</v>
      </c>
      <c r="W238">
        <f>(Table1[[#This Row],[BB Bet]]*Table1[[#This Row],[Odds]]*Table1[[#This Row],[Win]]-Table1[[#This Row],[BB Bet]])*Table1[[#This Row],[BB Bankroll]]</f>
        <v>0</v>
      </c>
      <c r="X238">
        <f>Table1[[#This Row],[BB Bet]]*Table1[[#This Row],[Odds]]*Table1[[#This Row],[Win]]-Table1[[#This Row],[BB Bet]]</f>
        <v>0</v>
      </c>
      <c r="Y238" s="5">
        <f>Y237</f>
        <v>1.2946376880344443</v>
      </c>
    </row>
    <row r="239" spans="1:25" x14ac:dyDescent="0.35">
      <c r="A239" s="4">
        <v>2020020128</v>
      </c>
      <c r="B239" s="4">
        <v>17</v>
      </c>
      <c r="C239" s="4" t="s">
        <v>32</v>
      </c>
      <c r="D239" s="4" t="s">
        <v>18</v>
      </c>
      <c r="E239" s="4">
        <v>0</v>
      </c>
      <c r="F239" s="4">
        <v>0</v>
      </c>
      <c r="G239" s="4">
        <v>2.1</v>
      </c>
      <c r="H239">
        <v>0.45070858662307667</v>
      </c>
      <c r="I239">
        <f>((Table1[[#This Row],[H-S prob.]]*(Table1[[#This Row],[Odds]]-1)-1+Table1[[#This Row],[H-S prob.]])/(Table1[[#This Row],[Odds]]-1))*0.3</f>
        <v>-1.4594173115874276E-2</v>
      </c>
      <c r="K239">
        <f>(Table1[[#This Row],[H-S Bet]]*Table1[[#This Row],[Odds]]*Table1[[#This Row],[Win]]-Table1[[#This Row],[H-S Bet]])*Table1[[#This Row],[H-S Bankroll]]</f>
        <v>0</v>
      </c>
      <c r="L239">
        <f>Table1[[#This Row],[H-S Bet]]*Table1[[#This Row],[Odds]]*Table1[[#This Row],[Win]]-Table1[[#This Row],[H-S Bet]]</f>
        <v>0</v>
      </c>
      <c r="M239" s="5">
        <f>M238</f>
        <v>1.2460194410076006</v>
      </c>
      <c r="N239" s="4">
        <v>0.47499999999999998</v>
      </c>
      <c r="O239" s="4">
        <f>((Table1[[#This Row],[Dom prob.]]*(Table1[[#This Row],[Odds]]-1)-1+Table1[[#This Row],[Dom prob.]])/(Table1[[#This Row],[Odds]]-1))*0.3</f>
        <v>-6.8181818181819748E-4</v>
      </c>
      <c r="P239" s="4"/>
      <c r="Q239" s="4">
        <f>(Table1[[#This Row],[Dom Bet]]*Table1[[#This Row],[Odds]]*Table1[[#This Row],[Win]]-Table1[[#This Row],[Dom Bet]])*Table1[[#This Row],[Dom Bankroll]]</f>
        <v>0</v>
      </c>
      <c r="R239" s="4">
        <f>Table1[[#This Row],[Dom Bet]]*Table1[[#This Row],[Odds]]*Table1[[#This Row],[Win]]-Table1[[#This Row],[Dom Bet]]</f>
        <v>0</v>
      </c>
      <c r="S239" s="4">
        <f>S238</f>
        <v>0.95588571740416894</v>
      </c>
      <c r="T239">
        <v>0.44909999999999994</v>
      </c>
      <c r="U239">
        <f>((Table1[[#This Row],[BB prob.]]*(Table1[[#This Row],[Odds]]-1)-1+Table1[[#This Row],[BB prob.]])/(Table1[[#This Row],[Odds]]-1))*0.3</f>
        <v>-1.5515454545454542E-2</v>
      </c>
      <c r="W239">
        <f>(Table1[[#This Row],[BB Bet]]*Table1[[#This Row],[Odds]]*Table1[[#This Row],[Win]]-Table1[[#This Row],[BB Bet]])*Table1[[#This Row],[BB Bankroll]]</f>
        <v>0</v>
      </c>
      <c r="X239">
        <f>Table1[[#This Row],[BB Bet]]*Table1[[#This Row],[Odds]]*Table1[[#This Row],[Win]]-Table1[[#This Row],[BB Bet]]</f>
        <v>0</v>
      </c>
      <c r="Y239" s="5">
        <f>Y238</f>
        <v>1.2946376880344443</v>
      </c>
    </row>
    <row r="240" spans="1:25" x14ac:dyDescent="0.35">
      <c r="A240" s="4">
        <v>2020020129</v>
      </c>
      <c r="B240" s="4">
        <v>17</v>
      </c>
      <c r="C240" s="4" t="s">
        <v>21</v>
      </c>
      <c r="D240" s="4" t="s">
        <v>5</v>
      </c>
      <c r="E240" s="4">
        <v>0</v>
      </c>
      <c r="F240" s="4">
        <v>0</v>
      </c>
      <c r="G240" s="4">
        <v>2.75</v>
      </c>
      <c r="H240">
        <v>0.39998582684951306</v>
      </c>
      <c r="I240">
        <f>((Table1[[#This Row],[H-S prob.]]*(Table1[[#This Row],[Odds]]-1)-1+Table1[[#This Row],[H-S prob.]])/(Table1[[#This Row],[Odds]]-1))*0.3</f>
        <v>1.7136175514770449E-2</v>
      </c>
      <c r="J240">
        <v>1.7136175514770449E-2</v>
      </c>
      <c r="K240">
        <f>(Table1[[#This Row],[H-S Bet]]*Table1[[#This Row],[Odds]]*Table1[[#This Row],[Win]]-Table1[[#This Row],[H-S Bet]])*Table1[[#This Row],[H-S Bankroll]]</f>
        <v>-2.1352007835922407E-2</v>
      </c>
      <c r="L240">
        <f>Table1[[#This Row],[H-S Bet]]*Table1[[#This Row],[Odds]]*Table1[[#This Row],[Win]]-Table1[[#This Row],[H-S Bet]]</f>
        <v>-1.7136175514770449E-2</v>
      </c>
      <c r="M240" s="5">
        <f>M239</f>
        <v>1.2460194410076006</v>
      </c>
      <c r="N240" s="4">
        <v>0.39500000000000002</v>
      </c>
      <c r="O240" s="4">
        <f>((Table1[[#This Row],[Dom prob.]]*(Table1[[#This Row],[Odds]]-1)-1+Table1[[#This Row],[Dom prob.]])/(Table1[[#This Row],[Odds]]-1))*0.3</f>
        <v>1.4785714285714294E-2</v>
      </c>
      <c r="P240" s="4">
        <v>1.4785714285714294E-2</v>
      </c>
      <c r="Q240" s="4">
        <f>(Table1[[#This Row],[Dom Bet]]*Table1[[#This Row],[Odds]]*Table1[[#This Row],[Win]]-Table1[[#This Row],[Dom Bet]])*Table1[[#This Row],[Dom Bankroll]]</f>
        <v>-1.4133453107333077E-2</v>
      </c>
      <c r="R240" s="4">
        <f>Table1[[#This Row],[Dom Bet]]*Table1[[#This Row],[Odds]]*Table1[[#This Row],[Win]]-Table1[[#This Row],[Dom Bet]]</f>
        <v>-1.4785714285714294E-2</v>
      </c>
      <c r="S240" s="4">
        <f>S239</f>
        <v>0.95588571740416894</v>
      </c>
      <c r="T240">
        <v>0.27120000000000011</v>
      </c>
      <c r="U240">
        <f>((Table1[[#This Row],[BB prob.]]*(Table1[[#This Row],[Odds]]-1)-1+Table1[[#This Row],[BB prob.]])/(Table1[[#This Row],[Odds]]-1))*0.3</f>
        <v>-4.3577142857142814E-2</v>
      </c>
      <c r="W240">
        <f>(Table1[[#This Row],[BB Bet]]*Table1[[#This Row],[Odds]]*Table1[[#This Row],[Win]]-Table1[[#This Row],[BB Bet]])*Table1[[#This Row],[BB Bankroll]]</f>
        <v>0</v>
      </c>
      <c r="X240">
        <f>Table1[[#This Row],[BB Bet]]*Table1[[#This Row],[Odds]]*Table1[[#This Row],[Win]]-Table1[[#This Row],[BB Bet]]</f>
        <v>0</v>
      </c>
      <c r="Y240" s="5">
        <f>Y239</f>
        <v>1.2946376880344443</v>
      </c>
    </row>
    <row r="241" spans="1:25" x14ac:dyDescent="0.35">
      <c r="A241" s="4">
        <v>2020020129</v>
      </c>
      <c r="B241" s="4">
        <v>17</v>
      </c>
      <c r="C241" s="4" t="s">
        <v>5</v>
      </c>
      <c r="D241" s="4" t="s">
        <v>21</v>
      </c>
      <c r="E241" s="4">
        <v>1</v>
      </c>
      <c r="F241" s="4">
        <v>1</v>
      </c>
      <c r="G241" s="4">
        <v>1.47</v>
      </c>
      <c r="H241">
        <v>0.60001417315048688</v>
      </c>
      <c r="I241">
        <f>((Table1[[#This Row],[H-S prob.]]*(Table1[[#This Row],[Odds]]-1)-1+Table1[[#This Row],[H-S prob.]])/(Table1[[#This Row],[Odds]]-1))*0.3</f>
        <v>-7.5305850299224014E-2</v>
      </c>
      <c r="K241">
        <f>(Table1[[#This Row],[H-S Bet]]*Table1[[#This Row],[Odds]]*Table1[[#This Row],[Win]]-Table1[[#This Row],[H-S Bet]])*Table1[[#This Row],[H-S Bankroll]]</f>
        <v>0</v>
      </c>
      <c r="L241">
        <f>Table1[[#This Row],[H-S Bet]]*Table1[[#This Row],[Odds]]*Table1[[#This Row],[Win]]-Table1[[#This Row],[H-S Bet]]</f>
        <v>0</v>
      </c>
      <c r="M241" s="5">
        <f>M240</f>
        <v>1.2460194410076006</v>
      </c>
      <c r="N241" s="4">
        <v>0.60499999999999998</v>
      </c>
      <c r="O241" s="4">
        <f>((Table1[[#This Row],[Dom prob.]]*(Table1[[#This Row],[Odds]]-1)-1+Table1[[#This Row],[Dom prob.]])/(Table1[[#This Row],[Odds]]-1))*0.3</f>
        <v>-7.0627659574468107E-2</v>
      </c>
      <c r="P241" s="4"/>
      <c r="Q241" s="4">
        <f>(Table1[[#This Row],[Dom Bet]]*Table1[[#This Row],[Odds]]*Table1[[#This Row],[Win]]-Table1[[#This Row],[Dom Bet]])*Table1[[#This Row],[Dom Bankroll]]</f>
        <v>0</v>
      </c>
      <c r="R241" s="4">
        <f>Table1[[#This Row],[Dom Bet]]*Table1[[#This Row],[Odds]]*Table1[[#This Row],[Win]]-Table1[[#This Row],[Dom Bet]]</f>
        <v>0</v>
      </c>
      <c r="S241" s="4">
        <f>S240</f>
        <v>0.95588571740416894</v>
      </c>
      <c r="T241">
        <v>0.72879999999999989</v>
      </c>
      <c r="U241">
        <f>((Table1[[#This Row],[BB prob.]]*(Table1[[#This Row],[Odds]]-1)-1+Table1[[#This Row],[BB prob.]])/(Table1[[#This Row],[Odds]]-1))*0.3</f>
        <v>4.55336170212765E-2</v>
      </c>
      <c r="V241">
        <v>4.55336170212765E-2</v>
      </c>
      <c r="W241">
        <f>(Table1[[#This Row],[BB Bet]]*Table1[[#This Row],[Odds]]*Table1[[#This Row],[Win]]-Table1[[#This Row],[BB Bet]])*Table1[[#This Row],[BB Bankroll]]</f>
        <v>2.770628223408747E-2</v>
      </c>
      <c r="X241">
        <f>Table1[[#This Row],[BB Bet]]*Table1[[#This Row],[Odds]]*Table1[[#This Row],[Win]]-Table1[[#This Row],[BB Bet]]</f>
        <v>2.1400799999999949E-2</v>
      </c>
      <c r="Y241" s="5">
        <f>Y240</f>
        <v>1.2946376880344443</v>
      </c>
    </row>
    <row r="242" spans="1:25" x14ac:dyDescent="0.35">
      <c r="A242" s="4">
        <v>2020020130</v>
      </c>
      <c r="B242" s="4">
        <v>17</v>
      </c>
      <c r="C242" s="4" t="s">
        <v>19</v>
      </c>
      <c r="D242" s="4" t="s">
        <v>31</v>
      </c>
      <c r="E242" s="4">
        <v>1</v>
      </c>
      <c r="F242" s="4">
        <v>0</v>
      </c>
      <c r="G242" s="4">
        <v>2.6</v>
      </c>
      <c r="H242">
        <v>0.3185294470944432</v>
      </c>
      <c r="I242">
        <f>((Table1[[#This Row],[H-S prob.]]*(Table1[[#This Row],[Odds]]-1)-1+Table1[[#This Row],[H-S prob.]])/(Table1[[#This Row],[Odds]]-1))*0.3</f>
        <v>-3.2216894541458929E-2</v>
      </c>
      <c r="K242">
        <f>(Table1[[#This Row],[H-S Bet]]*Table1[[#This Row],[Odds]]*Table1[[#This Row],[Win]]-Table1[[#This Row],[H-S Bet]])*Table1[[#This Row],[H-S Bankroll]]</f>
        <v>0</v>
      </c>
      <c r="L242">
        <f>Table1[[#This Row],[H-S Bet]]*Table1[[#This Row],[Odds]]*Table1[[#This Row],[Win]]-Table1[[#This Row],[H-S Bet]]</f>
        <v>0</v>
      </c>
      <c r="M242" s="5">
        <f>M241</f>
        <v>1.2460194410076006</v>
      </c>
      <c r="N242" s="4">
        <v>0.41299999999999998</v>
      </c>
      <c r="O242" s="4">
        <f>((Table1[[#This Row],[Dom prob.]]*(Table1[[#This Row],[Odds]]-1)-1+Table1[[#This Row],[Dom prob.]])/(Table1[[#This Row],[Odds]]-1))*0.3</f>
        <v>1.3837500000000006E-2</v>
      </c>
      <c r="P242" s="4">
        <v>1.3837500000000006E-2</v>
      </c>
      <c r="Q242" s="4">
        <f>(Table1[[#This Row],[Dom Bet]]*Table1[[#This Row],[Odds]]*Table1[[#This Row],[Win]]-Table1[[#This Row],[Dom Bet]])*Table1[[#This Row],[Dom Bankroll]]</f>
        <v>-1.3227068614580194E-2</v>
      </c>
      <c r="R242" s="4">
        <f>Table1[[#This Row],[Dom Bet]]*Table1[[#This Row],[Odds]]*Table1[[#This Row],[Win]]-Table1[[#This Row],[Dom Bet]]</f>
        <v>-1.3837500000000006E-2</v>
      </c>
      <c r="S242" s="4">
        <f>S241</f>
        <v>0.95588571740416894</v>
      </c>
      <c r="T242">
        <v>0.30199999999999999</v>
      </c>
      <c r="U242">
        <f>((Table1[[#This Row],[BB prob.]]*(Table1[[#This Row],[Odds]]-1)-1+Table1[[#This Row],[BB prob.]])/(Table1[[#This Row],[Odds]]-1))*0.3</f>
        <v>-4.0274999999999984E-2</v>
      </c>
      <c r="W242">
        <f>(Table1[[#This Row],[BB Bet]]*Table1[[#This Row],[Odds]]*Table1[[#This Row],[Win]]-Table1[[#This Row],[BB Bet]])*Table1[[#This Row],[BB Bankroll]]</f>
        <v>0</v>
      </c>
      <c r="X242">
        <f>Table1[[#This Row],[BB Bet]]*Table1[[#This Row],[Odds]]*Table1[[#This Row],[Win]]-Table1[[#This Row],[BB Bet]]</f>
        <v>0</v>
      </c>
      <c r="Y242" s="5">
        <f>Y241</f>
        <v>1.2946376880344443</v>
      </c>
    </row>
    <row r="243" spans="1:25" x14ac:dyDescent="0.35">
      <c r="A243" s="4">
        <v>2020020130</v>
      </c>
      <c r="B243" s="4">
        <v>17</v>
      </c>
      <c r="C243" s="4" t="s">
        <v>31</v>
      </c>
      <c r="D243" s="4" t="s">
        <v>19</v>
      </c>
      <c r="E243" s="4">
        <v>0</v>
      </c>
      <c r="F243" s="4">
        <v>1</v>
      </c>
      <c r="G243" s="4">
        <v>1.55</v>
      </c>
      <c r="H243">
        <v>0.68147055290555691</v>
      </c>
      <c r="I243">
        <f>((Table1[[#This Row],[H-S prob.]]*(Table1[[#This Row],[Odds]]-1)-1+Table1[[#This Row],[H-S prob.]])/(Table1[[#This Row],[Odds]]-1))*0.3</f>
        <v>3.0697831092879983E-2</v>
      </c>
      <c r="J243">
        <v>3.0697831092879983E-2</v>
      </c>
      <c r="K243">
        <f>(Table1[[#This Row],[H-S Bet]]*Table1[[#This Row],[Odds]]*Table1[[#This Row],[Win]]-Table1[[#This Row],[H-S Bet]])*Table1[[#This Row],[H-S Bankroll]]</f>
        <v>2.1037551886172831E-2</v>
      </c>
      <c r="L243">
        <f>Table1[[#This Row],[H-S Bet]]*Table1[[#This Row],[Odds]]*Table1[[#This Row],[Win]]-Table1[[#This Row],[H-S Bet]]</f>
        <v>1.6883807101083989E-2</v>
      </c>
      <c r="M243" s="5">
        <f>M242</f>
        <v>1.2460194410076006</v>
      </c>
      <c r="N243" s="4">
        <v>0.58699999999999997</v>
      </c>
      <c r="O243" s="4">
        <f>((Table1[[#This Row],[Dom prob.]]*(Table1[[#This Row],[Odds]]-1)-1+Table1[[#This Row],[Dom prob.]])/(Table1[[#This Row],[Odds]]-1))*0.3</f>
        <v>-4.9172727272727243E-2</v>
      </c>
      <c r="P243" s="4"/>
      <c r="Q243" s="4">
        <f>(Table1[[#This Row],[Dom Bet]]*Table1[[#This Row],[Odds]]*Table1[[#This Row],[Win]]-Table1[[#This Row],[Dom Bet]])*Table1[[#This Row],[Dom Bankroll]]</f>
        <v>0</v>
      </c>
      <c r="R243" s="4">
        <f>Table1[[#This Row],[Dom Bet]]*Table1[[#This Row],[Odds]]*Table1[[#This Row],[Win]]-Table1[[#This Row],[Dom Bet]]</f>
        <v>0</v>
      </c>
      <c r="S243" s="4">
        <f>S242</f>
        <v>0.95588571740416894</v>
      </c>
      <c r="T243">
        <v>0.69799999999999995</v>
      </c>
      <c r="U243">
        <f>((Table1[[#This Row],[BB prob.]]*(Table1[[#This Row],[Odds]]-1)-1+Table1[[#This Row],[BB prob.]])/(Table1[[#This Row],[Odds]]-1))*0.3</f>
        <v>4.4672727272727253E-2</v>
      </c>
      <c r="V243">
        <v>4.4672727272727253E-2</v>
      </c>
      <c r="W243">
        <f>(Table1[[#This Row],[BB Bet]]*Table1[[#This Row],[Odds]]*Table1[[#This Row],[Win]]-Table1[[#This Row],[BB Bet]])*Table1[[#This Row],[BB Bankroll]]</f>
        <v>3.1809247995006291E-2</v>
      </c>
      <c r="X243">
        <f>Table1[[#This Row],[BB Bet]]*Table1[[#This Row],[Odds]]*Table1[[#This Row],[Win]]-Table1[[#This Row],[BB Bet]]</f>
        <v>2.4569999999999995E-2</v>
      </c>
      <c r="Y243" s="5">
        <f>Y242</f>
        <v>1.2946376880344443</v>
      </c>
    </row>
    <row r="244" spans="1:25" x14ac:dyDescent="0.35">
      <c r="A244" s="4">
        <v>2020020131</v>
      </c>
      <c r="B244" s="4">
        <v>17</v>
      </c>
      <c r="C244" s="4" t="s">
        <v>22</v>
      </c>
      <c r="D244" s="4" t="s">
        <v>6</v>
      </c>
      <c r="E244" s="4">
        <v>0</v>
      </c>
      <c r="F244" s="4">
        <v>1</v>
      </c>
      <c r="G244" s="4">
        <v>2.1</v>
      </c>
      <c r="H244">
        <v>0.48821507635646094</v>
      </c>
      <c r="I244">
        <f>((Table1[[#This Row],[H-S prob.]]*(Table1[[#This Row],[Odds]]-1)-1+Table1[[#This Row],[H-S prob.]])/(Table1[[#This Row],[Odds]]-1))*0.3</f>
        <v>6.8868164587003672E-3</v>
      </c>
      <c r="J244">
        <v>6.8868164587003672E-3</v>
      </c>
      <c r="K244">
        <f>(Table1[[#This Row],[H-S Bet]]*Table1[[#This Row],[Odds]]*Table1[[#This Row],[Win]]-Table1[[#This Row],[H-S Bet]])*Table1[[#This Row],[H-S Bankroll]]</f>
        <v>9.439217913610954E-3</v>
      </c>
      <c r="L244">
        <f>Table1[[#This Row],[H-S Bet]]*Table1[[#This Row],[Odds]]*Table1[[#This Row],[Win]]-Table1[[#This Row],[H-S Bet]]</f>
        <v>7.5754981045704052E-3</v>
      </c>
      <c r="M244" s="5">
        <f>M243</f>
        <v>1.2460194410076006</v>
      </c>
      <c r="N244" s="4">
        <v>0.47799999999999998</v>
      </c>
      <c r="O244" s="4">
        <f>((Table1[[#This Row],[Dom prob.]]*(Table1[[#This Row],[Odds]]-1)-1+Table1[[#This Row],[Dom prob.]])/(Table1[[#This Row],[Odds]]-1))*0.3</f>
        <v>1.0363636363636432E-3</v>
      </c>
      <c r="P244" s="4">
        <v>1.0363636363636432E-3</v>
      </c>
      <c r="Q244" s="4">
        <f>(Table1[[#This Row],[Dom Bet]]*Table1[[#This Row],[Odds]]*Table1[[#This Row],[Win]]-Table1[[#This Row],[Dom Bet]])*Table1[[#This Row],[Dom Bankroll]]</f>
        <v>1.0897097178407598E-3</v>
      </c>
      <c r="R244" s="4">
        <f>Table1[[#This Row],[Dom Bet]]*Table1[[#This Row],[Odds]]*Table1[[#This Row],[Win]]-Table1[[#This Row],[Dom Bet]]</f>
        <v>1.1400000000000075E-3</v>
      </c>
      <c r="S244" s="4">
        <f>S243</f>
        <v>0.95588571740416894</v>
      </c>
      <c r="T244">
        <v>0.42420000000000002</v>
      </c>
      <c r="U244">
        <f>((Table1[[#This Row],[BB prob.]]*(Table1[[#This Row],[Odds]]-1)-1+Table1[[#This Row],[BB prob.]])/(Table1[[#This Row],[Odds]]-1))*0.3</f>
        <v>-2.9776363636363618E-2</v>
      </c>
      <c r="W244">
        <f>(Table1[[#This Row],[BB Bet]]*Table1[[#This Row],[Odds]]*Table1[[#This Row],[Win]]-Table1[[#This Row],[BB Bet]])*Table1[[#This Row],[BB Bankroll]]</f>
        <v>0</v>
      </c>
      <c r="X244">
        <f>Table1[[#This Row],[BB Bet]]*Table1[[#This Row],[Odds]]*Table1[[#This Row],[Win]]-Table1[[#This Row],[BB Bet]]</f>
        <v>0</v>
      </c>
      <c r="Y244" s="5">
        <f>Y243</f>
        <v>1.2946376880344443</v>
      </c>
    </row>
    <row r="245" spans="1:25" x14ac:dyDescent="0.35">
      <c r="A245" s="4">
        <v>2020020131</v>
      </c>
      <c r="B245" s="4">
        <v>17</v>
      </c>
      <c r="C245" s="4" t="s">
        <v>6</v>
      </c>
      <c r="D245" s="4" t="s">
        <v>22</v>
      </c>
      <c r="E245" s="4">
        <v>1</v>
      </c>
      <c r="F245" s="4">
        <v>0</v>
      </c>
      <c r="G245" s="4">
        <v>1.76</v>
      </c>
      <c r="H245">
        <v>0.51178492364353911</v>
      </c>
      <c r="I245">
        <f>((Table1[[#This Row],[H-S prob.]]*(Table1[[#This Row],[Odds]]-1)-1+Table1[[#This Row],[H-S prob.]])/(Table1[[#This Row],[Odds]]-1))*0.3</f>
        <v>-3.9181000416067577E-2</v>
      </c>
      <c r="K245">
        <f>(Table1[[#This Row],[H-S Bet]]*Table1[[#This Row],[Odds]]*Table1[[#This Row],[Win]]-Table1[[#This Row],[H-S Bet]])*Table1[[#This Row],[H-S Bankroll]]</f>
        <v>0</v>
      </c>
      <c r="L245">
        <f>Table1[[#This Row],[H-S Bet]]*Table1[[#This Row],[Odds]]*Table1[[#This Row],[Win]]-Table1[[#This Row],[H-S Bet]]</f>
        <v>0</v>
      </c>
      <c r="M245" s="5">
        <f>M244</f>
        <v>1.2460194410076006</v>
      </c>
      <c r="N245" s="4">
        <v>0.52200000000000002</v>
      </c>
      <c r="O245" s="4">
        <f>((Table1[[#This Row],[Dom prob.]]*(Table1[[#This Row],[Odds]]-1)-1+Table1[[#This Row],[Dom prob.]])/(Table1[[#This Row],[Odds]]-1))*0.3</f>
        <v>-3.2084210526315791E-2</v>
      </c>
      <c r="P245" s="4"/>
      <c r="Q245" s="4">
        <f>(Table1[[#This Row],[Dom Bet]]*Table1[[#This Row],[Odds]]*Table1[[#This Row],[Win]]-Table1[[#This Row],[Dom Bet]])*Table1[[#This Row],[Dom Bankroll]]</f>
        <v>0</v>
      </c>
      <c r="R245" s="4">
        <f>Table1[[#This Row],[Dom Bet]]*Table1[[#This Row],[Odds]]*Table1[[#This Row],[Win]]-Table1[[#This Row],[Dom Bet]]</f>
        <v>0</v>
      </c>
      <c r="S245" s="4">
        <f>S244</f>
        <v>0.95588571740416894</v>
      </c>
      <c r="T245">
        <v>0.57579999999999998</v>
      </c>
      <c r="U245">
        <f>((Table1[[#This Row],[BB prob.]]*(Table1[[#This Row],[Odds]]-1)-1+Table1[[#This Row],[BB prob.]])/(Table1[[#This Row],[Odds]]-1))*0.3</f>
        <v>5.2926315789473587E-3</v>
      </c>
      <c r="V245">
        <v>5.2926315789473587E-3</v>
      </c>
      <c r="W245">
        <f>(Table1[[#This Row],[BB Bet]]*Table1[[#This Row],[Odds]]*Table1[[#This Row],[Win]]-Table1[[#This Row],[BB Bet]])*Table1[[#This Row],[BB Bankroll]]</f>
        <v>-6.8520403109864989E-3</v>
      </c>
      <c r="X245">
        <f>Table1[[#This Row],[BB Bet]]*Table1[[#This Row],[Odds]]*Table1[[#This Row],[Win]]-Table1[[#This Row],[BB Bet]]</f>
        <v>-5.2926315789473587E-3</v>
      </c>
      <c r="Y245" s="5">
        <f>Y244</f>
        <v>1.2946376880344443</v>
      </c>
    </row>
    <row r="246" spans="1:25" x14ac:dyDescent="0.35">
      <c r="A246" s="4">
        <v>2020020132</v>
      </c>
      <c r="B246" s="4">
        <v>17</v>
      </c>
      <c r="C246" s="4" t="s">
        <v>9</v>
      </c>
      <c r="D246" s="4" t="s">
        <v>23</v>
      </c>
      <c r="E246" s="4">
        <v>0</v>
      </c>
      <c r="F246" s="4">
        <v>1</v>
      </c>
      <c r="G246" s="4">
        <v>2.25</v>
      </c>
      <c r="H246">
        <v>0.42864832463314229</v>
      </c>
      <c r="I246">
        <f>((Table1[[#This Row],[H-S prob.]]*(Table1[[#This Row],[Odds]]-1)-1+Table1[[#This Row],[H-S prob.]])/(Table1[[#This Row],[Odds]]-1))*0.3</f>
        <v>-8.5299046981031513E-3</v>
      </c>
      <c r="K246">
        <f>(Table1[[#This Row],[H-S Bet]]*Table1[[#This Row],[Odds]]*Table1[[#This Row],[Win]]-Table1[[#This Row],[H-S Bet]])*Table1[[#This Row],[H-S Bankroll]]</f>
        <v>0</v>
      </c>
      <c r="L246">
        <f>Table1[[#This Row],[H-S Bet]]*Table1[[#This Row],[Odds]]*Table1[[#This Row],[Win]]-Table1[[#This Row],[H-S Bet]]</f>
        <v>0</v>
      </c>
      <c r="M246" s="5">
        <f>M245</f>
        <v>1.2460194410076006</v>
      </c>
      <c r="N246" s="4">
        <v>0.46899999999999997</v>
      </c>
      <c r="O246" s="4">
        <f>((Table1[[#This Row],[Dom prob.]]*(Table1[[#This Row],[Odds]]-1)-1+Table1[[#This Row],[Dom prob.]])/(Table1[[#This Row],[Odds]]-1))*0.3</f>
        <v>1.3259999999999978E-2</v>
      </c>
      <c r="P246" s="4">
        <v>1.3259999999999978E-2</v>
      </c>
      <c r="Q246" s="4">
        <f>(Table1[[#This Row],[Dom Bet]]*Table1[[#This Row],[Odds]]*Table1[[#This Row],[Win]]-Table1[[#This Row],[Dom Bet]])*Table1[[#This Row],[Dom Bankroll]]</f>
        <v>1.5843805765974075E-2</v>
      </c>
      <c r="R246" s="4">
        <f>Table1[[#This Row],[Dom Bet]]*Table1[[#This Row],[Odds]]*Table1[[#This Row],[Win]]-Table1[[#This Row],[Dom Bet]]</f>
        <v>1.6574999999999972E-2</v>
      </c>
      <c r="S246" s="4">
        <f>S245</f>
        <v>0.95588571740416894</v>
      </c>
      <c r="T246">
        <v>0.38580000000000003</v>
      </c>
      <c r="U246">
        <f>((Table1[[#This Row],[BB prob.]]*(Table1[[#This Row],[Odds]]-1)-1+Table1[[#This Row],[BB prob.]])/(Table1[[#This Row],[Odds]]-1))*0.3</f>
        <v>-3.1667999999999974E-2</v>
      </c>
      <c r="W246">
        <f>(Table1[[#This Row],[BB Bet]]*Table1[[#This Row],[Odds]]*Table1[[#This Row],[Win]]-Table1[[#This Row],[BB Bet]])*Table1[[#This Row],[BB Bankroll]]</f>
        <v>0</v>
      </c>
      <c r="X246">
        <f>Table1[[#This Row],[BB Bet]]*Table1[[#This Row],[Odds]]*Table1[[#This Row],[Win]]-Table1[[#This Row],[BB Bet]]</f>
        <v>0</v>
      </c>
      <c r="Y246" s="5">
        <f>Y245</f>
        <v>1.2946376880344443</v>
      </c>
    </row>
    <row r="247" spans="1:25" x14ac:dyDescent="0.35">
      <c r="A247" s="4">
        <v>2020020132</v>
      </c>
      <c r="B247" s="4">
        <v>17</v>
      </c>
      <c r="C247" s="4" t="s">
        <v>23</v>
      </c>
      <c r="D247" s="4" t="s">
        <v>9</v>
      </c>
      <c r="E247" s="4">
        <v>1</v>
      </c>
      <c r="F247" s="4">
        <v>0</v>
      </c>
      <c r="G247" s="4">
        <v>1.66</v>
      </c>
      <c r="H247">
        <v>0.57135167536685783</v>
      </c>
      <c r="I247">
        <f>((Table1[[#This Row],[H-S prob.]]*(Table1[[#This Row],[Odds]]-1)-1+Table1[[#This Row],[H-S prob.]])/(Table1[[#This Row],[Odds]]-1))*0.3</f>
        <v>-2.3434644950461835E-2</v>
      </c>
      <c r="K247">
        <f>(Table1[[#This Row],[H-S Bet]]*Table1[[#This Row],[Odds]]*Table1[[#This Row],[Win]]-Table1[[#This Row],[H-S Bet]])*Table1[[#This Row],[H-S Bankroll]]</f>
        <v>0</v>
      </c>
      <c r="L247">
        <f>Table1[[#This Row],[H-S Bet]]*Table1[[#This Row],[Odds]]*Table1[[#This Row],[Win]]-Table1[[#This Row],[H-S Bet]]</f>
        <v>0</v>
      </c>
      <c r="M247" s="5">
        <f>M246</f>
        <v>1.2460194410076006</v>
      </c>
      <c r="N247" s="4">
        <v>0.53100000000000003</v>
      </c>
      <c r="O247" s="4">
        <f>((Table1[[#This Row],[Dom prob.]]*(Table1[[#This Row],[Odds]]-1)-1+Table1[[#This Row],[Dom prob.]])/(Table1[[#This Row],[Odds]]-1))*0.3</f>
        <v>-5.3881818181818177E-2</v>
      </c>
      <c r="P247" s="4"/>
      <c r="Q247" s="4">
        <f>(Table1[[#This Row],[Dom Bet]]*Table1[[#This Row],[Odds]]*Table1[[#This Row],[Win]]-Table1[[#This Row],[Dom Bet]])*Table1[[#This Row],[Dom Bankroll]]</f>
        <v>0</v>
      </c>
      <c r="R247" s="4">
        <f>Table1[[#This Row],[Dom Bet]]*Table1[[#This Row],[Odds]]*Table1[[#This Row],[Win]]-Table1[[#This Row],[Dom Bet]]</f>
        <v>0</v>
      </c>
      <c r="S247" s="4">
        <f>S246</f>
        <v>0.95588571740416894</v>
      </c>
      <c r="T247">
        <v>0.61419999999999997</v>
      </c>
      <c r="U247">
        <f>((Table1[[#This Row],[BB prob.]]*(Table1[[#This Row],[Odds]]-1)-1+Table1[[#This Row],[BB prob.]])/(Table1[[#This Row],[Odds]]-1))*0.3</f>
        <v>8.8963636363636016E-3</v>
      </c>
      <c r="V247">
        <v>8.8963636363636016E-3</v>
      </c>
      <c r="W247">
        <f>(Table1[[#This Row],[BB Bet]]*Table1[[#This Row],[Odds]]*Table1[[#This Row],[Win]]-Table1[[#This Row],[BB Bet]])*Table1[[#This Row],[BB Bankroll]]</f>
        <v>-1.1517567650095475E-2</v>
      </c>
      <c r="X247">
        <f>Table1[[#This Row],[BB Bet]]*Table1[[#This Row],[Odds]]*Table1[[#This Row],[Win]]-Table1[[#This Row],[BB Bet]]</f>
        <v>-8.8963636363636016E-3</v>
      </c>
      <c r="Y247" s="5">
        <f>Y246</f>
        <v>1.2946376880344443</v>
      </c>
    </row>
    <row r="248" spans="1:25" x14ac:dyDescent="0.35">
      <c r="A248" s="4">
        <v>2020020133</v>
      </c>
      <c r="B248" s="4">
        <v>17</v>
      </c>
      <c r="C248" s="4" t="s">
        <v>8</v>
      </c>
      <c r="D248" s="4" t="s">
        <v>7</v>
      </c>
      <c r="E248" s="4">
        <v>1</v>
      </c>
      <c r="F248" s="4">
        <v>1</v>
      </c>
      <c r="G248" s="4">
        <v>2.15</v>
      </c>
      <c r="H248">
        <v>0.47765113006916066</v>
      </c>
      <c r="I248">
        <f>((Table1[[#This Row],[H-S prob.]]*(Table1[[#This Row],[Odds]]-1)-1+Table1[[#This Row],[H-S prob.]])/(Table1[[#This Row],[Odds]]-1))*0.3</f>
        <v>7.030416430094456E-3</v>
      </c>
      <c r="J248">
        <v>7.030416430094456E-3</v>
      </c>
      <c r="K248">
        <f>(Table1[[#This Row],[H-S Bet]]*Table1[[#This Row],[Odds]]*Table1[[#This Row],[Win]]-Table1[[#This Row],[H-S Bet]])*Table1[[#This Row],[H-S Bankroll]]</f>
        <v>1.0074040882818486E-2</v>
      </c>
      <c r="L248">
        <f>Table1[[#This Row],[H-S Bet]]*Table1[[#This Row],[Odds]]*Table1[[#This Row],[Win]]-Table1[[#This Row],[H-S Bet]]</f>
        <v>8.0849788946086229E-3</v>
      </c>
      <c r="M248" s="5">
        <f>M247</f>
        <v>1.2460194410076006</v>
      </c>
      <c r="N248" s="4">
        <v>0.499</v>
      </c>
      <c r="O248" s="4">
        <f>((Table1[[#This Row],[Dom prob.]]*(Table1[[#This Row],[Odds]]-1)-1+Table1[[#This Row],[Dom prob.]])/(Table1[[#This Row],[Odds]]-1))*0.3</f>
        <v>1.900434782608695E-2</v>
      </c>
      <c r="P248" s="4">
        <v>1.900434782608695E-2</v>
      </c>
      <c r="Q248" s="4">
        <f>(Table1[[#This Row],[Dom Bet]]*Table1[[#This Row],[Odds]]*Table1[[#This Row],[Win]]-Table1[[#This Row],[Dom Bet]])*Table1[[#This Row],[Dom Bankroll]]</f>
        <v>2.0890882353868101E-2</v>
      </c>
      <c r="R248" s="4">
        <f>Table1[[#This Row],[Dom Bet]]*Table1[[#This Row],[Odds]]*Table1[[#This Row],[Win]]-Table1[[#This Row],[Dom Bet]]</f>
        <v>2.1854999999999989E-2</v>
      </c>
      <c r="S248" s="4">
        <f>S247</f>
        <v>0.95588571740416894</v>
      </c>
      <c r="T248">
        <v>0.501</v>
      </c>
      <c r="U248">
        <f>((Table1[[#This Row],[BB prob.]]*(Table1[[#This Row],[Odds]]-1)-1+Table1[[#This Row],[BB prob.]])/(Table1[[#This Row],[Odds]]-1))*0.3</f>
        <v>2.0126086956521724E-2</v>
      </c>
      <c r="V248">
        <v>2.0126086956521724E-2</v>
      </c>
      <c r="W248">
        <f>(Table1[[#This Row],[BB Bet]]*Table1[[#This Row],[Odds]]*Table1[[#This Row],[Win]]-Table1[[#This Row],[BB Bet]])*Table1[[#This Row],[BB Bankroll]]</f>
        <v>2.9964389289557185E-2</v>
      </c>
      <c r="X248">
        <f>Table1[[#This Row],[BB Bet]]*Table1[[#This Row],[Odds]]*Table1[[#This Row],[Win]]-Table1[[#This Row],[BB Bet]]</f>
        <v>2.3144999999999978E-2</v>
      </c>
      <c r="Y248" s="5">
        <f>Y247</f>
        <v>1.2946376880344443</v>
      </c>
    </row>
    <row r="249" spans="1:25" x14ac:dyDescent="0.35">
      <c r="A249" s="4">
        <v>2020020133</v>
      </c>
      <c r="B249" s="4">
        <v>17</v>
      </c>
      <c r="C249" s="4" t="s">
        <v>7</v>
      </c>
      <c r="D249" s="4" t="s">
        <v>8</v>
      </c>
      <c r="E249" s="4">
        <v>0</v>
      </c>
      <c r="F249" s="4">
        <v>0</v>
      </c>
      <c r="G249" s="4">
        <v>1.74</v>
      </c>
      <c r="H249">
        <v>0.52234886993083929</v>
      </c>
      <c r="I249">
        <f>((Table1[[#This Row],[H-S prob.]]*(Table1[[#This Row],[Odds]]-1)-1+Table1[[#This Row],[H-S prob.]])/(Table1[[#This Row],[Odds]]-1))*0.3</f>
        <v>-3.6937689048786367E-2</v>
      </c>
      <c r="K249">
        <f>(Table1[[#This Row],[H-S Bet]]*Table1[[#This Row],[Odds]]*Table1[[#This Row],[Win]]-Table1[[#This Row],[H-S Bet]])*Table1[[#This Row],[H-S Bankroll]]</f>
        <v>0</v>
      </c>
      <c r="L249">
        <f>Table1[[#This Row],[H-S Bet]]*Table1[[#This Row],[Odds]]*Table1[[#This Row],[Win]]-Table1[[#This Row],[H-S Bet]]</f>
        <v>0</v>
      </c>
      <c r="M249" s="5">
        <f>M248</f>
        <v>1.2460194410076006</v>
      </c>
      <c r="N249" s="4">
        <v>0.501</v>
      </c>
      <c r="O249" s="4">
        <f>((Table1[[#This Row],[Dom prob.]]*(Table1[[#This Row],[Odds]]-1)-1+Table1[[#This Row],[Dom prob.]])/(Table1[[#This Row],[Odds]]-1))*0.3</f>
        <v>-5.1997297297297268E-2</v>
      </c>
      <c r="P249" s="4"/>
      <c r="Q249" s="4">
        <f>(Table1[[#This Row],[Dom Bet]]*Table1[[#This Row],[Odds]]*Table1[[#This Row],[Win]]-Table1[[#This Row],[Dom Bet]])*Table1[[#This Row],[Dom Bankroll]]</f>
        <v>0</v>
      </c>
      <c r="R249" s="4">
        <f>Table1[[#This Row],[Dom Bet]]*Table1[[#This Row],[Odds]]*Table1[[#This Row],[Win]]-Table1[[#This Row],[Dom Bet]]</f>
        <v>0</v>
      </c>
      <c r="S249" s="4">
        <f>S248</f>
        <v>0.95588571740416894</v>
      </c>
      <c r="T249">
        <v>0.499</v>
      </c>
      <c r="U249">
        <f>((Table1[[#This Row],[BB prob.]]*(Table1[[#This Row],[Odds]]-1)-1+Table1[[#This Row],[BB prob.]])/(Table1[[#This Row],[Odds]]-1))*0.3</f>
        <v>-5.3408108108108136E-2</v>
      </c>
      <c r="W249">
        <f>(Table1[[#This Row],[BB Bet]]*Table1[[#This Row],[Odds]]*Table1[[#This Row],[Win]]-Table1[[#This Row],[BB Bet]])*Table1[[#This Row],[BB Bankroll]]</f>
        <v>0</v>
      </c>
      <c r="X249">
        <f>Table1[[#This Row],[BB Bet]]*Table1[[#This Row],[Odds]]*Table1[[#This Row],[Win]]-Table1[[#This Row],[BB Bet]]</f>
        <v>0</v>
      </c>
      <c r="Y249" s="5">
        <f>Y248</f>
        <v>1.2946376880344443</v>
      </c>
    </row>
    <row r="250" spans="1:25" x14ac:dyDescent="0.35">
      <c r="A250" s="4">
        <v>2020020134</v>
      </c>
      <c r="B250" s="4">
        <v>17</v>
      </c>
      <c r="C250" s="4" t="s">
        <v>10</v>
      </c>
      <c r="D250" s="4" t="s">
        <v>29</v>
      </c>
      <c r="E250" s="4">
        <v>0</v>
      </c>
      <c r="F250" s="4">
        <v>1</v>
      </c>
      <c r="G250" s="4">
        <v>1.64</v>
      </c>
      <c r="H250">
        <v>0.54692087895554609</v>
      </c>
      <c r="I250">
        <f>((Table1[[#This Row],[H-S prob.]]*(Table1[[#This Row],[Odds]]-1)-1+Table1[[#This Row],[H-S prob.]])/(Table1[[#This Row],[Odds]]-1))*0.3</f>
        <v>-4.8304574302924008E-2</v>
      </c>
      <c r="K250">
        <f>(Table1[[#This Row],[H-S Bet]]*Table1[[#This Row],[Odds]]*Table1[[#This Row],[Win]]-Table1[[#This Row],[H-S Bet]])*Table1[[#This Row],[H-S Bankroll]]</f>
        <v>0</v>
      </c>
      <c r="L250">
        <f>Table1[[#This Row],[H-S Bet]]*Table1[[#This Row],[Odds]]*Table1[[#This Row],[Win]]-Table1[[#This Row],[H-S Bet]]</f>
        <v>0</v>
      </c>
      <c r="M250" s="5">
        <f>M249</f>
        <v>1.2460194410076006</v>
      </c>
      <c r="N250" s="4">
        <v>0.57699999999999996</v>
      </c>
      <c r="O250" s="4">
        <f>((Table1[[#This Row],[Dom prob.]]*(Table1[[#This Row],[Odds]]-1)-1+Table1[[#This Row],[Dom prob.]])/(Table1[[#This Row],[Odds]]-1))*0.3</f>
        <v>-2.5181250000000047E-2</v>
      </c>
      <c r="P250" s="4"/>
      <c r="Q250" s="4">
        <f>(Table1[[#This Row],[Dom Bet]]*Table1[[#This Row],[Odds]]*Table1[[#This Row],[Win]]-Table1[[#This Row],[Dom Bet]])*Table1[[#This Row],[Dom Bankroll]]</f>
        <v>0</v>
      </c>
      <c r="R250" s="4">
        <f>Table1[[#This Row],[Dom Bet]]*Table1[[#This Row],[Odds]]*Table1[[#This Row],[Win]]-Table1[[#This Row],[Dom Bet]]</f>
        <v>0</v>
      </c>
      <c r="S250" s="4">
        <f>S249</f>
        <v>0.95588571740416894</v>
      </c>
      <c r="T250">
        <v>0.57969999999999999</v>
      </c>
      <c r="U250">
        <f>((Table1[[#This Row],[BB prob.]]*(Table1[[#This Row],[Odds]]-1)-1+Table1[[#This Row],[BB prob.]])/(Table1[[#This Row],[Odds]]-1))*0.3</f>
        <v>-2.3105625000000001E-2</v>
      </c>
      <c r="W250">
        <f>(Table1[[#This Row],[BB Bet]]*Table1[[#This Row],[Odds]]*Table1[[#This Row],[Win]]-Table1[[#This Row],[BB Bet]])*Table1[[#This Row],[BB Bankroll]]</f>
        <v>0</v>
      </c>
      <c r="X250">
        <f>Table1[[#This Row],[BB Bet]]*Table1[[#This Row],[Odds]]*Table1[[#This Row],[Win]]-Table1[[#This Row],[BB Bet]]</f>
        <v>0</v>
      </c>
      <c r="Y250" s="5">
        <f>Y249</f>
        <v>1.2946376880344443</v>
      </c>
    </row>
    <row r="251" spans="1:25" x14ac:dyDescent="0.35">
      <c r="A251" s="4">
        <v>2020020134</v>
      </c>
      <c r="B251" s="4">
        <v>17</v>
      </c>
      <c r="C251" s="4" t="s">
        <v>29</v>
      </c>
      <c r="D251" s="4" t="s">
        <v>10</v>
      </c>
      <c r="E251" s="4">
        <v>1</v>
      </c>
      <c r="F251" s="4">
        <v>0</v>
      </c>
      <c r="G251" s="4">
        <v>2.35</v>
      </c>
      <c r="H251">
        <v>0.45307912104445391</v>
      </c>
      <c r="I251">
        <f>((Table1[[#This Row],[H-S prob.]]*(Table1[[#This Row],[Odds]]-1)-1+Table1[[#This Row],[H-S prob.]])/(Table1[[#This Row],[Odds]]-1))*0.3</f>
        <v>1.438576321210373E-2</v>
      </c>
      <c r="J251">
        <v>1.438576321210373E-2</v>
      </c>
      <c r="K251">
        <f>(Table1[[#This Row],[H-S Bet]]*Table1[[#This Row],[Odds]]*Table1[[#This Row],[Win]]-Table1[[#This Row],[H-S Bet]])*Table1[[#This Row],[H-S Bankroll]]</f>
        <v>-1.7924940636013194E-2</v>
      </c>
      <c r="L251">
        <f>Table1[[#This Row],[H-S Bet]]*Table1[[#This Row],[Odds]]*Table1[[#This Row],[Win]]-Table1[[#This Row],[H-S Bet]]</f>
        <v>-1.438576321210373E-2</v>
      </c>
      <c r="M251" s="5">
        <f>M250</f>
        <v>1.2460194410076006</v>
      </c>
      <c r="N251" s="4">
        <v>0.42299999999999999</v>
      </c>
      <c r="O251" s="4">
        <f>((Table1[[#This Row],[Dom prob.]]*(Table1[[#This Row],[Odds]]-1)-1+Table1[[#This Row],[Dom prob.]])/(Table1[[#This Row],[Odds]]-1))*0.3</f>
        <v>-1.3222222222222121E-3</v>
      </c>
      <c r="P251" s="4"/>
      <c r="Q251" s="4">
        <f>(Table1[[#This Row],[Dom Bet]]*Table1[[#This Row],[Odds]]*Table1[[#This Row],[Win]]-Table1[[#This Row],[Dom Bet]])*Table1[[#This Row],[Dom Bankroll]]</f>
        <v>0</v>
      </c>
      <c r="R251" s="4">
        <f>Table1[[#This Row],[Dom Bet]]*Table1[[#This Row],[Odds]]*Table1[[#This Row],[Win]]-Table1[[#This Row],[Dom Bet]]</f>
        <v>0</v>
      </c>
      <c r="S251" s="4">
        <f>S250</f>
        <v>0.95588571740416894</v>
      </c>
      <c r="T251">
        <v>0.42030000000000001</v>
      </c>
      <c r="U251">
        <f>((Table1[[#This Row],[BB prob.]]*(Table1[[#This Row],[Odds]]-1)-1+Table1[[#This Row],[BB prob.]])/(Table1[[#This Row],[Odds]]-1))*0.3</f>
        <v>-2.7322222222222097E-3</v>
      </c>
      <c r="W251">
        <f>(Table1[[#This Row],[BB Bet]]*Table1[[#This Row],[Odds]]*Table1[[#This Row],[Win]]-Table1[[#This Row],[BB Bet]])*Table1[[#This Row],[BB Bankroll]]</f>
        <v>0</v>
      </c>
      <c r="X251">
        <f>Table1[[#This Row],[BB Bet]]*Table1[[#This Row],[Odds]]*Table1[[#This Row],[Win]]-Table1[[#This Row],[BB Bet]]</f>
        <v>0</v>
      </c>
      <c r="Y251" s="5">
        <f>Y250</f>
        <v>1.2946376880344443</v>
      </c>
    </row>
    <row r="252" spans="1:25" x14ac:dyDescent="0.35">
      <c r="A252" s="4">
        <v>2020020135</v>
      </c>
      <c r="B252" s="4">
        <v>17</v>
      </c>
      <c r="C252" s="4" t="s">
        <v>26</v>
      </c>
      <c r="D252" s="4" t="s">
        <v>11</v>
      </c>
      <c r="E252" s="4">
        <v>1</v>
      </c>
      <c r="F252" s="4">
        <v>0</v>
      </c>
      <c r="G252" s="4">
        <v>2.4</v>
      </c>
      <c r="H252">
        <v>0.4314792587267397</v>
      </c>
      <c r="I252">
        <f>((Table1[[#This Row],[H-S prob.]]*(Table1[[#This Row],[Odds]]-1)-1+Table1[[#This Row],[H-S prob.]])/(Table1[[#This Row],[Odds]]-1))*0.3</f>
        <v>7.6179044880375444E-3</v>
      </c>
      <c r="J252">
        <v>7.6179044880375444E-3</v>
      </c>
      <c r="K252">
        <f>(Table1[[#This Row],[H-S Bet]]*Table1[[#This Row],[Odds]]*Table1[[#This Row],[Win]]-Table1[[#This Row],[H-S Bet]])*Table1[[#This Row],[H-S Bankroll]]</f>
        <v>-9.4920570918338339E-3</v>
      </c>
      <c r="L252">
        <f>Table1[[#This Row],[H-S Bet]]*Table1[[#This Row],[Odds]]*Table1[[#This Row],[Win]]-Table1[[#This Row],[H-S Bet]]</f>
        <v>-7.6179044880375444E-3</v>
      </c>
      <c r="M252" s="5">
        <f>M251</f>
        <v>1.2460194410076006</v>
      </c>
      <c r="N252" s="4">
        <v>0.39100000000000001</v>
      </c>
      <c r="O252" s="4">
        <f>((Table1[[#This Row],[Dom prob.]]*(Table1[[#This Row],[Odds]]-1)-1+Table1[[#This Row],[Dom prob.]])/(Table1[[#This Row],[Odds]]-1))*0.3</f>
        <v>-1.3199999999999998E-2</v>
      </c>
      <c r="P252" s="4"/>
      <c r="Q252" s="4">
        <f>(Table1[[#This Row],[Dom Bet]]*Table1[[#This Row],[Odds]]*Table1[[#This Row],[Win]]-Table1[[#This Row],[Dom Bet]])*Table1[[#This Row],[Dom Bankroll]]</f>
        <v>0</v>
      </c>
      <c r="R252" s="4">
        <f>Table1[[#This Row],[Dom Bet]]*Table1[[#This Row],[Odds]]*Table1[[#This Row],[Win]]-Table1[[#This Row],[Dom Bet]]</f>
        <v>0</v>
      </c>
      <c r="S252" s="4">
        <f>S251</f>
        <v>0.95588571740416894</v>
      </c>
      <c r="T252">
        <v>0.44469999999999998</v>
      </c>
      <c r="U252">
        <f>((Table1[[#This Row],[BB prob.]]*(Table1[[#This Row],[Odds]]-1)-1+Table1[[#This Row],[BB prob.]])/(Table1[[#This Row],[Odds]]-1))*0.3</f>
        <v>1.4417142857142835E-2</v>
      </c>
      <c r="V252">
        <v>1.4417142857142835E-2</v>
      </c>
      <c r="W252">
        <f>(Table1[[#This Row],[BB Bet]]*Table1[[#This Row],[Odds]]*Table1[[#This Row],[Win]]-Table1[[#This Row],[BB Bet]])*Table1[[#This Row],[BB Bankroll]]</f>
        <v>-1.8664976496633703E-2</v>
      </c>
      <c r="X252">
        <f>Table1[[#This Row],[BB Bet]]*Table1[[#This Row],[Odds]]*Table1[[#This Row],[Win]]-Table1[[#This Row],[BB Bet]]</f>
        <v>-1.4417142857142835E-2</v>
      </c>
      <c r="Y252" s="5">
        <f>Y251</f>
        <v>1.2946376880344443</v>
      </c>
    </row>
    <row r="253" spans="1:25" x14ac:dyDescent="0.35">
      <c r="A253" s="4">
        <v>2020020135</v>
      </c>
      <c r="B253" s="4">
        <v>17</v>
      </c>
      <c r="C253" s="4" t="s">
        <v>11</v>
      </c>
      <c r="D253" s="4" t="s">
        <v>26</v>
      </c>
      <c r="E253" s="4">
        <v>0</v>
      </c>
      <c r="F253" s="4">
        <v>1</v>
      </c>
      <c r="G253" s="4">
        <v>1.6</v>
      </c>
      <c r="H253">
        <v>0.56852074127326047</v>
      </c>
      <c r="I253">
        <f>((Table1[[#This Row],[H-S prob.]]*(Table1[[#This Row],[Odds]]-1)-1+Table1[[#This Row],[H-S prob.]])/(Table1[[#This Row],[Odds]]-1))*0.3</f>
        <v>-4.5183406981391554E-2</v>
      </c>
      <c r="K253">
        <f>(Table1[[#This Row],[H-S Bet]]*Table1[[#This Row],[Odds]]*Table1[[#This Row],[Win]]-Table1[[#This Row],[H-S Bet]])*Table1[[#This Row],[H-S Bankroll]]</f>
        <v>0</v>
      </c>
      <c r="L253">
        <f>Table1[[#This Row],[H-S Bet]]*Table1[[#This Row],[Odds]]*Table1[[#This Row],[Win]]-Table1[[#This Row],[H-S Bet]]</f>
        <v>0</v>
      </c>
      <c r="M253" s="5">
        <f>M252</f>
        <v>1.2460194410076006</v>
      </c>
      <c r="N253" s="4">
        <v>0.60899999999999999</v>
      </c>
      <c r="O253" s="4">
        <f>((Table1[[#This Row],[Dom prob.]]*(Table1[[#This Row],[Odds]]-1)-1+Table1[[#This Row],[Dom prob.]])/(Table1[[#This Row],[Odds]]-1))*0.3</f>
        <v>-1.2799999999999976E-2</v>
      </c>
      <c r="P253" s="4"/>
      <c r="Q253" s="4">
        <f>(Table1[[#This Row],[Dom Bet]]*Table1[[#This Row],[Odds]]*Table1[[#This Row],[Win]]-Table1[[#This Row],[Dom Bet]])*Table1[[#This Row],[Dom Bankroll]]</f>
        <v>0</v>
      </c>
      <c r="R253" s="4">
        <f>Table1[[#This Row],[Dom Bet]]*Table1[[#This Row],[Odds]]*Table1[[#This Row],[Win]]-Table1[[#This Row],[Dom Bet]]</f>
        <v>0</v>
      </c>
      <c r="S253" s="4">
        <f>S252</f>
        <v>0.95588571740416894</v>
      </c>
      <c r="T253">
        <v>0.55530000000000002</v>
      </c>
      <c r="U253">
        <f>((Table1[[#This Row],[BB prob.]]*(Table1[[#This Row],[Odds]]-1)-1+Table1[[#This Row],[BB prob.]])/(Table1[[#This Row],[Odds]]-1))*0.3</f>
        <v>-5.5759999999999969E-2</v>
      </c>
      <c r="W253">
        <f>(Table1[[#This Row],[BB Bet]]*Table1[[#This Row],[Odds]]*Table1[[#This Row],[Win]]-Table1[[#This Row],[BB Bet]])*Table1[[#This Row],[BB Bankroll]]</f>
        <v>0</v>
      </c>
      <c r="X253">
        <f>Table1[[#This Row],[BB Bet]]*Table1[[#This Row],[Odds]]*Table1[[#This Row],[Win]]-Table1[[#This Row],[BB Bet]]</f>
        <v>0</v>
      </c>
      <c r="Y253" s="5">
        <f>Y252</f>
        <v>1.2946376880344443</v>
      </c>
    </row>
    <row r="254" spans="1:25" x14ac:dyDescent="0.35">
      <c r="A254" s="4">
        <v>2020020136</v>
      </c>
      <c r="B254" s="4">
        <v>18</v>
      </c>
      <c r="C254" s="4" t="s">
        <v>12</v>
      </c>
      <c r="D254" s="4" t="s">
        <v>15</v>
      </c>
      <c r="E254" s="4">
        <v>1</v>
      </c>
      <c r="F254" s="4">
        <v>0</v>
      </c>
      <c r="G254" s="4">
        <v>1.55</v>
      </c>
      <c r="H254">
        <v>0.54032846430794745</v>
      </c>
      <c r="I254">
        <f>((Table1[[#This Row],[H-S prob.]]*(Table1[[#This Row],[Odds]]-1)-1+Table1[[#This Row],[H-S prob.]])/(Table1[[#This Row],[Odds]]-1))*0.3</f>
        <v>-8.8631389266917132E-2</v>
      </c>
      <c r="K254">
        <f>(Table1[[#This Row],[H-S Bet]]*Table1[[#This Row],[Odds]]*Table1[[#This Row],[Win]]-Table1[[#This Row],[H-S Bet]])*Table1[[#This Row],[H-S Bankroll]]</f>
        <v>0</v>
      </c>
      <c r="L254">
        <f>Table1[[#This Row],[H-S Bet]]*Table1[[#This Row],[Odds]]*Table1[[#This Row],[Win]]-Table1[[#This Row],[H-S Bet]]</f>
        <v>0</v>
      </c>
      <c r="M254" s="5">
        <f>M253+SUM(K230:K253)</f>
        <v>1.3437407713461871</v>
      </c>
      <c r="N254" s="4">
        <v>0.58799999999999997</v>
      </c>
      <c r="O254" s="4">
        <f>((Table1[[#This Row],[Dom prob.]]*(Table1[[#This Row],[Odds]]-1)-1+Table1[[#This Row],[Dom prob.]])/(Table1[[#This Row],[Odds]]-1))*0.3</f>
        <v>-4.8327272727272726E-2</v>
      </c>
      <c r="P254" s="4"/>
      <c r="Q254" s="4">
        <f>(Table1[[#This Row],[Dom Bet]]*Table1[[#This Row],[Odds]]*Table1[[#This Row],[Win]]-Table1[[#This Row],[Dom Bet]])*Table1[[#This Row],[Dom Bankroll]]</f>
        <v>0</v>
      </c>
      <c r="R254" s="4">
        <f>Table1[[#This Row],[Dom Bet]]*Table1[[#This Row],[Odds]]*Table1[[#This Row],[Win]]-Table1[[#This Row],[Dom Bet]]</f>
        <v>0</v>
      </c>
      <c r="S254" s="4">
        <f>S253+SUM(Q230:Q253)</f>
        <v>0.97395298162637634</v>
      </c>
      <c r="T254">
        <v>0.53500000000000003</v>
      </c>
      <c r="U254">
        <f>((Table1[[#This Row],[BB prob.]]*(Table1[[#This Row],[Odds]]-1)-1+Table1[[#This Row],[BB prob.]])/(Table1[[#This Row],[Odds]]-1))*0.3</f>
        <v>-9.3136363636363545E-2</v>
      </c>
      <c r="W254">
        <f>(Table1[[#This Row],[BB Bet]]*Table1[[#This Row],[Odds]]*Table1[[#This Row],[Win]]-Table1[[#This Row],[BB Bet]])*Table1[[#This Row],[BB Bankroll]]</f>
        <v>0</v>
      </c>
      <c r="X254">
        <f>Table1[[#This Row],[BB Bet]]*Table1[[#This Row],[Odds]]*Table1[[#This Row],[Win]]-Table1[[#This Row],[BB Bet]]</f>
        <v>0</v>
      </c>
      <c r="Y254" s="5">
        <f>Y253+SUM(W230:W253)</f>
        <v>1.3352042446309995</v>
      </c>
    </row>
    <row r="255" spans="1:25" x14ac:dyDescent="0.35">
      <c r="A255" s="4">
        <v>2020020136</v>
      </c>
      <c r="B255" s="4">
        <v>18</v>
      </c>
      <c r="C255" s="4" t="s">
        <v>15</v>
      </c>
      <c r="D255" s="4" t="s">
        <v>12</v>
      </c>
      <c r="E255" s="4">
        <v>0</v>
      </c>
      <c r="F255" s="4">
        <v>1</v>
      </c>
      <c r="G255" s="4">
        <v>2.5</v>
      </c>
      <c r="H255">
        <v>0.45967153569205255</v>
      </c>
      <c r="I255">
        <f>((Table1[[#This Row],[H-S prob.]]*(Table1[[#This Row],[Odds]]-1)-1+Table1[[#This Row],[H-S prob.]])/(Table1[[#This Row],[Odds]]-1))*0.3</f>
        <v>2.9835767846026259E-2</v>
      </c>
      <c r="J255">
        <v>2.9835767846026259E-2</v>
      </c>
      <c r="K255">
        <f>(Table1[[#This Row],[H-S Bet]]*Table1[[#This Row],[Odds]]*Table1[[#This Row],[Win]]-Table1[[#This Row],[H-S Bet]])*Table1[[#This Row],[H-S Bankroll]]</f>
        <v>6.0137306548687625E-2</v>
      </c>
      <c r="L255">
        <f>Table1[[#This Row],[H-S Bet]]*Table1[[#This Row],[Odds]]*Table1[[#This Row],[Win]]-Table1[[#This Row],[H-S Bet]]</f>
        <v>4.4753651769039379E-2</v>
      </c>
      <c r="M255" s="5">
        <f>M254</f>
        <v>1.3437407713461871</v>
      </c>
      <c r="N255" s="4">
        <v>0.41200000000000003</v>
      </c>
      <c r="O255" s="4">
        <f>((Table1[[#This Row],[Dom prob.]]*(Table1[[#This Row],[Odds]]-1)-1+Table1[[#This Row],[Dom prob.]])/(Table1[[#This Row],[Odds]]-1))*0.3</f>
        <v>6.000000000000027E-3</v>
      </c>
      <c r="P255" s="4">
        <v>6.000000000000027E-3</v>
      </c>
      <c r="Q255" s="4">
        <f>(Table1[[#This Row],[Dom Bet]]*Table1[[#This Row],[Odds]]*Table1[[#This Row],[Win]]-Table1[[#This Row],[Dom Bet]])*Table1[[#This Row],[Dom Bankroll]]</f>
        <v>8.7655768346374258E-3</v>
      </c>
      <c r="R255" s="4">
        <f>Table1[[#This Row],[Dom Bet]]*Table1[[#This Row],[Odds]]*Table1[[#This Row],[Win]]-Table1[[#This Row],[Dom Bet]]</f>
        <v>9.0000000000000392E-3</v>
      </c>
      <c r="S255" s="4">
        <f>S254</f>
        <v>0.97395298162637634</v>
      </c>
      <c r="T255">
        <v>0.46499999999999997</v>
      </c>
      <c r="U255">
        <f>((Table1[[#This Row],[BB prob.]]*(Table1[[#This Row],[Odds]]-1)-1+Table1[[#This Row],[BB prob.]])/(Table1[[#This Row],[Odds]]-1))*0.3</f>
        <v>3.2499999999999994E-2</v>
      </c>
      <c r="V255">
        <v>3.2499999999999994E-2</v>
      </c>
      <c r="W255">
        <f>(Table1[[#This Row],[BB Bet]]*Table1[[#This Row],[Odds]]*Table1[[#This Row],[Win]]-Table1[[#This Row],[BB Bet]])*Table1[[#This Row],[BB Bankroll]]</f>
        <v>6.5091206925761216E-2</v>
      </c>
      <c r="X255">
        <f>Table1[[#This Row],[BB Bet]]*Table1[[#This Row],[Odds]]*Table1[[#This Row],[Win]]-Table1[[#This Row],[BB Bet]]</f>
        <v>4.8749999999999995E-2</v>
      </c>
      <c r="Y255" s="5">
        <f>Y254</f>
        <v>1.3352042446309995</v>
      </c>
    </row>
    <row r="256" spans="1:25" x14ac:dyDescent="0.35">
      <c r="A256" s="4">
        <v>2020020137</v>
      </c>
      <c r="B256" s="4">
        <v>18</v>
      </c>
      <c r="C256" s="4" t="s">
        <v>16</v>
      </c>
      <c r="D256" s="4" t="s">
        <v>2</v>
      </c>
      <c r="E256" s="4">
        <v>0</v>
      </c>
      <c r="F256" s="4">
        <v>0</v>
      </c>
      <c r="G256" s="4">
        <v>2.0499999999999998</v>
      </c>
      <c r="H256">
        <v>0.41416151498967529</v>
      </c>
      <c r="I256">
        <f>((Table1[[#This Row],[H-S prob.]]*(Table1[[#This Row],[Odds]]-1)-1+Table1[[#This Row],[H-S prob.]])/(Table1[[#This Row],[Odds]]-1))*0.3</f>
        <v>-4.3133969791761644E-2</v>
      </c>
      <c r="K256">
        <f>(Table1[[#This Row],[H-S Bet]]*Table1[[#This Row],[Odds]]*Table1[[#This Row],[Win]]-Table1[[#This Row],[H-S Bet]])*Table1[[#This Row],[H-S Bankroll]]</f>
        <v>0</v>
      </c>
      <c r="L256">
        <f>Table1[[#This Row],[H-S Bet]]*Table1[[#This Row],[Odds]]*Table1[[#This Row],[Win]]-Table1[[#This Row],[H-S Bet]]</f>
        <v>0</v>
      </c>
      <c r="M256" s="5">
        <f>M255</f>
        <v>1.3437407713461871</v>
      </c>
      <c r="N256" s="4">
        <v>0.46099999999999997</v>
      </c>
      <c r="O256" s="4">
        <f>((Table1[[#This Row],[Dom prob.]]*(Table1[[#This Row],[Odds]]-1)-1+Table1[[#This Row],[Dom prob.]])/(Table1[[#This Row],[Odds]]-1))*0.3</f>
        <v>-1.5700000000000051E-2</v>
      </c>
      <c r="P256" s="4"/>
      <c r="Q256" s="4">
        <f>(Table1[[#This Row],[Dom Bet]]*Table1[[#This Row],[Odds]]*Table1[[#This Row],[Win]]-Table1[[#This Row],[Dom Bet]])*Table1[[#This Row],[Dom Bankroll]]</f>
        <v>0</v>
      </c>
      <c r="R256" s="4">
        <f>Table1[[#This Row],[Dom Bet]]*Table1[[#This Row],[Odds]]*Table1[[#This Row],[Win]]-Table1[[#This Row],[Dom Bet]]</f>
        <v>0</v>
      </c>
      <c r="S256" s="4">
        <f>S255</f>
        <v>0.97395298162637634</v>
      </c>
      <c r="T256">
        <v>0.43330000000000002</v>
      </c>
      <c r="U256">
        <f>((Table1[[#This Row],[BB prob.]]*(Table1[[#This Row],[Odds]]-1)-1+Table1[[#This Row],[BB prob.]])/(Table1[[#This Row],[Odds]]-1))*0.3</f>
        <v>-3.1924285714285724E-2</v>
      </c>
      <c r="W256">
        <f>(Table1[[#This Row],[BB Bet]]*Table1[[#This Row],[Odds]]*Table1[[#This Row],[Win]]-Table1[[#This Row],[BB Bet]])*Table1[[#This Row],[BB Bankroll]]</f>
        <v>0</v>
      </c>
      <c r="X256">
        <f>Table1[[#This Row],[BB Bet]]*Table1[[#This Row],[Odds]]*Table1[[#This Row],[Win]]-Table1[[#This Row],[BB Bet]]</f>
        <v>0</v>
      </c>
      <c r="Y256" s="5">
        <f>Y255</f>
        <v>1.3352042446309995</v>
      </c>
    </row>
    <row r="257" spans="1:25" x14ac:dyDescent="0.35">
      <c r="A257" s="4">
        <v>2020020137</v>
      </c>
      <c r="B257" s="4">
        <v>18</v>
      </c>
      <c r="C257" s="4" t="s">
        <v>2</v>
      </c>
      <c r="D257" s="4" t="s">
        <v>16</v>
      </c>
      <c r="E257" s="4">
        <v>1</v>
      </c>
      <c r="F257" s="4">
        <v>1</v>
      </c>
      <c r="G257" s="4">
        <v>1.8</v>
      </c>
      <c r="H257">
        <v>0.58583848501032476</v>
      </c>
      <c r="I257">
        <f>((Table1[[#This Row],[H-S prob.]]*(Table1[[#This Row],[Odds]]-1)-1+Table1[[#This Row],[H-S prob.]])/(Table1[[#This Row],[Odds]]-1))*0.3</f>
        <v>2.0440977381969247E-2</v>
      </c>
      <c r="J257">
        <v>2.0440977381969247E-2</v>
      </c>
      <c r="K257">
        <f>(Table1[[#This Row],[H-S Bet]]*Table1[[#This Row],[Odds]]*Table1[[#This Row],[Win]]-Table1[[#This Row],[H-S Bet]])*Table1[[#This Row],[H-S Bankroll]]</f>
        <v>2.1973899771453854E-2</v>
      </c>
      <c r="L257">
        <f>Table1[[#This Row],[H-S Bet]]*Table1[[#This Row],[Odds]]*Table1[[#This Row],[Win]]-Table1[[#This Row],[H-S Bet]]</f>
        <v>1.6352781905575396E-2</v>
      </c>
      <c r="M257" s="5">
        <f>M256</f>
        <v>1.3437407713461871</v>
      </c>
      <c r="N257" s="4">
        <v>0.53900000000000003</v>
      </c>
      <c r="O257" s="4">
        <f>((Table1[[#This Row],[Dom prob.]]*(Table1[[#This Row],[Odds]]-1)-1+Table1[[#This Row],[Dom prob.]])/(Table1[[#This Row],[Odds]]-1))*0.3</f>
        <v>-1.1174999999999977E-2</v>
      </c>
      <c r="P257" s="4"/>
      <c r="Q257" s="4">
        <f>(Table1[[#This Row],[Dom Bet]]*Table1[[#This Row],[Odds]]*Table1[[#This Row],[Win]]-Table1[[#This Row],[Dom Bet]])*Table1[[#This Row],[Dom Bankroll]]</f>
        <v>0</v>
      </c>
      <c r="R257" s="4">
        <f>Table1[[#This Row],[Dom Bet]]*Table1[[#This Row],[Odds]]*Table1[[#This Row],[Win]]-Table1[[#This Row],[Dom Bet]]</f>
        <v>0</v>
      </c>
      <c r="S257" s="4">
        <f>S256</f>
        <v>0.97395298162637634</v>
      </c>
      <c r="T257">
        <v>0.56669999999999998</v>
      </c>
      <c r="U257">
        <f>((Table1[[#This Row],[BB prob.]]*(Table1[[#This Row],[Odds]]-1)-1+Table1[[#This Row],[BB prob.]])/(Table1[[#This Row],[Odds]]-1))*0.3</f>
        <v>7.5224999999999875E-3</v>
      </c>
      <c r="V257">
        <v>7.5224999999999875E-3</v>
      </c>
      <c r="W257">
        <f>(Table1[[#This Row],[BB Bet]]*Table1[[#This Row],[Odds]]*Table1[[#This Row],[Win]]-Table1[[#This Row],[BB Bet]])*Table1[[#This Row],[BB Bankroll]]</f>
        <v>8.0352591441893422E-3</v>
      </c>
      <c r="X257">
        <f>Table1[[#This Row],[BB Bet]]*Table1[[#This Row],[Odds]]*Table1[[#This Row],[Win]]-Table1[[#This Row],[BB Bet]]</f>
        <v>6.0179999999999904E-3</v>
      </c>
      <c r="Y257" s="5">
        <f>Y256</f>
        <v>1.3352042446309995</v>
      </c>
    </row>
    <row r="258" spans="1:25" x14ac:dyDescent="0.35">
      <c r="A258" s="4">
        <v>2020020138</v>
      </c>
      <c r="B258" s="4">
        <v>18</v>
      </c>
      <c r="C258" s="4" t="s">
        <v>18</v>
      </c>
      <c r="D258" s="4" t="s">
        <v>32</v>
      </c>
      <c r="E258" s="4">
        <v>1</v>
      </c>
      <c r="F258" s="4">
        <v>1</v>
      </c>
      <c r="G258" s="4">
        <v>1.8</v>
      </c>
      <c r="H258">
        <v>0.55014617903891427</v>
      </c>
      <c r="I258">
        <f>((Table1[[#This Row],[H-S prob.]]*(Table1[[#This Row],[Odds]]-1)-1+Table1[[#This Row],[H-S prob.]])/(Table1[[#This Row],[Odds]]-1))*0.3</f>
        <v>-3.6513291487328819E-3</v>
      </c>
      <c r="K258">
        <f>(Table1[[#This Row],[H-S Bet]]*Table1[[#This Row],[Odds]]*Table1[[#This Row],[Win]]-Table1[[#This Row],[H-S Bet]])*Table1[[#This Row],[H-S Bankroll]]</f>
        <v>0</v>
      </c>
      <c r="L258">
        <f>Table1[[#This Row],[H-S Bet]]*Table1[[#This Row],[Odds]]*Table1[[#This Row],[Win]]-Table1[[#This Row],[H-S Bet]]</f>
        <v>0</v>
      </c>
      <c r="M258" s="5">
        <f>M257</f>
        <v>1.3437407713461871</v>
      </c>
      <c r="N258" s="4">
        <v>0.52300000000000002</v>
      </c>
      <c r="O258" s="4">
        <f>((Table1[[#This Row],[Dom prob.]]*(Table1[[#This Row],[Odds]]-1)-1+Table1[[#This Row],[Dom prob.]])/(Table1[[#This Row],[Odds]]-1))*0.3</f>
        <v>-2.1974999999999953E-2</v>
      </c>
      <c r="P258" s="4"/>
      <c r="Q258" s="4">
        <f>(Table1[[#This Row],[Dom Bet]]*Table1[[#This Row],[Odds]]*Table1[[#This Row],[Win]]-Table1[[#This Row],[Dom Bet]])*Table1[[#This Row],[Dom Bankroll]]</f>
        <v>0</v>
      </c>
      <c r="R258" s="4">
        <f>Table1[[#This Row],[Dom Bet]]*Table1[[#This Row],[Odds]]*Table1[[#This Row],[Win]]-Table1[[#This Row],[Dom Bet]]</f>
        <v>0</v>
      </c>
      <c r="S258" s="4">
        <f>S257</f>
        <v>0.97395298162637634</v>
      </c>
      <c r="T258">
        <v>0.55800000000000005</v>
      </c>
      <c r="U258">
        <f>((Table1[[#This Row],[BB prob.]]*(Table1[[#This Row],[Odds]]-1)-1+Table1[[#This Row],[BB prob.]])/(Table1[[#This Row],[Odds]]-1))*0.3</f>
        <v>1.6500000000000681E-3</v>
      </c>
      <c r="V258">
        <v>1.6500000000000681E-3</v>
      </c>
      <c r="W258">
        <f>(Table1[[#This Row],[BB Bet]]*Table1[[#This Row],[Odds]]*Table1[[#This Row],[Win]]-Table1[[#This Row],[BB Bet]])*Table1[[#This Row],[BB Bankroll]]</f>
        <v>1.7624696029129923E-3</v>
      </c>
      <c r="X258">
        <f>Table1[[#This Row],[BB Bet]]*Table1[[#This Row],[Odds]]*Table1[[#This Row],[Win]]-Table1[[#This Row],[BB Bet]]</f>
        <v>1.3200000000000546E-3</v>
      </c>
      <c r="Y258" s="5">
        <f>Y257</f>
        <v>1.3352042446309995</v>
      </c>
    </row>
    <row r="259" spans="1:25" x14ac:dyDescent="0.35">
      <c r="A259" s="4">
        <v>2020020138</v>
      </c>
      <c r="B259" s="4">
        <v>18</v>
      </c>
      <c r="C259" s="4" t="s">
        <v>32</v>
      </c>
      <c r="D259" s="4" t="s">
        <v>18</v>
      </c>
      <c r="E259" s="4">
        <v>0</v>
      </c>
      <c r="F259" s="4">
        <v>0</v>
      </c>
      <c r="G259" s="4">
        <v>2.1</v>
      </c>
      <c r="H259">
        <v>0.44985382096108573</v>
      </c>
      <c r="I259">
        <f>((Table1[[#This Row],[H-S prob.]]*(Table1[[#This Row],[Odds]]-1)-1+Table1[[#This Row],[H-S prob.]])/(Table1[[#This Row],[Odds]]-1))*0.3</f>
        <v>-1.508372072228723E-2</v>
      </c>
      <c r="K259">
        <f>(Table1[[#This Row],[H-S Bet]]*Table1[[#This Row],[Odds]]*Table1[[#This Row],[Win]]-Table1[[#This Row],[H-S Bet]])*Table1[[#This Row],[H-S Bankroll]]</f>
        <v>0</v>
      </c>
      <c r="L259">
        <f>Table1[[#This Row],[H-S Bet]]*Table1[[#This Row],[Odds]]*Table1[[#This Row],[Win]]-Table1[[#This Row],[H-S Bet]]</f>
        <v>0</v>
      </c>
      <c r="M259" s="5">
        <f>M258</f>
        <v>1.3437407713461871</v>
      </c>
      <c r="N259" s="4">
        <v>0.47699999999999998</v>
      </c>
      <c r="O259" s="4">
        <f>((Table1[[#This Row],[Dom prob.]]*(Table1[[#This Row],[Odds]]-1)-1+Table1[[#This Row],[Dom prob.]])/(Table1[[#This Row],[Odds]]-1))*0.3</f>
        <v>4.6363636363637309E-4</v>
      </c>
      <c r="P259" s="4">
        <v>4.6363636363637309E-4</v>
      </c>
      <c r="Q259" s="4">
        <f>(Table1[[#This Row],[Dom Bet]]*Table1[[#This Row],[Odds]]*Table1[[#This Row],[Win]]-Table1[[#This Row],[Dom Bet]])*Table1[[#This Row],[Dom Bankroll]]</f>
        <v>-4.5156001875405641E-4</v>
      </c>
      <c r="R259" s="4">
        <f>Table1[[#This Row],[Dom Bet]]*Table1[[#This Row],[Odds]]*Table1[[#This Row],[Win]]-Table1[[#This Row],[Dom Bet]]</f>
        <v>-4.6363636363637309E-4</v>
      </c>
      <c r="S259" s="4">
        <f>S258</f>
        <v>0.97395298162637634</v>
      </c>
      <c r="T259">
        <v>0.44199999999999995</v>
      </c>
      <c r="U259">
        <f>((Table1[[#This Row],[BB prob.]]*(Table1[[#This Row],[Odds]]-1)-1+Table1[[#This Row],[BB prob.]])/(Table1[[#This Row],[Odds]]-1))*0.3</f>
        <v>-1.9581818181818204E-2</v>
      </c>
      <c r="W259">
        <f>(Table1[[#This Row],[BB Bet]]*Table1[[#This Row],[Odds]]*Table1[[#This Row],[Win]]-Table1[[#This Row],[BB Bet]])*Table1[[#This Row],[BB Bankroll]]</f>
        <v>0</v>
      </c>
      <c r="X259">
        <f>Table1[[#This Row],[BB Bet]]*Table1[[#This Row],[Odds]]*Table1[[#This Row],[Win]]-Table1[[#This Row],[BB Bet]]</f>
        <v>0</v>
      </c>
      <c r="Y259" s="5">
        <f>Y258</f>
        <v>1.3352042446309995</v>
      </c>
    </row>
    <row r="260" spans="1:25" x14ac:dyDescent="0.35">
      <c r="A260" s="4">
        <v>2020020139</v>
      </c>
      <c r="B260" s="4">
        <v>18</v>
      </c>
      <c r="C260" s="4" t="s">
        <v>19</v>
      </c>
      <c r="D260" s="4" t="s">
        <v>31</v>
      </c>
      <c r="E260" s="4">
        <v>1</v>
      </c>
      <c r="F260" s="4">
        <v>0</v>
      </c>
      <c r="G260" s="4">
        <v>2.5</v>
      </c>
      <c r="H260">
        <v>0.2850465804730436</v>
      </c>
      <c r="I260">
        <f>((Table1[[#This Row],[H-S prob.]]*(Table1[[#This Row],[Odds]]-1)-1+Table1[[#This Row],[H-S prob.]])/(Table1[[#This Row],[Odds]]-1))*0.3</f>
        <v>-5.7476709763478191E-2</v>
      </c>
      <c r="K260">
        <f>(Table1[[#This Row],[H-S Bet]]*Table1[[#This Row],[Odds]]*Table1[[#This Row],[Win]]-Table1[[#This Row],[H-S Bet]])*Table1[[#This Row],[H-S Bankroll]]</f>
        <v>0</v>
      </c>
      <c r="L260">
        <f>Table1[[#This Row],[H-S Bet]]*Table1[[#This Row],[Odds]]*Table1[[#This Row],[Win]]-Table1[[#This Row],[H-S Bet]]</f>
        <v>0</v>
      </c>
      <c r="M260" s="5">
        <f>M259</f>
        <v>1.3437407713461871</v>
      </c>
      <c r="N260" s="4">
        <v>0.373</v>
      </c>
      <c r="O260" s="4">
        <f>((Table1[[#This Row],[Dom prob.]]*(Table1[[#This Row],[Odds]]-1)-1+Table1[[#This Row],[Dom prob.]])/(Table1[[#This Row],[Odds]]-1))*0.3</f>
        <v>-1.3500000000000002E-2</v>
      </c>
      <c r="P260" s="4"/>
      <c r="Q260" s="4">
        <f>(Table1[[#This Row],[Dom Bet]]*Table1[[#This Row],[Odds]]*Table1[[#This Row],[Win]]-Table1[[#This Row],[Dom Bet]])*Table1[[#This Row],[Dom Bankroll]]</f>
        <v>0</v>
      </c>
      <c r="R260" s="4">
        <f>Table1[[#This Row],[Dom Bet]]*Table1[[#This Row],[Odds]]*Table1[[#This Row],[Win]]-Table1[[#This Row],[Dom Bet]]</f>
        <v>0</v>
      </c>
      <c r="S260" s="4">
        <f>S259</f>
        <v>0.97395298162637634</v>
      </c>
      <c r="T260">
        <v>0.29480000000000001</v>
      </c>
      <c r="U260">
        <f>((Table1[[#This Row],[BB prob.]]*(Table1[[#This Row],[Odds]]-1)-1+Table1[[#This Row],[BB prob.]])/(Table1[[#This Row],[Odds]]-1))*0.3</f>
        <v>-5.2599999999999994E-2</v>
      </c>
      <c r="W260">
        <f>(Table1[[#This Row],[BB Bet]]*Table1[[#This Row],[Odds]]*Table1[[#This Row],[Win]]-Table1[[#This Row],[BB Bet]])*Table1[[#This Row],[BB Bankroll]]</f>
        <v>0</v>
      </c>
      <c r="X260">
        <f>Table1[[#This Row],[BB Bet]]*Table1[[#This Row],[Odds]]*Table1[[#This Row],[Win]]-Table1[[#This Row],[BB Bet]]</f>
        <v>0</v>
      </c>
      <c r="Y260" s="5">
        <f>Y259</f>
        <v>1.3352042446309995</v>
      </c>
    </row>
    <row r="261" spans="1:25" x14ac:dyDescent="0.35">
      <c r="A261" s="4">
        <v>2020020139</v>
      </c>
      <c r="B261" s="4">
        <v>18</v>
      </c>
      <c r="C261" s="4" t="s">
        <v>31</v>
      </c>
      <c r="D261" s="4" t="s">
        <v>19</v>
      </c>
      <c r="E261" s="4">
        <v>0</v>
      </c>
      <c r="F261" s="4">
        <v>1</v>
      </c>
      <c r="G261" s="4">
        <v>1.55</v>
      </c>
      <c r="H261">
        <v>0.71495341952695635</v>
      </c>
      <c r="I261">
        <f>((Table1[[#This Row],[H-S prob.]]*(Table1[[#This Row],[Odds]]-1)-1+Table1[[#This Row],[H-S prob.]])/(Table1[[#This Row],[Odds]]-1))*0.3</f>
        <v>5.9006072872790374E-2</v>
      </c>
      <c r="J261">
        <v>5.9006072872790374E-2</v>
      </c>
      <c r="K261">
        <f>(Table1[[#This Row],[H-S Bet]]*Table1[[#This Row],[Odds]]*Table1[[#This Row],[Win]]-Table1[[#This Row],[H-S Bet]])*Table1[[#This Row],[H-S Bankroll]]</f>
        <v>4.3608876231905971E-2</v>
      </c>
      <c r="L261">
        <f>Table1[[#This Row],[H-S Bet]]*Table1[[#This Row],[Odds]]*Table1[[#This Row],[Win]]-Table1[[#This Row],[H-S Bet]]</f>
        <v>3.2453340080034712E-2</v>
      </c>
      <c r="M261" s="5">
        <f>M260</f>
        <v>1.3437407713461871</v>
      </c>
      <c r="N261" s="4">
        <v>0.627</v>
      </c>
      <c r="O261" s="4">
        <f>((Table1[[#This Row],[Dom prob.]]*(Table1[[#This Row],[Odds]]-1)-1+Table1[[#This Row],[Dom prob.]])/(Table1[[#This Row],[Odds]]-1))*0.3</f>
        <v>-1.5354545454545395E-2</v>
      </c>
      <c r="P261" s="4"/>
      <c r="Q261" s="4">
        <f>(Table1[[#This Row],[Dom Bet]]*Table1[[#This Row],[Odds]]*Table1[[#This Row],[Win]]-Table1[[#This Row],[Dom Bet]])*Table1[[#This Row],[Dom Bankroll]]</f>
        <v>0</v>
      </c>
      <c r="R261" s="4">
        <f>Table1[[#This Row],[Dom Bet]]*Table1[[#This Row],[Odds]]*Table1[[#This Row],[Win]]-Table1[[#This Row],[Dom Bet]]</f>
        <v>0</v>
      </c>
      <c r="S261" s="4">
        <f>S260</f>
        <v>0.97395298162637634</v>
      </c>
      <c r="T261">
        <v>0.70520000000000005</v>
      </c>
      <c r="U261">
        <f>((Table1[[#This Row],[BB prob.]]*(Table1[[#This Row],[Odds]]-1)-1+Table1[[#This Row],[BB prob.]])/(Table1[[#This Row],[Odds]]-1))*0.3</f>
        <v>5.0760000000000069E-2</v>
      </c>
      <c r="V261">
        <v>5.0760000000000069E-2</v>
      </c>
      <c r="W261">
        <f>(Table1[[#This Row],[BB Bet]]*Table1[[#This Row],[Odds]]*Table1[[#This Row],[Win]]-Table1[[#This Row],[BB Bet]])*Table1[[#This Row],[BB Bankroll]]</f>
        <v>3.7276232101608298E-2</v>
      </c>
      <c r="X261">
        <f>Table1[[#This Row],[BB Bet]]*Table1[[#This Row],[Odds]]*Table1[[#This Row],[Win]]-Table1[[#This Row],[BB Bet]]</f>
        <v>2.791800000000004E-2</v>
      </c>
      <c r="Y261" s="5">
        <f>Y260</f>
        <v>1.3352042446309995</v>
      </c>
    </row>
    <row r="262" spans="1:25" x14ac:dyDescent="0.35">
      <c r="A262" s="4">
        <v>2020020140</v>
      </c>
      <c r="B262" s="4">
        <v>18</v>
      </c>
      <c r="C262" s="4" t="s">
        <v>20</v>
      </c>
      <c r="D262" s="4" t="s">
        <v>4</v>
      </c>
      <c r="E262" s="4">
        <v>0</v>
      </c>
      <c r="F262" s="4">
        <v>0</v>
      </c>
      <c r="G262" s="4">
        <v>1.68</v>
      </c>
      <c r="H262">
        <v>0.55684120985993857</v>
      </c>
      <c r="I262">
        <f>((Table1[[#This Row],[H-S prob.]]*(Table1[[#This Row],[Odds]]-1)-1+Table1[[#This Row],[H-S prob.]])/(Table1[[#This Row],[Odds]]-1))*0.3</f>
        <v>-2.8458867986163205E-2</v>
      </c>
      <c r="K262">
        <f>(Table1[[#This Row],[H-S Bet]]*Table1[[#This Row],[Odds]]*Table1[[#This Row],[Win]]-Table1[[#This Row],[H-S Bet]])*Table1[[#This Row],[H-S Bankroll]]</f>
        <v>0</v>
      </c>
      <c r="L262">
        <f>Table1[[#This Row],[H-S Bet]]*Table1[[#This Row],[Odds]]*Table1[[#This Row],[Win]]-Table1[[#This Row],[H-S Bet]]</f>
        <v>0</v>
      </c>
      <c r="M262" s="5">
        <f>M261</f>
        <v>1.3437407713461871</v>
      </c>
      <c r="N262" s="4">
        <v>0.52600000000000002</v>
      </c>
      <c r="O262" s="4">
        <f>((Table1[[#This Row],[Dom prob.]]*(Table1[[#This Row],[Odds]]-1)-1+Table1[[#This Row],[Dom prob.]])/(Table1[[#This Row],[Odds]]-1))*0.3</f>
        <v>-5.131764705882353E-2</v>
      </c>
      <c r="P262" s="4"/>
      <c r="Q262" s="4">
        <f>(Table1[[#This Row],[Dom Bet]]*Table1[[#This Row],[Odds]]*Table1[[#This Row],[Win]]-Table1[[#This Row],[Dom Bet]])*Table1[[#This Row],[Dom Bankroll]]</f>
        <v>0</v>
      </c>
      <c r="R262" s="4">
        <f>Table1[[#This Row],[Dom Bet]]*Table1[[#This Row],[Odds]]*Table1[[#This Row],[Win]]-Table1[[#This Row],[Dom Bet]]</f>
        <v>0</v>
      </c>
      <c r="S262" s="4">
        <f>S261</f>
        <v>0.97395298162637634</v>
      </c>
      <c r="T262">
        <v>0.5031000000000001</v>
      </c>
      <c r="U262">
        <f>((Table1[[#This Row],[BB prob.]]*(Table1[[#This Row],[Odds]]-1)-1+Table1[[#This Row],[BB prob.]])/(Table1[[#This Row],[Odds]]-1))*0.3</f>
        <v>-6.8290588235294047E-2</v>
      </c>
      <c r="W262">
        <f>(Table1[[#This Row],[BB Bet]]*Table1[[#This Row],[Odds]]*Table1[[#This Row],[Win]]-Table1[[#This Row],[BB Bet]])*Table1[[#This Row],[BB Bankroll]]</f>
        <v>0</v>
      </c>
      <c r="X262">
        <f>Table1[[#This Row],[BB Bet]]*Table1[[#This Row],[Odds]]*Table1[[#This Row],[Win]]-Table1[[#This Row],[BB Bet]]</f>
        <v>0</v>
      </c>
      <c r="Y262" s="5">
        <f>Y261</f>
        <v>1.3352042446309995</v>
      </c>
    </row>
    <row r="263" spans="1:25" x14ac:dyDescent="0.35">
      <c r="A263" s="4">
        <v>2020020140</v>
      </c>
      <c r="B263" s="4">
        <v>18</v>
      </c>
      <c r="C263" s="4" t="s">
        <v>4</v>
      </c>
      <c r="D263" s="4" t="s">
        <v>20</v>
      </c>
      <c r="E263" s="4">
        <v>1</v>
      </c>
      <c r="F263" s="4">
        <v>1</v>
      </c>
      <c r="G263" s="4">
        <v>2.2000000000000002</v>
      </c>
      <c r="H263">
        <v>0.44315879014006143</v>
      </c>
      <c r="I263">
        <f>((Table1[[#This Row],[H-S prob.]]*(Table1[[#This Row],[Odds]]-1)-1+Table1[[#This Row],[H-S prob.]])/(Table1[[#This Row],[Odds]]-1))*0.3</f>
        <v>-6.2626654229661887E-3</v>
      </c>
      <c r="K263">
        <f>(Table1[[#This Row],[H-S Bet]]*Table1[[#This Row],[Odds]]*Table1[[#This Row],[Win]]-Table1[[#This Row],[H-S Bet]])*Table1[[#This Row],[H-S Bankroll]]</f>
        <v>0</v>
      </c>
      <c r="L263">
        <f>Table1[[#This Row],[H-S Bet]]*Table1[[#This Row],[Odds]]*Table1[[#This Row],[Win]]-Table1[[#This Row],[H-S Bet]]</f>
        <v>0</v>
      </c>
      <c r="M263" s="5">
        <f>M262</f>
        <v>1.3437407713461871</v>
      </c>
      <c r="N263" s="4">
        <v>0.47399999999999998</v>
      </c>
      <c r="O263" s="4">
        <f>((Table1[[#This Row],[Dom prob.]]*(Table1[[#This Row],[Odds]]-1)-1+Table1[[#This Row],[Dom prob.]])/(Table1[[#This Row],[Odds]]-1))*0.3</f>
        <v>1.0700000000000013E-2</v>
      </c>
      <c r="P263" s="4">
        <v>1.0700000000000013E-2</v>
      </c>
      <c r="Q263" s="4">
        <f>(Table1[[#This Row],[Dom Bet]]*Table1[[#This Row],[Odds]]*Table1[[#This Row],[Win]]-Table1[[#This Row],[Dom Bet]])*Table1[[#This Row],[Dom Bankroll]]</f>
        <v>1.2505556284082687E-2</v>
      </c>
      <c r="R263" s="4">
        <f>Table1[[#This Row],[Dom Bet]]*Table1[[#This Row],[Odds]]*Table1[[#This Row],[Win]]-Table1[[#This Row],[Dom Bet]]</f>
        <v>1.2840000000000016E-2</v>
      </c>
      <c r="S263" s="4">
        <f>S262</f>
        <v>0.97395298162637634</v>
      </c>
      <c r="T263">
        <v>0.49689999999999995</v>
      </c>
      <c r="U263">
        <f>((Table1[[#This Row],[BB prob.]]*(Table1[[#This Row],[Odds]]-1)-1+Table1[[#This Row],[BB prob.]])/(Table1[[#This Row],[Odds]]-1))*0.3</f>
        <v>2.3294999999999993E-2</v>
      </c>
      <c r="V263">
        <v>2.3294999999999993E-2</v>
      </c>
      <c r="W263">
        <f>(Table1[[#This Row],[BB Bet]]*Table1[[#This Row],[Odds]]*Table1[[#This Row],[Win]]-Table1[[#This Row],[BB Bet]])*Table1[[#This Row],[BB Bankroll]]</f>
        <v>3.7324299454414955E-2</v>
      </c>
      <c r="X263">
        <f>Table1[[#This Row],[BB Bet]]*Table1[[#This Row],[Odds]]*Table1[[#This Row],[Win]]-Table1[[#This Row],[BB Bet]]</f>
        <v>2.7953999999999996E-2</v>
      </c>
      <c r="Y263" s="5">
        <f>Y262</f>
        <v>1.3352042446309995</v>
      </c>
    </row>
    <row r="264" spans="1:25" x14ac:dyDescent="0.35">
      <c r="A264" s="4">
        <v>2020020141</v>
      </c>
      <c r="B264" s="4">
        <v>18</v>
      </c>
      <c r="C264" s="4" t="s">
        <v>8</v>
      </c>
      <c r="D264" s="4" t="s">
        <v>30</v>
      </c>
      <c r="E264" s="4">
        <v>1</v>
      </c>
      <c r="F264" s="4">
        <v>1</v>
      </c>
      <c r="G264" s="4">
        <v>1.51</v>
      </c>
      <c r="H264">
        <v>0.72440363764914084</v>
      </c>
      <c r="I264">
        <f>((Table1[[#This Row],[H-S prob.]]*(Table1[[#This Row],[Odds]]-1)-1+Table1[[#This Row],[H-S prob.]])/(Table1[[#This Row],[Odds]]-1))*0.3</f>
        <v>5.5205584029530942E-2</v>
      </c>
      <c r="J264">
        <v>5.5205584029530942E-2</v>
      </c>
      <c r="K264">
        <f>(Table1[[#This Row],[H-S Bet]]*Table1[[#This Row],[Odds]]*Table1[[#This Row],[Win]]-Table1[[#This Row],[H-S Bet]])*Table1[[#This Row],[H-S Bankroll]]</f>
        <v>3.7832816973893908E-2</v>
      </c>
      <c r="L264">
        <f>Table1[[#This Row],[H-S Bet]]*Table1[[#This Row],[Odds]]*Table1[[#This Row],[Win]]-Table1[[#This Row],[H-S Bet]]</f>
        <v>2.8154847855060776E-2</v>
      </c>
      <c r="M264" s="5">
        <f>M263</f>
        <v>1.3437407713461871</v>
      </c>
      <c r="N264" s="4">
        <v>0.69399999999999995</v>
      </c>
      <c r="O264" s="4">
        <f>((Table1[[#This Row],[Dom prob.]]*(Table1[[#This Row],[Odds]]-1)-1+Table1[[#This Row],[Dom prob.]])/(Table1[[#This Row],[Odds]]-1))*0.3</f>
        <v>2.8199999999999923E-2</v>
      </c>
      <c r="P264" s="4">
        <v>2.8199999999999923E-2</v>
      </c>
      <c r="Q264" s="4">
        <f>(Table1[[#This Row],[Dom Bet]]*Table1[[#This Row],[Odds]]*Table1[[#This Row],[Win]]-Table1[[#This Row],[Dom Bet]])*Table1[[#This Row],[Dom Bankroll]]</f>
        <v>1.4007391781750506E-2</v>
      </c>
      <c r="R264" s="4">
        <f>Table1[[#This Row],[Dom Bet]]*Table1[[#This Row],[Odds]]*Table1[[#This Row],[Win]]-Table1[[#This Row],[Dom Bet]]</f>
        <v>1.4381999999999961E-2</v>
      </c>
      <c r="S264" s="4">
        <f>S263</f>
        <v>0.97395298162637634</v>
      </c>
      <c r="T264">
        <v>0.71399999999999997</v>
      </c>
      <c r="U264">
        <f>((Table1[[#This Row],[BB prob.]]*(Table1[[#This Row],[Odds]]-1)-1+Table1[[#This Row],[BB prob.]])/(Table1[[#This Row],[Odds]]-1))*0.3</f>
        <v>4.5964705882352873E-2</v>
      </c>
      <c r="V264">
        <v>4.5964705882352873E-2</v>
      </c>
      <c r="W264">
        <f>(Table1[[#This Row],[BB Bet]]*Table1[[#This Row],[Odds]]*Table1[[#This Row],[Win]]-Table1[[#This Row],[BB Bet]])*Table1[[#This Row],[BB Bankroll]]</f>
        <v>3.1299857902639852E-2</v>
      </c>
      <c r="X264">
        <f>Table1[[#This Row],[BB Bet]]*Table1[[#This Row],[Odds]]*Table1[[#This Row],[Win]]-Table1[[#This Row],[BB Bet]]</f>
        <v>2.344199999999997E-2</v>
      </c>
      <c r="Y264" s="5">
        <f>Y263</f>
        <v>1.3352042446309995</v>
      </c>
    </row>
    <row r="265" spans="1:25" x14ac:dyDescent="0.35">
      <c r="A265" s="4">
        <v>2020020141</v>
      </c>
      <c r="B265" s="4">
        <v>18</v>
      </c>
      <c r="C265" s="4" t="s">
        <v>30</v>
      </c>
      <c r="D265" s="4" t="s">
        <v>8</v>
      </c>
      <c r="E265" s="4">
        <v>0</v>
      </c>
      <c r="F265" s="4">
        <v>0</v>
      </c>
      <c r="G265" s="4">
        <v>2.65</v>
      </c>
      <c r="H265">
        <v>0.2755963623508591</v>
      </c>
      <c r="I265">
        <f>((Table1[[#This Row],[H-S prob.]]*(Table1[[#This Row],[Odds]]-1)-1+Table1[[#This Row],[H-S prob.]])/(Table1[[#This Row],[Odds]]-1))*0.3</f>
        <v>-4.9030843594586065E-2</v>
      </c>
      <c r="K265">
        <f>(Table1[[#This Row],[H-S Bet]]*Table1[[#This Row],[Odds]]*Table1[[#This Row],[Win]]-Table1[[#This Row],[H-S Bet]])*Table1[[#This Row],[H-S Bankroll]]</f>
        <v>0</v>
      </c>
      <c r="L265">
        <f>Table1[[#This Row],[H-S Bet]]*Table1[[#This Row],[Odds]]*Table1[[#This Row],[Win]]-Table1[[#This Row],[H-S Bet]]</f>
        <v>0</v>
      </c>
      <c r="M265" s="5">
        <f>M264</f>
        <v>1.3437407713461871</v>
      </c>
      <c r="N265" s="4">
        <v>0.30600000000000005</v>
      </c>
      <c r="O265" s="4">
        <f>((Table1[[#This Row],[Dom prob.]]*(Table1[[#This Row],[Odds]]-1)-1+Table1[[#This Row],[Dom prob.]])/(Table1[[#This Row],[Odds]]-1))*0.3</f>
        <v>-3.4381818181818173E-2</v>
      </c>
      <c r="P265" s="4"/>
      <c r="Q265" s="4">
        <f>(Table1[[#This Row],[Dom Bet]]*Table1[[#This Row],[Odds]]*Table1[[#This Row],[Win]]-Table1[[#This Row],[Dom Bet]])*Table1[[#This Row],[Dom Bankroll]]</f>
        <v>0</v>
      </c>
      <c r="R265" s="4">
        <f>Table1[[#This Row],[Dom Bet]]*Table1[[#This Row],[Odds]]*Table1[[#This Row],[Win]]-Table1[[#This Row],[Dom Bet]]</f>
        <v>0</v>
      </c>
      <c r="S265" s="4">
        <f>S264</f>
        <v>0.97395298162637634</v>
      </c>
      <c r="T265">
        <v>0.28600000000000003</v>
      </c>
      <c r="U265">
        <f>((Table1[[#This Row],[BB prob.]]*(Table1[[#This Row],[Odds]]-1)-1+Table1[[#This Row],[BB prob.]])/(Table1[[#This Row],[Odds]]-1))*0.3</f>
        <v>-4.4018181818181817E-2</v>
      </c>
      <c r="W265">
        <f>(Table1[[#This Row],[BB Bet]]*Table1[[#This Row],[Odds]]*Table1[[#This Row],[Win]]-Table1[[#This Row],[BB Bet]])*Table1[[#This Row],[BB Bankroll]]</f>
        <v>0</v>
      </c>
      <c r="X265">
        <f>Table1[[#This Row],[BB Bet]]*Table1[[#This Row],[Odds]]*Table1[[#This Row],[Win]]-Table1[[#This Row],[BB Bet]]</f>
        <v>0</v>
      </c>
      <c r="Y265" s="5">
        <f>Y264</f>
        <v>1.3352042446309995</v>
      </c>
    </row>
    <row r="266" spans="1:25" x14ac:dyDescent="0.35">
      <c r="A266" s="4">
        <v>2020020142</v>
      </c>
      <c r="B266" s="4">
        <v>18</v>
      </c>
      <c r="C266" s="4" t="s">
        <v>10</v>
      </c>
      <c r="D266" s="4" t="s">
        <v>29</v>
      </c>
      <c r="E266" s="4">
        <v>0</v>
      </c>
      <c r="F266" s="4">
        <v>0</v>
      </c>
      <c r="G266" s="4">
        <v>1.64</v>
      </c>
      <c r="H266">
        <v>0.58251215194508033</v>
      </c>
      <c r="I266">
        <f>((Table1[[#This Row],[H-S prob.]]*(Table1[[#This Row],[Odds]]-1)-1+Table1[[#This Row],[H-S prob.]])/(Table1[[#This Row],[Odds]]-1))*0.3</f>
        <v>-2.0943783192219522E-2</v>
      </c>
      <c r="K266">
        <f>(Table1[[#This Row],[H-S Bet]]*Table1[[#This Row],[Odds]]*Table1[[#This Row],[Win]]-Table1[[#This Row],[H-S Bet]])*Table1[[#This Row],[H-S Bankroll]]</f>
        <v>0</v>
      </c>
      <c r="L266">
        <f>Table1[[#This Row],[H-S Bet]]*Table1[[#This Row],[Odds]]*Table1[[#This Row],[Win]]-Table1[[#This Row],[H-S Bet]]</f>
        <v>0</v>
      </c>
      <c r="M266" s="5">
        <f>M265</f>
        <v>1.3437407713461871</v>
      </c>
      <c r="N266" s="4">
        <v>0.55299999999999994</v>
      </c>
      <c r="O266" s="4">
        <f>((Table1[[#This Row],[Dom prob.]]*(Table1[[#This Row],[Odds]]-1)-1+Table1[[#This Row],[Dom prob.]])/(Table1[[#This Row],[Odds]]-1))*0.3</f>
        <v>-4.363125000000008E-2</v>
      </c>
      <c r="P266" s="4"/>
      <c r="Q266" s="4">
        <f>(Table1[[#This Row],[Dom Bet]]*Table1[[#This Row],[Odds]]*Table1[[#This Row],[Win]]-Table1[[#This Row],[Dom Bet]])*Table1[[#This Row],[Dom Bankroll]]</f>
        <v>0</v>
      </c>
      <c r="R266" s="4">
        <f>Table1[[#This Row],[Dom Bet]]*Table1[[#This Row],[Odds]]*Table1[[#This Row],[Win]]-Table1[[#This Row],[Dom Bet]]</f>
        <v>0</v>
      </c>
      <c r="S266" s="4">
        <f>S265</f>
        <v>0.97395298162637634</v>
      </c>
      <c r="T266">
        <v>0.61440000000000006</v>
      </c>
      <c r="U266">
        <f>((Table1[[#This Row],[BB prob.]]*(Table1[[#This Row],[Odds]]-1)-1+Table1[[#This Row],[BB prob.]])/(Table1[[#This Row],[Odds]]-1))*0.3</f>
        <v>3.5700000000000319E-3</v>
      </c>
      <c r="V266">
        <v>3.5700000000000319E-3</v>
      </c>
      <c r="W266">
        <f>(Table1[[#This Row],[BB Bet]]*Table1[[#This Row],[Odds]]*Table1[[#This Row],[Win]]-Table1[[#This Row],[BB Bet]])*Table1[[#This Row],[BB Bankroll]]</f>
        <v>-4.7666791533327105E-3</v>
      </c>
      <c r="X266">
        <f>Table1[[#This Row],[BB Bet]]*Table1[[#This Row],[Odds]]*Table1[[#This Row],[Win]]-Table1[[#This Row],[BB Bet]]</f>
        <v>-3.5700000000000319E-3</v>
      </c>
      <c r="Y266" s="5">
        <f>Y265</f>
        <v>1.3352042446309995</v>
      </c>
    </row>
    <row r="267" spans="1:25" x14ac:dyDescent="0.35">
      <c r="A267" s="4">
        <v>2020020142</v>
      </c>
      <c r="B267" s="4">
        <v>18</v>
      </c>
      <c r="C267" s="4" t="s">
        <v>29</v>
      </c>
      <c r="D267" s="4" t="s">
        <v>10</v>
      </c>
      <c r="E267" s="4">
        <v>1</v>
      </c>
      <c r="F267" s="4">
        <v>1</v>
      </c>
      <c r="G267" s="4">
        <v>2.2999999999999998</v>
      </c>
      <c r="H267">
        <v>0.41748784805491962</v>
      </c>
      <c r="I267">
        <f>((Table1[[#This Row],[H-S prob.]]*(Table1[[#This Row],[Odds]]-1)-1+Table1[[#This Row],[H-S prob.]])/(Table1[[#This Row],[Odds]]-1))*0.3</f>
        <v>-9.179526801619594E-3</v>
      </c>
      <c r="K267">
        <f>(Table1[[#This Row],[H-S Bet]]*Table1[[#This Row],[Odds]]*Table1[[#This Row],[Win]]-Table1[[#This Row],[H-S Bet]])*Table1[[#This Row],[H-S Bankroll]]</f>
        <v>0</v>
      </c>
      <c r="L267">
        <f>Table1[[#This Row],[H-S Bet]]*Table1[[#This Row],[Odds]]*Table1[[#This Row],[Win]]-Table1[[#This Row],[H-S Bet]]</f>
        <v>0</v>
      </c>
      <c r="M267" s="5">
        <f>M266</f>
        <v>1.3437407713461871</v>
      </c>
      <c r="N267" s="4">
        <v>0.44700000000000001</v>
      </c>
      <c r="O267" s="4">
        <f>((Table1[[#This Row],[Dom prob.]]*(Table1[[#This Row],[Odds]]-1)-1+Table1[[#This Row],[Dom prob.]])/(Table1[[#This Row],[Odds]]-1))*0.3</f>
        <v>6.4846153846153751E-3</v>
      </c>
      <c r="P267" s="4">
        <v>6.4846153846153751E-3</v>
      </c>
      <c r="Q267" s="4">
        <f>(Table1[[#This Row],[Dom Bet]]*Table1[[#This Row],[Odds]]*Table1[[#This Row],[Win]]-Table1[[#This Row],[Dom Bet]])*Table1[[#This Row],[Dom Bankroll]]</f>
        <v>8.210423635110339E-3</v>
      </c>
      <c r="R267" s="4">
        <f>Table1[[#This Row],[Dom Bet]]*Table1[[#This Row],[Odds]]*Table1[[#This Row],[Win]]-Table1[[#This Row],[Dom Bet]]</f>
        <v>8.4299999999999861E-3</v>
      </c>
      <c r="S267" s="4">
        <f>S266</f>
        <v>0.97395298162637634</v>
      </c>
      <c r="T267">
        <v>0.3856</v>
      </c>
      <c r="U267">
        <f>((Table1[[#This Row],[BB prob.]]*(Table1[[#This Row],[Odds]]-1)-1+Table1[[#This Row],[BB prob.]])/(Table1[[#This Row],[Odds]]-1))*0.3</f>
        <v>-2.6104615384615403E-2</v>
      </c>
      <c r="W267">
        <f>(Table1[[#This Row],[BB Bet]]*Table1[[#This Row],[Odds]]*Table1[[#This Row],[Win]]-Table1[[#This Row],[BB Bet]])*Table1[[#This Row],[BB Bankroll]]</f>
        <v>0</v>
      </c>
      <c r="X267">
        <f>Table1[[#This Row],[BB Bet]]*Table1[[#This Row],[Odds]]*Table1[[#This Row],[Win]]-Table1[[#This Row],[BB Bet]]</f>
        <v>0</v>
      </c>
      <c r="Y267" s="5">
        <f>Y266</f>
        <v>1.3352042446309995</v>
      </c>
    </row>
    <row r="268" spans="1:25" x14ac:dyDescent="0.35">
      <c r="A268" s="4">
        <v>2020020143</v>
      </c>
      <c r="B268" s="4">
        <v>18</v>
      </c>
      <c r="C268" s="4" t="s">
        <v>26</v>
      </c>
      <c r="D268" s="4" t="s">
        <v>11</v>
      </c>
      <c r="E268" s="4">
        <v>1</v>
      </c>
      <c r="F268" s="4">
        <v>0</v>
      </c>
      <c r="G268" s="4">
        <v>2.4</v>
      </c>
      <c r="H268">
        <v>0.34465204592667253</v>
      </c>
      <c r="I268">
        <f>((Table1[[#This Row],[H-S prob.]]*(Table1[[#This Row],[Odds]]-1)-1+Table1[[#This Row],[H-S prob.]])/(Table1[[#This Row],[Odds]]-1))*0.3</f>
        <v>-3.7036090666282703E-2</v>
      </c>
      <c r="K268">
        <f>(Table1[[#This Row],[H-S Bet]]*Table1[[#This Row],[Odds]]*Table1[[#This Row],[Win]]-Table1[[#This Row],[H-S Bet]])*Table1[[#This Row],[H-S Bankroll]]</f>
        <v>0</v>
      </c>
      <c r="L268">
        <f>Table1[[#This Row],[H-S Bet]]*Table1[[#This Row],[Odds]]*Table1[[#This Row],[Win]]-Table1[[#This Row],[H-S Bet]]</f>
        <v>0</v>
      </c>
      <c r="M268" s="5">
        <f>M267</f>
        <v>1.3437407713461871</v>
      </c>
      <c r="N268" s="4">
        <v>0.36899999999999999</v>
      </c>
      <c r="O268" s="4">
        <f>((Table1[[#This Row],[Dom prob.]]*(Table1[[#This Row],[Odds]]-1)-1+Table1[[#This Row],[Dom prob.]])/(Table1[[#This Row],[Odds]]-1))*0.3</f>
        <v>-2.4514285714285728E-2</v>
      </c>
      <c r="P268" s="4"/>
      <c r="Q268" s="4">
        <f>(Table1[[#This Row],[Dom Bet]]*Table1[[#This Row],[Odds]]*Table1[[#This Row],[Win]]-Table1[[#This Row],[Dom Bet]])*Table1[[#This Row],[Dom Bankroll]]</f>
        <v>0</v>
      </c>
      <c r="R268" s="4">
        <f>Table1[[#This Row],[Dom Bet]]*Table1[[#This Row],[Odds]]*Table1[[#This Row],[Win]]-Table1[[#This Row],[Dom Bet]]</f>
        <v>0</v>
      </c>
      <c r="S268" s="4">
        <f>S267</f>
        <v>0.97395298162637634</v>
      </c>
      <c r="T268">
        <v>0.40549999999999997</v>
      </c>
      <c r="U268">
        <f>((Table1[[#This Row],[BB prob.]]*(Table1[[#This Row],[Odds]]-1)-1+Table1[[#This Row],[BB prob.]])/(Table1[[#This Row],[Odds]]-1))*0.3</f>
        <v>-5.7428571428571771E-3</v>
      </c>
      <c r="W268">
        <f>(Table1[[#This Row],[BB Bet]]*Table1[[#This Row],[Odds]]*Table1[[#This Row],[Win]]-Table1[[#This Row],[BB Bet]])*Table1[[#This Row],[BB Bankroll]]</f>
        <v>0</v>
      </c>
      <c r="X268">
        <f>Table1[[#This Row],[BB Bet]]*Table1[[#This Row],[Odds]]*Table1[[#This Row],[Win]]-Table1[[#This Row],[BB Bet]]</f>
        <v>0</v>
      </c>
      <c r="Y268" s="5">
        <f>Y267</f>
        <v>1.3352042446309995</v>
      </c>
    </row>
    <row r="269" spans="1:25" x14ac:dyDescent="0.35">
      <c r="A269" s="4">
        <v>2020020143</v>
      </c>
      <c r="B269" s="4">
        <v>18</v>
      </c>
      <c r="C269" s="4" t="s">
        <v>11</v>
      </c>
      <c r="D269" s="4" t="s">
        <v>26</v>
      </c>
      <c r="E269" s="4">
        <v>0</v>
      </c>
      <c r="F269" s="4">
        <v>1</v>
      </c>
      <c r="G269" s="4">
        <v>1.6</v>
      </c>
      <c r="H269">
        <v>0.65534795407332747</v>
      </c>
      <c r="I269">
        <f>((Table1[[#This Row],[H-S prob.]]*(Table1[[#This Row],[Odds]]-1)-1+Table1[[#This Row],[H-S prob.]])/(Table1[[#This Row],[Odds]]-1))*0.3</f>
        <v>2.4278363258662002E-2</v>
      </c>
      <c r="J269">
        <v>2.4278363258662002E-2</v>
      </c>
      <c r="K269">
        <f>(Table1[[#This Row],[H-S Bet]]*Table1[[#This Row],[Odds]]*Table1[[#This Row],[Win]]-Table1[[#This Row],[H-S Bet]])*Table1[[#This Row],[H-S Bankroll]]</f>
        <v>1.9574295943330447E-2</v>
      </c>
      <c r="L269">
        <f>Table1[[#This Row],[H-S Bet]]*Table1[[#This Row],[Odds]]*Table1[[#This Row],[Win]]-Table1[[#This Row],[H-S Bet]]</f>
        <v>1.4567017955197204E-2</v>
      </c>
      <c r="M269" s="5">
        <f>M268</f>
        <v>1.3437407713461871</v>
      </c>
      <c r="N269" s="4">
        <v>0.63100000000000001</v>
      </c>
      <c r="O269" s="4">
        <f>((Table1[[#This Row],[Dom prob.]]*(Table1[[#This Row],[Odds]]-1)-1+Table1[[#This Row],[Dom prob.]])/(Table1[[#This Row],[Odds]]-1))*0.3</f>
        <v>4.8000000000000256E-3</v>
      </c>
      <c r="P269" s="4">
        <v>4.8000000000000256E-3</v>
      </c>
      <c r="Q269" s="4">
        <f>(Table1[[#This Row],[Dom Bet]]*Table1[[#This Row],[Odds]]*Table1[[#This Row],[Win]]-Table1[[#This Row],[Dom Bet]])*Table1[[#This Row],[Dom Bankroll]]</f>
        <v>2.8049845870839786E-3</v>
      </c>
      <c r="R269" s="4">
        <f>Table1[[#This Row],[Dom Bet]]*Table1[[#This Row],[Odds]]*Table1[[#This Row],[Win]]-Table1[[#This Row],[Dom Bet]]</f>
        <v>2.8800000000000154E-3</v>
      </c>
      <c r="S269" s="4">
        <f>S268</f>
        <v>0.97395298162637634</v>
      </c>
      <c r="T269">
        <v>0.59450000000000003</v>
      </c>
      <c r="U269">
        <f>((Table1[[#This Row],[BB prob.]]*(Table1[[#This Row],[Odds]]-1)-1+Table1[[#This Row],[BB prob.]])/(Table1[[#This Row],[Odds]]-1))*0.3</f>
        <v>-2.4399999999999974E-2</v>
      </c>
      <c r="W269">
        <f>(Table1[[#This Row],[BB Bet]]*Table1[[#This Row],[Odds]]*Table1[[#This Row],[Win]]-Table1[[#This Row],[BB Bet]])*Table1[[#This Row],[BB Bankroll]]</f>
        <v>0</v>
      </c>
      <c r="X269">
        <f>Table1[[#This Row],[BB Bet]]*Table1[[#This Row],[Odds]]*Table1[[#This Row],[Win]]-Table1[[#This Row],[BB Bet]]</f>
        <v>0</v>
      </c>
      <c r="Y269" s="5">
        <f>Y268</f>
        <v>1.3352042446309995</v>
      </c>
    </row>
    <row r="270" spans="1:25" x14ac:dyDescent="0.35">
      <c r="A270" s="4">
        <v>2020020144</v>
      </c>
      <c r="B270" s="4">
        <v>19</v>
      </c>
      <c r="C270" s="4" t="s">
        <v>17</v>
      </c>
      <c r="D270" s="4" t="s">
        <v>3</v>
      </c>
      <c r="E270" s="4">
        <v>1</v>
      </c>
      <c r="F270" s="4">
        <v>1</v>
      </c>
      <c r="G270" s="4">
        <v>2</v>
      </c>
      <c r="H270">
        <v>0.44944318175742698</v>
      </c>
      <c r="I270">
        <f>((Table1[[#This Row],[H-S prob.]]*(Table1[[#This Row],[Odds]]-1)-1+Table1[[#This Row],[H-S prob.]])/(Table1[[#This Row],[Odds]]-1))*0.3</f>
        <v>-3.0334090945543828E-2</v>
      </c>
      <c r="K270">
        <f>(Table1[[#This Row],[H-S Bet]]*Table1[[#This Row],[Odds]]*Table1[[#This Row],[Win]]-Table1[[#This Row],[H-S Bet]])*Table1[[#This Row],[H-S Bankroll]]</f>
        <v>0</v>
      </c>
      <c r="L270">
        <f>Table1[[#This Row],[H-S Bet]]*Table1[[#This Row],[Odds]]*Table1[[#This Row],[Win]]-Table1[[#This Row],[H-S Bet]]</f>
        <v>0</v>
      </c>
      <c r="M270" s="5">
        <f>M269+SUM(K254:K269)</f>
        <v>1.526867966815459</v>
      </c>
      <c r="N270" s="4">
        <v>0.45700000000000002</v>
      </c>
      <c r="O270" s="4">
        <f>((Table1[[#This Row],[Dom prob.]]*(Table1[[#This Row],[Odds]]-1)-1+Table1[[#This Row],[Dom prob.]])/(Table1[[#This Row],[Odds]]-1))*0.3</f>
        <v>-2.5799999999999972E-2</v>
      </c>
      <c r="P270" s="4"/>
      <c r="Q270" s="4">
        <f>(Table1[[#This Row],[Dom Bet]]*Table1[[#This Row],[Odds]]*Table1[[#This Row],[Win]]-Table1[[#This Row],[Dom Bet]])*Table1[[#This Row],[Dom Bankroll]]</f>
        <v>0</v>
      </c>
      <c r="R270" s="4">
        <f>Table1[[#This Row],[Dom Bet]]*Table1[[#This Row],[Odds]]*Table1[[#This Row],[Win]]-Table1[[#This Row],[Dom Bet]]</f>
        <v>0</v>
      </c>
      <c r="S270" s="4">
        <f>S269+SUM(Q254:Q269)</f>
        <v>1.0197953547302872</v>
      </c>
      <c r="T270">
        <v>0.51870000000000005</v>
      </c>
      <c r="U270">
        <f>((Table1[[#This Row],[BB prob.]]*(Table1[[#This Row],[Odds]]-1)-1+Table1[[#This Row],[BB prob.]])/(Table1[[#This Row],[Odds]]-1))*0.3</f>
        <v>1.122000000000003E-2</v>
      </c>
      <c r="V270">
        <v>1.122000000000003E-2</v>
      </c>
      <c r="W270">
        <f>(Table1[[#This Row],[BB Bet]]*Table1[[#This Row],[Odds]]*Table1[[#This Row],[Win]]-Table1[[#This Row],[BB Bet]])*Table1[[#This Row],[BB Bankroll]]</f>
        <v>1.6955965712635197E-2</v>
      </c>
      <c r="X270">
        <f>Table1[[#This Row],[BB Bet]]*Table1[[#This Row],[Odds]]*Table1[[#This Row],[Win]]-Table1[[#This Row],[BB Bet]]</f>
        <v>1.122000000000003E-2</v>
      </c>
      <c r="Y270" s="5">
        <f>Y269+SUM(W254:W269)</f>
        <v>1.5112268906091935</v>
      </c>
    </row>
    <row r="271" spans="1:25" x14ac:dyDescent="0.35">
      <c r="A271" s="4">
        <v>2020020144</v>
      </c>
      <c r="B271" s="4">
        <v>19</v>
      </c>
      <c r="C271" s="4" t="s">
        <v>3</v>
      </c>
      <c r="D271" s="4" t="s">
        <v>17</v>
      </c>
      <c r="E271" s="4">
        <v>0</v>
      </c>
      <c r="F271" s="4">
        <v>0</v>
      </c>
      <c r="G271" s="4">
        <v>1.86</v>
      </c>
      <c r="H271">
        <v>0.55055681824257308</v>
      </c>
      <c r="I271">
        <f>((Table1[[#This Row],[H-S prob.]]*(Table1[[#This Row],[Odds]]-1)-1+Table1[[#This Row],[H-S prob.]])/(Table1[[#This Row],[Odds]]-1))*0.3</f>
        <v>8.3845402085532521E-3</v>
      </c>
      <c r="J271">
        <v>8.3845402085532521E-3</v>
      </c>
      <c r="K271">
        <f>(Table1[[#This Row],[H-S Bet]]*Table1[[#This Row],[Odds]]*Table1[[#This Row],[Win]]-Table1[[#This Row],[H-S Bet]])*Table1[[#This Row],[H-S Bankroll]]</f>
        <v>-1.2802085860916169E-2</v>
      </c>
      <c r="L271">
        <f>Table1[[#This Row],[H-S Bet]]*Table1[[#This Row],[Odds]]*Table1[[#This Row],[Win]]-Table1[[#This Row],[H-S Bet]]</f>
        <v>-8.3845402085532521E-3</v>
      </c>
      <c r="M271" s="5">
        <f>M270</f>
        <v>1.526867966815459</v>
      </c>
      <c r="N271" s="4">
        <v>0.54299999999999993</v>
      </c>
      <c r="O271" s="4">
        <f>((Table1[[#This Row],[Dom prob.]]*(Table1[[#This Row],[Odds]]-1)-1+Table1[[#This Row],[Dom prob.]])/(Table1[[#This Row],[Odds]]-1))*0.3</f>
        <v>3.4813953488371662E-3</v>
      </c>
      <c r="P271" s="4">
        <v>3.4813953488371662E-3</v>
      </c>
      <c r="Q271" s="4">
        <f>(Table1[[#This Row],[Dom Bet]]*Table1[[#This Row],[Odds]]*Table1[[#This Row],[Win]]-Table1[[#This Row],[Dom Bet]])*Table1[[#This Row],[Dom Bankroll]]</f>
        <v>-3.5503108047237695E-3</v>
      </c>
      <c r="R271" s="4">
        <f>Table1[[#This Row],[Dom Bet]]*Table1[[#This Row],[Odds]]*Table1[[#This Row],[Win]]-Table1[[#This Row],[Dom Bet]]</f>
        <v>-3.4813953488371662E-3</v>
      </c>
      <c r="S271" s="4">
        <f>S270</f>
        <v>1.0197953547302872</v>
      </c>
      <c r="T271">
        <v>0.48129999999999995</v>
      </c>
      <c r="U271">
        <f>((Table1[[#This Row],[BB prob.]]*(Table1[[#This Row],[Odds]]-1)-1+Table1[[#This Row],[BB prob.]])/(Table1[[#This Row],[Odds]]-1))*0.3</f>
        <v>-3.6551860465116291E-2</v>
      </c>
      <c r="W271">
        <f>(Table1[[#This Row],[BB Bet]]*Table1[[#This Row],[Odds]]*Table1[[#This Row],[Win]]-Table1[[#This Row],[BB Bet]])*Table1[[#This Row],[BB Bankroll]]</f>
        <v>0</v>
      </c>
      <c r="X271">
        <f>Table1[[#This Row],[BB Bet]]*Table1[[#This Row],[Odds]]*Table1[[#This Row],[Win]]-Table1[[#This Row],[BB Bet]]</f>
        <v>0</v>
      </c>
      <c r="Y271" s="5">
        <f>Y270</f>
        <v>1.5112268906091935</v>
      </c>
    </row>
    <row r="272" spans="1:25" x14ac:dyDescent="0.35">
      <c r="A272" s="4">
        <v>2020020145</v>
      </c>
      <c r="B272" s="4">
        <v>19</v>
      </c>
      <c r="C272" s="4" t="s">
        <v>14</v>
      </c>
      <c r="D272" s="4" t="s">
        <v>13</v>
      </c>
      <c r="E272" s="4">
        <v>0</v>
      </c>
      <c r="F272" s="4">
        <v>1</v>
      </c>
      <c r="G272" s="4">
        <v>1.68</v>
      </c>
      <c r="H272">
        <v>0.48766271591200139</v>
      </c>
      <c r="I272">
        <f>((Table1[[#This Row],[H-S prob.]]*(Table1[[#This Row],[Odds]]-1)-1+Table1[[#This Row],[H-S prob.]])/(Table1[[#This Row],[Odds]]-1))*0.3</f>
        <v>-7.9732339971104862E-2</v>
      </c>
      <c r="K272">
        <f>(Table1[[#This Row],[H-S Bet]]*Table1[[#This Row],[Odds]]*Table1[[#This Row],[Win]]-Table1[[#This Row],[H-S Bet]])*Table1[[#This Row],[H-S Bankroll]]</f>
        <v>0</v>
      </c>
      <c r="L272">
        <f>Table1[[#This Row],[H-S Bet]]*Table1[[#This Row],[Odds]]*Table1[[#This Row],[Win]]-Table1[[#This Row],[H-S Bet]]</f>
        <v>0</v>
      </c>
      <c r="M272" s="5">
        <f>M271</f>
        <v>1.526867966815459</v>
      </c>
      <c r="N272" s="4">
        <v>0.57200000000000006</v>
      </c>
      <c r="O272" s="4">
        <f>((Table1[[#This Row],[Dom prob.]]*(Table1[[#This Row],[Odds]]-1)-1+Table1[[#This Row],[Dom prob.]])/(Table1[[#This Row],[Odds]]-1))*0.3</f>
        <v>-1.7223529411764693E-2</v>
      </c>
      <c r="P272" s="4"/>
      <c r="Q272" s="4">
        <f>(Table1[[#This Row],[Dom Bet]]*Table1[[#This Row],[Odds]]*Table1[[#This Row],[Win]]-Table1[[#This Row],[Dom Bet]])*Table1[[#This Row],[Dom Bankroll]]</f>
        <v>0</v>
      </c>
      <c r="R272" s="4">
        <f>Table1[[#This Row],[Dom Bet]]*Table1[[#This Row],[Odds]]*Table1[[#This Row],[Win]]-Table1[[#This Row],[Dom Bet]]</f>
        <v>0</v>
      </c>
      <c r="S272" s="4">
        <f>S271</f>
        <v>1.0197953547302872</v>
      </c>
      <c r="T272">
        <v>0.52459999999999996</v>
      </c>
      <c r="U272">
        <f>((Table1[[#This Row],[BB prob.]]*(Table1[[#This Row],[Odds]]-1)-1+Table1[[#This Row],[BB prob.]])/(Table1[[#This Row],[Odds]]-1))*0.3</f>
        <v>-5.2355294117647118E-2</v>
      </c>
      <c r="W272">
        <f>(Table1[[#This Row],[BB Bet]]*Table1[[#This Row],[Odds]]*Table1[[#This Row],[Win]]-Table1[[#This Row],[BB Bet]])*Table1[[#This Row],[BB Bankroll]]</f>
        <v>0</v>
      </c>
      <c r="X272">
        <f>Table1[[#This Row],[BB Bet]]*Table1[[#This Row],[Odds]]*Table1[[#This Row],[Win]]-Table1[[#This Row],[BB Bet]]</f>
        <v>0</v>
      </c>
      <c r="Y272" s="5">
        <f>Y271</f>
        <v>1.5112268906091935</v>
      </c>
    </row>
    <row r="273" spans="1:25" x14ac:dyDescent="0.35">
      <c r="A273" s="4">
        <v>2020020145</v>
      </c>
      <c r="B273" s="4">
        <v>19</v>
      </c>
      <c r="C273" s="4" t="s">
        <v>13</v>
      </c>
      <c r="D273" s="4" t="s">
        <v>14</v>
      </c>
      <c r="E273" s="4">
        <v>1</v>
      </c>
      <c r="F273" s="4">
        <v>0</v>
      </c>
      <c r="G273" s="4">
        <v>2.25</v>
      </c>
      <c r="H273">
        <v>0.51233728408799861</v>
      </c>
      <c r="I273">
        <f>((Table1[[#This Row],[H-S prob.]]*(Table1[[#This Row],[Odds]]-1)-1+Table1[[#This Row],[H-S prob.]])/(Table1[[#This Row],[Odds]]-1))*0.3</f>
        <v>3.6662133407519247E-2</v>
      </c>
      <c r="J273">
        <v>3.6662133407519247E-2</v>
      </c>
      <c r="K273">
        <f>(Table1[[#This Row],[H-S Bet]]*Table1[[#This Row],[Odds]]*Table1[[#This Row],[Win]]-Table1[[#This Row],[H-S Bet]])*Table1[[#This Row],[H-S Bankroll]]</f>
        <v>-5.5978237095056026E-2</v>
      </c>
      <c r="L273">
        <f>Table1[[#This Row],[H-S Bet]]*Table1[[#This Row],[Odds]]*Table1[[#This Row],[Win]]-Table1[[#This Row],[H-S Bet]]</f>
        <v>-3.6662133407519247E-2</v>
      </c>
      <c r="M273" s="5">
        <f>M272</f>
        <v>1.526867966815459</v>
      </c>
      <c r="N273" s="4">
        <v>0.42799999999999999</v>
      </c>
      <c r="O273" s="4">
        <f>((Table1[[#This Row],[Dom prob.]]*(Table1[[#This Row],[Odds]]-1)-1+Table1[[#This Row],[Dom prob.]])/(Table1[[#This Row],[Odds]]-1))*0.3</f>
        <v>-8.8799999999999938E-3</v>
      </c>
      <c r="P273" s="4"/>
      <c r="Q273" s="4">
        <f>(Table1[[#This Row],[Dom Bet]]*Table1[[#This Row],[Odds]]*Table1[[#This Row],[Win]]-Table1[[#This Row],[Dom Bet]])*Table1[[#This Row],[Dom Bankroll]]</f>
        <v>0</v>
      </c>
      <c r="R273" s="4">
        <f>Table1[[#This Row],[Dom Bet]]*Table1[[#This Row],[Odds]]*Table1[[#This Row],[Win]]-Table1[[#This Row],[Dom Bet]]</f>
        <v>0</v>
      </c>
      <c r="S273" s="4">
        <f>S272</f>
        <v>1.0197953547302872</v>
      </c>
      <c r="T273">
        <v>0.47539999999999999</v>
      </c>
      <c r="U273">
        <f>((Table1[[#This Row],[BB prob.]]*(Table1[[#This Row],[Odds]]-1)-1+Table1[[#This Row],[BB prob.]])/(Table1[[#This Row],[Odds]]-1))*0.3</f>
        <v>1.6715999999999984E-2</v>
      </c>
      <c r="V273">
        <v>1.6715999999999984E-2</v>
      </c>
      <c r="W273">
        <f>(Table1[[#This Row],[BB Bet]]*Table1[[#This Row],[Odds]]*Table1[[#This Row],[Win]]-Table1[[#This Row],[BB Bet]])*Table1[[#This Row],[BB Bankroll]]</f>
        <v>-2.5261668703423255E-2</v>
      </c>
      <c r="X273">
        <f>Table1[[#This Row],[BB Bet]]*Table1[[#This Row],[Odds]]*Table1[[#This Row],[Win]]-Table1[[#This Row],[BB Bet]]</f>
        <v>-1.6715999999999984E-2</v>
      </c>
      <c r="Y273" s="5">
        <f>Y272</f>
        <v>1.5112268906091935</v>
      </c>
    </row>
    <row r="274" spans="1:25" x14ac:dyDescent="0.35">
      <c r="A274" s="4">
        <v>2020020146</v>
      </c>
      <c r="B274" s="4">
        <v>19</v>
      </c>
      <c r="C274" s="4" t="s">
        <v>21</v>
      </c>
      <c r="D274" s="4" t="s">
        <v>5</v>
      </c>
      <c r="E274" s="4">
        <v>0</v>
      </c>
      <c r="F274" s="4">
        <v>0</v>
      </c>
      <c r="G274" s="4">
        <v>2.5499999999999998</v>
      </c>
      <c r="H274">
        <v>0.38705000147760599</v>
      </c>
      <c r="I274">
        <f>((Table1[[#This Row],[H-S prob.]]*(Table1[[#This Row],[Odds]]-1)-1+Table1[[#This Row],[H-S prob.]])/(Table1[[#This Row],[Odds]]-1))*0.3</f>
        <v>-2.5204831416976983E-3</v>
      </c>
      <c r="K274">
        <f>(Table1[[#This Row],[H-S Bet]]*Table1[[#This Row],[Odds]]*Table1[[#This Row],[Win]]-Table1[[#This Row],[H-S Bet]])*Table1[[#This Row],[H-S Bankroll]]</f>
        <v>0</v>
      </c>
      <c r="L274">
        <f>Table1[[#This Row],[H-S Bet]]*Table1[[#This Row],[Odds]]*Table1[[#This Row],[Win]]-Table1[[#This Row],[H-S Bet]]</f>
        <v>0</v>
      </c>
      <c r="M274" s="5">
        <f>M273</f>
        <v>1.526867966815459</v>
      </c>
      <c r="N274" s="4">
        <v>0.39500000000000002</v>
      </c>
      <c r="O274" s="4">
        <f>((Table1[[#This Row],[Dom prob.]]*(Table1[[#This Row],[Odds]]-1)-1+Table1[[#This Row],[Dom prob.]])/(Table1[[#This Row],[Odds]]-1))*0.3</f>
        <v>1.4032258064516087E-3</v>
      </c>
      <c r="P274" s="4">
        <v>1.4032258064516087E-3</v>
      </c>
      <c r="Q274" s="4">
        <f>(Table1[[#This Row],[Dom Bet]]*Table1[[#This Row],[Odds]]*Table1[[#This Row],[Win]]-Table1[[#This Row],[Dom Bet]])*Table1[[#This Row],[Dom Bankroll]]</f>
        <v>-1.4310031590570116E-3</v>
      </c>
      <c r="R274" s="4">
        <f>Table1[[#This Row],[Dom Bet]]*Table1[[#This Row],[Odds]]*Table1[[#This Row],[Win]]-Table1[[#This Row],[Dom Bet]]</f>
        <v>-1.4032258064516087E-3</v>
      </c>
      <c r="S274" s="4">
        <f>S273</f>
        <v>1.0197953547302872</v>
      </c>
      <c r="T274">
        <v>0.26839999999999997</v>
      </c>
      <c r="U274">
        <f>((Table1[[#This Row],[BB prob.]]*(Table1[[#This Row],[Odds]]-1)-1+Table1[[#This Row],[BB prob.]])/(Table1[[#This Row],[Odds]]-1))*0.3</f>
        <v>-6.1080000000000037E-2</v>
      </c>
      <c r="W274">
        <f>(Table1[[#This Row],[BB Bet]]*Table1[[#This Row],[Odds]]*Table1[[#This Row],[Win]]-Table1[[#This Row],[BB Bet]])*Table1[[#This Row],[BB Bankroll]]</f>
        <v>0</v>
      </c>
      <c r="X274">
        <f>Table1[[#This Row],[BB Bet]]*Table1[[#This Row],[Odds]]*Table1[[#This Row],[Win]]-Table1[[#This Row],[BB Bet]]</f>
        <v>0</v>
      </c>
      <c r="Y274" s="5">
        <f>Y273</f>
        <v>1.5112268906091935</v>
      </c>
    </row>
    <row r="275" spans="1:25" x14ac:dyDescent="0.35">
      <c r="A275" s="4">
        <v>2020020146</v>
      </c>
      <c r="B275" s="4">
        <v>19</v>
      </c>
      <c r="C275" s="4" t="s">
        <v>5</v>
      </c>
      <c r="D275" s="4" t="s">
        <v>21</v>
      </c>
      <c r="E275" s="4">
        <v>1</v>
      </c>
      <c r="F275" s="4">
        <v>1</v>
      </c>
      <c r="G275" s="4">
        <v>1.54</v>
      </c>
      <c r="H275">
        <v>0.61294999852239396</v>
      </c>
      <c r="I275">
        <f>((Table1[[#This Row],[H-S prob.]]*(Table1[[#This Row],[Odds]]-1)-1+Table1[[#This Row],[H-S prob.]])/(Table1[[#This Row],[Odds]]-1))*0.3</f>
        <v>-3.1142779041951799E-2</v>
      </c>
      <c r="K275">
        <f>(Table1[[#This Row],[H-S Bet]]*Table1[[#This Row],[Odds]]*Table1[[#This Row],[Win]]-Table1[[#This Row],[H-S Bet]])*Table1[[#This Row],[H-S Bankroll]]</f>
        <v>0</v>
      </c>
      <c r="L275">
        <f>Table1[[#This Row],[H-S Bet]]*Table1[[#This Row],[Odds]]*Table1[[#This Row],[Win]]-Table1[[#This Row],[H-S Bet]]</f>
        <v>0</v>
      </c>
      <c r="M275" s="5">
        <f>M274</f>
        <v>1.526867966815459</v>
      </c>
      <c r="N275" s="4">
        <v>0.60499999999999998</v>
      </c>
      <c r="O275" s="4">
        <f>((Table1[[#This Row],[Dom prob.]]*(Table1[[#This Row],[Odds]]-1)-1+Table1[[#This Row],[Dom prob.]])/(Table1[[#This Row],[Odds]]-1))*0.3</f>
        <v>-3.7944444444444454E-2</v>
      </c>
      <c r="P275" s="4"/>
      <c r="Q275" s="4">
        <f>(Table1[[#This Row],[Dom Bet]]*Table1[[#This Row],[Odds]]*Table1[[#This Row],[Win]]-Table1[[#This Row],[Dom Bet]])*Table1[[#This Row],[Dom Bankroll]]</f>
        <v>0</v>
      </c>
      <c r="R275" s="4">
        <f>Table1[[#This Row],[Dom Bet]]*Table1[[#This Row],[Odds]]*Table1[[#This Row],[Win]]-Table1[[#This Row],[Dom Bet]]</f>
        <v>0</v>
      </c>
      <c r="S275" s="4">
        <f>S274</f>
        <v>1.0197953547302872</v>
      </c>
      <c r="T275">
        <v>0.73160000000000003</v>
      </c>
      <c r="U275">
        <f>((Table1[[#This Row],[BB prob.]]*(Table1[[#This Row],[Odds]]-1)-1+Table1[[#This Row],[BB prob.]])/(Table1[[#This Row],[Odds]]-1))*0.3</f>
        <v>7.0368888888888939E-2</v>
      </c>
      <c r="V275">
        <v>7.0368888888888939E-2</v>
      </c>
      <c r="W275">
        <f>(Table1[[#This Row],[BB Bet]]*Table1[[#This Row],[Odds]]*Table1[[#This Row],[Win]]-Table1[[#This Row],[BB Bet]])*Table1[[#This Row],[BB Bankroll]]</f>
        <v>5.7425412861636903E-2</v>
      </c>
      <c r="X275">
        <f>Table1[[#This Row],[BB Bet]]*Table1[[#This Row],[Odds]]*Table1[[#This Row],[Win]]-Table1[[#This Row],[BB Bet]]</f>
        <v>3.7999200000000025E-2</v>
      </c>
      <c r="Y275" s="5">
        <f>Y274</f>
        <v>1.5112268906091935</v>
      </c>
    </row>
    <row r="276" spans="1:25" x14ac:dyDescent="0.35">
      <c r="A276" s="4">
        <v>2020020147</v>
      </c>
      <c r="B276" s="4">
        <v>19</v>
      </c>
      <c r="C276" s="4" t="s">
        <v>6</v>
      </c>
      <c r="D276" s="4" t="s">
        <v>9</v>
      </c>
      <c r="E276" s="4">
        <v>1</v>
      </c>
      <c r="F276" s="4">
        <v>1</v>
      </c>
      <c r="G276" s="4">
        <v>1.57</v>
      </c>
      <c r="H276">
        <v>0.55014089007970135</v>
      </c>
      <c r="I276">
        <f>((Table1[[#This Row],[H-S prob.]]*(Table1[[#This Row],[Odds]]-1)-1+Table1[[#This Row],[H-S prob.]])/(Table1[[#This Row],[Odds]]-1))*0.3</f>
        <v>-7.1725685565720468E-2</v>
      </c>
      <c r="K276">
        <f>(Table1[[#This Row],[H-S Bet]]*Table1[[#This Row],[Odds]]*Table1[[#This Row],[Win]]-Table1[[#This Row],[H-S Bet]])*Table1[[#This Row],[H-S Bankroll]]</f>
        <v>0</v>
      </c>
      <c r="L276">
        <f>Table1[[#This Row],[H-S Bet]]*Table1[[#This Row],[Odds]]*Table1[[#This Row],[Win]]-Table1[[#This Row],[H-S Bet]]</f>
        <v>0</v>
      </c>
      <c r="M276" s="5">
        <f>M275</f>
        <v>1.526867966815459</v>
      </c>
      <c r="N276" s="4">
        <v>0.60399999999999998</v>
      </c>
      <c r="O276" s="4">
        <f>((Table1[[#This Row],[Dom prob.]]*(Table1[[#This Row],[Odds]]-1)-1+Table1[[#This Row],[Dom prob.]])/(Table1[[#This Row],[Odds]]-1))*0.3</f>
        <v>-2.7221052631578938E-2</v>
      </c>
      <c r="P276" s="4"/>
      <c r="Q276" s="4">
        <f>(Table1[[#This Row],[Dom Bet]]*Table1[[#This Row],[Odds]]*Table1[[#This Row],[Win]]-Table1[[#This Row],[Dom Bet]])*Table1[[#This Row],[Dom Bankroll]]</f>
        <v>0</v>
      </c>
      <c r="R276" s="4">
        <f>Table1[[#This Row],[Dom Bet]]*Table1[[#This Row],[Odds]]*Table1[[#This Row],[Win]]-Table1[[#This Row],[Dom Bet]]</f>
        <v>0</v>
      </c>
      <c r="S276" s="4">
        <f>S275</f>
        <v>1.0197953547302872</v>
      </c>
      <c r="T276">
        <v>0.57879999999999998</v>
      </c>
      <c r="U276">
        <f>((Table1[[#This Row],[BB prob.]]*(Table1[[#This Row],[Odds]]-1)-1+Table1[[#This Row],[BB prob.]])/(Table1[[#This Row],[Odds]]-1))*0.3</f>
        <v>-4.8044210526315745E-2</v>
      </c>
      <c r="W276">
        <f>(Table1[[#This Row],[BB Bet]]*Table1[[#This Row],[Odds]]*Table1[[#This Row],[Win]]-Table1[[#This Row],[BB Bet]])*Table1[[#This Row],[BB Bankroll]]</f>
        <v>0</v>
      </c>
      <c r="X276">
        <f>Table1[[#This Row],[BB Bet]]*Table1[[#This Row],[Odds]]*Table1[[#This Row],[Win]]-Table1[[#This Row],[BB Bet]]</f>
        <v>0</v>
      </c>
      <c r="Y276" s="5">
        <f>Y275</f>
        <v>1.5112268906091935</v>
      </c>
    </row>
    <row r="277" spans="1:25" x14ac:dyDescent="0.35">
      <c r="A277" s="4">
        <v>2020020147</v>
      </c>
      <c r="B277" s="4">
        <v>19</v>
      </c>
      <c r="C277" s="4" t="s">
        <v>9</v>
      </c>
      <c r="D277" s="4" t="s">
        <v>6</v>
      </c>
      <c r="E277" s="4">
        <v>0</v>
      </c>
      <c r="F277" s="4">
        <v>0</v>
      </c>
      <c r="G277" s="4">
        <v>2.5</v>
      </c>
      <c r="H277">
        <v>0.44985910992029876</v>
      </c>
      <c r="I277">
        <f>((Table1[[#This Row],[H-S prob.]]*(Table1[[#This Row],[Odds]]-1)-1+Table1[[#This Row],[H-S prob.]])/(Table1[[#This Row],[Odds]]-1))*0.3</f>
        <v>2.4929554960149394E-2</v>
      </c>
      <c r="J277">
        <v>2.4929554960149394E-2</v>
      </c>
      <c r="K277">
        <f>(Table1[[#This Row],[H-S Bet]]*Table1[[#This Row],[Odds]]*Table1[[#This Row],[Win]]-Table1[[#This Row],[H-S Bet]])*Table1[[#This Row],[H-S Bankroll]]</f>
        <v>-3.8064138895617543E-2</v>
      </c>
      <c r="L277">
        <f>Table1[[#This Row],[H-S Bet]]*Table1[[#This Row],[Odds]]*Table1[[#This Row],[Win]]-Table1[[#This Row],[H-S Bet]]</f>
        <v>-2.4929554960149394E-2</v>
      </c>
      <c r="M277" s="5">
        <f>M276</f>
        <v>1.526867966815459</v>
      </c>
      <c r="N277" s="4">
        <v>0.39600000000000002</v>
      </c>
      <c r="O277" s="4">
        <f>((Table1[[#This Row],[Dom prob.]]*(Table1[[#This Row],[Odds]]-1)-1+Table1[[#This Row],[Dom prob.]])/(Table1[[#This Row],[Odds]]-1))*0.3</f>
        <v>-1.9999999999999797E-3</v>
      </c>
      <c r="P277" s="4"/>
      <c r="Q277" s="4">
        <f>(Table1[[#This Row],[Dom Bet]]*Table1[[#This Row],[Odds]]*Table1[[#This Row],[Win]]-Table1[[#This Row],[Dom Bet]])*Table1[[#This Row],[Dom Bankroll]]</f>
        <v>0</v>
      </c>
      <c r="R277" s="4">
        <f>Table1[[#This Row],[Dom Bet]]*Table1[[#This Row],[Odds]]*Table1[[#This Row],[Win]]-Table1[[#This Row],[Dom Bet]]</f>
        <v>0</v>
      </c>
      <c r="S277" s="4">
        <f>S276</f>
        <v>1.0197953547302872</v>
      </c>
      <c r="T277">
        <v>0.42120000000000002</v>
      </c>
      <c r="U277">
        <f>((Table1[[#This Row],[BB prob.]]*(Table1[[#This Row],[Odds]]-1)-1+Table1[[#This Row],[BB prob.]])/(Table1[[#This Row],[Odds]]-1))*0.3</f>
        <v>1.0600000000000009E-2</v>
      </c>
      <c r="V277">
        <v>1.0600000000000009E-2</v>
      </c>
      <c r="W277">
        <f>(Table1[[#This Row],[BB Bet]]*Table1[[#This Row],[Odds]]*Table1[[#This Row],[Win]]-Table1[[#This Row],[BB Bet]])*Table1[[#This Row],[BB Bankroll]]</f>
        <v>-1.6019005040457463E-2</v>
      </c>
      <c r="X277">
        <f>Table1[[#This Row],[BB Bet]]*Table1[[#This Row],[Odds]]*Table1[[#This Row],[Win]]-Table1[[#This Row],[BB Bet]]</f>
        <v>-1.0600000000000009E-2</v>
      </c>
      <c r="Y277" s="5">
        <f>Y276</f>
        <v>1.5112268906091935</v>
      </c>
    </row>
    <row r="278" spans="1:25" x14ac:dyDescent="0.35">
      <c r="A278" s="4">
        <v>2020020148</v>
      </c>
      <c r="B278" s="4">
        <v>19</v>
      </c>
      <c r="C278" s="4" t="s">
        <v>22</v>
      </c>
      <c r="D278" s="4" t="s">
        <v>23</v>
      </c>
      <c r="E278" s="4">
        <v>0</v>
      </c>
      <c r="F278" s="4">
        <v>1</v>
      </c>
      <c r="G278" s="4">
        <v>1.8</v>
      </c>
      <c r="H278">
        <v>0.48350480118527356</v>
      </c>
      <c r="I278">
        <f>((Table1[[#This Row],[H-S prob.]]*(Table1[[#This Row],[Odds]]-1)-1+Table1[[#This Row],[H-S prob.]])/(Table1[[#This Row],[Odds]]-1))*0.3</f>
        <v>-4.8634259199940341E-2</v>
      </c>
      <c r="K278">
        <f>(Table1[[#This Row],[H-S Bet]]*Table1[[#This Row],[Odds]]*Table1[[#This Row],[Win]]-Table1[[#This Row],[H-S Bet]])*Table1[[#This Row],[H-S Bankroll]]</f>
        <v>0</v>
      </c>
      <c r="L278">
        <f>Table1[[#This Row],[H-S Bet]]*Table1[[#This Row],[Odds]]*Table1[[#This Row],[Win]]-Table1[[#This Row],[H-S Bet]]</f>
        <v>0</v>
      </c>
      <c r="M278" s="5">
        <f>M277</f>
        <v>1.526867966815459</v>
      </c>
      <c r="N278" s="4">
        <v>0.54099999999999993</v>
      </c>
      <c r="O278" s="4">
        <f>((Table1[[#This Row],[Dom prob.]]*(Table1[[#This Row],[Odds]]-1)-1+Table1[[#This Row],[Dom prob.]])/(Table1[[#This Row],[Odds]]-1))*0.3</f>
        <v>-9.825000000000042E-3</v>
      </c>
      <c r="P278" s="4"/>
      <c r="Q278" s="4">
        <f>(Table1[[#This Row],[Dom Bet]]*Table1[[#This Row],[Odds]]*Table1[[#This Row],[Win]]-Table1[[#This Row],[Dom Bet]])*Table1[[#This Row],[Dom Bankroll]]</f>
        <v>0</v>
      </c>
      <c r="R278" s="4">
        <f>Table1[[#This Row],[Dom Bet]]*Table1[[#This Row],[Odds]]*Table1[[#This Row],[Win]]-Table1[[#This Row],[Dom Bet]]</f>
        <v>0</v>
      </c>
      <c r="S278" s="4">
        <f>S277</f>
        <v>1.0197953547302872</v>
      </c>
      <c r="T278">
        <v>0.43410000000000004</v>
      </c>
      <c r="U278">
        <f>((Table1[[#This Row],[BB prob.]]*(Table1[[#This Row],[Odds]]-1)-1+Table1[[#This Row],[BB prob.]])/(Table1[[#This Row],[Odds]]-1))*0.3</f>
        <v>-8.1982499999999958E-2</v>
      </c>
      <c r="W278">
        <f>(Table1[[#This Row],[BB Bet]]*Table1[[#This Row],[Odds]]*Table1[[#This Row],[Win]]-Table1[[#This Row],[BB Bet]])*Table1[[#This Row],[BB Bankroll]]</f>
        <v>0</v>
      </c>
      <c r="X278">
        <f>Table1[[#This Row],[BB Bet]]*Table1[[#This Row],[Odds]]*Table1[[#This Row],[Win]]-Table1[[#This Row],[BB Bet]]</f>
        <v>0</v>
      </c>
      <c r="Y278" s="5">
        <f>Y277</f>
        <v>1.5112268906091935</v>
      </c>
    </row>
    <row r="279" spans="1:25" x14ac:dyDescent="0.35">
      <c r="A279" s="4">
        <v>2020020148</v>
      </c>
      <c r="B279" s="4">
        <v>19</v>
      </c>
      <c r="C279" s="4" t="s">
        <v>23</v>
      </c>
      <c r="D279" s="4" t="s">
        <v>22</v>
      </c>
      <c r="E279" s="4">
        <v>1</v>
      </c>
      <c r="F279" s="4">
        <v>0</v>
      </c>
      <c r="G279" s="4">
        <v>2.1</v>
      </c>
      <c r="H279">
        <v>0.5164951988147265</v>
      </c>
      <c r="I279">
        <f>((Table1[[#This Row],[H-S prob.]]*(Table1[[#This Row],[Odds]]-1)-1+Table1[[#This Row],[H-S prob.]])/(Table1[[#This Row],[Odds]]-1))*0.3</f>
        <v>2.3083613866616098E-2</v>
      </c>
      <c r="J279">
        <v>2.3083613866616098E-2</v>
      </c>
      <c r="K279">
        <f>(Table1[[#This Row],[H-S Bet]]*Table1[[#This Row],[Odds]]*Table1[[#This Row],[Win]]-Table1[[#This Row],[H-S Bet]])*Table1[[#This Row],[H-S Bankroll]]</f>
        <v>-3.5245630571273258E-2</v>
      </c>
      <c r="L279">
        <f>Table1[[#This Row],[H-S Bet]]*Table1[[#This Row],[Odds]]*Table1[[#This Row],[Win]]-Table1[[#This Row],[H-S Bet]]</f>
        <v>-2.3083613866616098E-2</v>
      </c>
      <c r="M279" s="5">
        <f>M278</f>
        <v>1.526867966815459</v>
      </c>
      <c r="N279" s="4">
        <v>0.45900000000000002</v>
      </c>
      <c r="O279" s="4">
        <f>((Table1[[#This Row],[Dom prob.]]*(Table1[[#This Row],[Odds]]-1)-1+Table1[[#This Row],[Dom prob.]])/(Table1[[#This Row],[Odds]]-1))*0.3</f>
        <v>-9.845454545454534E-3</v>
      </c>
      <c r="P279" s="4"/>
      <c r="Q279" s="4">
        <f>(Table1[[#This Row],[Dom Bet]]*Table1[[#This Row],[Odds]]*Table1[[#This Row],[Win]]-Table1[[#This Row],[Dom Bet]])*Table1[[#This Row],[Dom Bankroll]]</f>
        <v>0</v>
      </c>
      <c r="R279" s="4">
        <f>Table1[[#This Row],[Dom Bet]]*Table1[[#This Row],[Odds]]*Table1[[#This Row],[Win]]-Table1[[#This Row],[Dom Bet]]</f>
        <v>0</v>
      </c>
      <c r="S279" s="4">
        <f>S278</f>
        <v>1.0197953547302872</v>
      </c>
      <c r="T279">
        <v>0.56589999999999996</v>
      </c>
      <c r="U279">
        <f>((Table1[[#This Row],[BB prob.]]*(Table1[[#This Row],[Odds]]-1)-1+Table1[[#This Row],[BB prob.]])/(Table1[[#This Row],[Odds]]-1))*0.3</f>
        <v>5.1379090909090895E-2</v>
      </c>
      <c r="V279">
        <v>5.1379090909090895E-2</v>
      </c>
      <c r="W279">
        <f>(Table1[[#This Row],[BB Bet]]*Table1[[#This Row],[Odds]]*Table1[[#This Row],[Win]]-Table1[[#This Row],[BB Bet]])*Table1[[#This Row],[BB Bankroll]]</f>
        <v>-7.764546379687251E-2</v>
      </c>
      <c r="X279">
        <f>Table1[[#This Row],[BB Bet]]*Table1[[#This Row],[Odds]]*Table1[[#This Row],[Win]]-Table1[[#This Row],[BB Bet]]</f>
        <v>-5.1379090909090895E-2</v>
      </c>
      <c r="Y279" s="5">
        <f>Y278</f>
        <v>1.5112268906091935</v>
      </c>
    </row>
    <row r="280" spans="1:25" x14ac:dyDescent="0.35">
      <c r="A280" s="4">
        <v>2020020152</v>
      </c>
      <c r="B280" s="4">
        <v>20</v>
      </c>
      <c r="C280" s="4" t="s">
        <v>20</v>
      </c>
      <c r="D280" s="4" t="s">
        <v>32</v>
      </c>
      <c r="E280" s="4">
        <v>1</v>
      </c>
      <c r="F280" s="4">
        <v>0</v>
      </c>
      <c r="G280" s="4">
        <v>1.95</v>
      </c>
      <c r="H280">
        <v>0.50943556564105774</v>
      </c>
      <c r="I280">
        <f>((Table1[[#This Row],[H-S prob.]]*(Table1[[#This Row],[Odds]]-1)-1+Table1[[#This Row],[H-S prob.]])/(Table1[[#This Row],[Odds]]-1))*0.3</f>
        <v>-2.0844148420855117E-3</v>
      </c>
      <c r="K280">
        <f>(Table1[[#This Row],[H-S Bet]]*Table1[[#This Row],[Odds]]*Table1[[#This Row],[Win]]-Table1[[#This Row],[H-S Bet]])*Table1[[#This Row],[H-S Bankroll]]</f>
        <v>0</v>
      </c>
      <c r="L280">
        <f>Table1[[#This Row],[H-S Bet]]*Table1[[#This Row],[Odds]]*Table1[[#This Row],[Win]]-Table1[[#This Row],[H-S Bet]]</f>
        <v>0</v>
      </c>
      <c r="M280" s="5">
        <f>M279+SUM(K270:K279)</f>
        <v>1.384777874392596</v>
      </c>
      <c r="N280" s="4">
        <v>0.52</v>
      </c>
      <c r="O280" s="4">
        <f>((Table1[[#This Row],[Dom prob.]]*(Table1[[#This Row],[Odds]]-1)-1+Table1[[#This Row],[Dom prob.]])/(Table1[[#This Row],[Odds]]-1))*0.3</f>
        <v>4.4210526315789514E-3</v>
      </c>
      <c r="P280" s="4">
        <v>4.4210526315789514E-3</v>
      </c>
      <c r="Q280" s="4">
        <f>(Table1[[#This Row],[Dom Bet]]*Table1[[#This Row],[Odds]]*Table1[[#This Row],[Win]]-Table1[[#This Row],[Dom Bet]])*Table1[[#This Row],[Dom Bankroll]]</f>
        <v>-4.4865462854940322E-3</v>
      </c>
      <c r="R280" s="4">
        <f>Table1[[#This Row],[Dom Bet]]*Table1[[#This Row],[Odds]]*Table1[[#This Row],[Win]]-Table1[[#This Row],[Dom Bet]]</f>
        <v>-4.4210526315789514E-3</v>
      </c>
      <c r="S280" s="4">
        <f>S279+SUM(Q270:Q279)</f>
        <v>1.0148140407665063</v>
      </c>
      <c r="T280">
        <v>0.53080000000000005</v>
      </c>
      <c r="U280">
        <f>((Table1[[#This Row],[BB prob.]]*(Table1[[#This Row],[Odds]]-1)-1+Table1[[#This Row],[BB prob.]])/(Table1[[#This Row],[Odds]]-1))*0.3</f>
        <v>1.1071578947368451E-2</v>
      </c>
      <c r="V280">
        <v>1.1071578947368451E-2</v>
      </c>
      <c r="W280">
        <f>(Table1[[#This Row],[BB Bet]]*Table1[[#This Row],[Odds]]*Table1[[#This Row],[Win]]-Table1[[#This Row],[BB Bet]])*Table1[[#This Row],[BB Bankroll]]</f>
        <v>-1.6238487011176937E-2</v>
      </c>
      <c r="X280">
        <f>Table1[[#This Row],[BB Bet]]*Table1[[#This Row],[Odds]]*Table1[[#This Row],[Win]]-Table1[[#This Row],[BB Bet]]</f>
        <v>-1.1071578947368451E-2</v>
      </c>
      <c r="Y280" s="5">
        <f>Y279+SUM(W270:W279)</f>
        <v>1.4666821316427123</v>
      </c>
    </row>
    <row r="281" spans="1:25" x14ac:dyDescent="0.35">
      <c r="A281" s="4">
        <v>2020020152</v>
      </c>
      <c r="B281" s="4">
        <v>20</v>
      </c>
      <c r="C281" s="4" t="s">
        <v>32</v>
      </c>
      <c r="D281" s="4" t="s">
        <v>20</v>
      </c>
      <c r="E281" s="4">
        <v>0</v>
      </c>
      <c r="F281" s="4">
        <v>1</v>
      </c>
      <c r="G281" s="4">
        <v>1.9</v>
      </c>
      <c r="H281">
        <v>0.49056443435894231</v>
      </c>
      <c r="I281">
        <f>((Table1[[#This Row],[H-S prob.]]*(Table1[[#This Row],[Odds]]-1)-1+Table1[[#This Row],[H-S prob.]])/(Table1[[#This Row],[Odds]]-1))*0.3</f>
        <v>-2.2642524906003218E-2</v>
      </c>
      <c r="K281">
        <f>(Table1[[#This Row],[H-S Bet]]*Table1[[#This Row],[Odds]]*Table1[[#This Row],[Win]]-Table1[[#This Row],[H-S Bet]])*Table1[[#This Row],[H-S Bankroll]]</f>
        <v>0</v>
      </c>
      <c r="L281">
        <f>Table1[[#This Row],[H-S Bet]]*Table1[[#This Row],[Odds]]*Table1[[#This Row],[Win]]-Table1[[#This Row],[H-S Bet]]</f>
        <v>0</v>
      </c>
      <c r="M281" s="5">
        <f>M280</f>
        <v>1.384777874392596</v>
      </c>
      <c r="N281" s="4">
        <v>0.48</v>
      </c>
      <c r="O281" s="4">
        <f>((Table1[[#This Row],[Dom prob.]]*(Table1[[#This Row],[Odds]]-1)-1+Table1[[#This Row],[Dom prob.]])/(Table1[[#This Row],[Odds]]-1))*0.3</f>
        <v>-2.9333333333333364E-2</v>
      </c>
      <c r="P281" s="4"/>
      <c r="Q281" s="4">
        <f>(Table1[[#This Row],[Dom Bet]]*Table1[[#This Row],[Odds]]*Table1[[#This Row],[Win]]-Table1[[#This Row],[Dom Bet]])*Table1[[#This Row],[Dom Bankroll]]</f>
        <v>0</v>
      </c>
      <c r="R281" s="4">
        <f>Table1[[#This Row],[Dom Bet]]*Table1[[#This Row],[Odds]]*Table1[[#This Row],[Win]]-Table1[[#This Row],[Dom Bet]]</f>
        <v>0</v>
      </c>
      <c r="S281" s="4">
        <f>S280</f>
        <v>1.0148140407665063</v>
      </c>
      <c r="T281">
        <v>0.46919999999999995</v>
      </c>
      <c r="U281">
        <f>((Table1[[#This Row],[BB prob.]]*(Table1[[#This Row],[Odds]]-1)-1+Table1[[#This Row],[BB prob.]])/(Table1[[#This Row],[Odds]]-1))*0.3</f>
        <v>-3.6173333333333356E-2</v>
      </c>
      <c r="W281">
        <f>(Table1[[#This Row],[BB Bet]]*Table1[[#This Row],[Odds]]*Table1[[#This Row],[Win]]-Table1[[#This Row],[BB Bet]])*Table1[[#This Row],[BB Bankroll]]</f>
        <v>0</v>
      </c>
      <c r="X281">
        <f>Table1[[#This Row],[BB Bet]]*Table1[[#This Row],[Odds]]*Table1[[#This Row],[Win]]-Table1[[#This Row],[BB Bet]]</f>
        <v>0</v>
      </c>
      <c r="Y281" s="5">
        <f>Y280</f>
        <v>1.4666821316427123</v>
      </c>
    </row>
    <row r="282" spans="1:25" x14ac:dyDescent="0.35">
      <c r="A282" s="4">
        <v>2020020153</v>
      </c>
      <c r="B282" s="4">
        <v>20</v>
      </c>
      <c r="C282" s="4" t="s">
        <v>18</v>
      </c>
      <c r="D282" s="4" t="s">
        <v>4</v>
      </c>
      <c r="E282" s="4">
        <v>0</v>
      </c>
      <c r="F282" s="4">
        <v>1</v>
      </c>
      <c r="G282" s="4">
        <v>1.64</v>
      </c>
      <c r="H282">
        <v>0.61263905211813319</v>
      </c>
      <c r="I282">
        <f>((Table1[[#This Row],[H-S prob.]]*(Table1[[#This Row],[Odds]]-1)-1+Table1[[#This Row],[H-S prob.]])/(Table1[[#This Row],[Odds]]-1))*0.3</f>
        <v>2.216271315814821E-3</v>
      </c>
      <c r="J282">
        <v>2.216271315814821E-3</v>
      </c>
      <c r="K282">
        <f>(Table1[[#This Row],[H-S Bet]]*Table1[[#This Row],[Odds]]*Table1[[#This Row],[Win]]-Table1[[#This Row],[H-S Bet]])*Table1[[#This Row],[H-S Bankroll]]</f>
        <v>1.9641878283464505E-3</v>
      </c>
      <c r="L282">
        <f>Table1[[#This Row],[H-S Bet]]*Table1[[#This Row],[Odds]]*Table1[[#This Row],[Win]]-Table1[[#This Row],[H-S Bet]]</f>
        <v>1.4184136421214852E-3</v>
      </c>
      <c r="M282" s="5">
        <f>M281</f>
        <v>1.384777874392596</v>
      </c>
      <c r="N282" s="4">
        <v>0.60799999999999998</v>
      </c>
      <c r="O282" s="4">
        <f>((Table1[[#This Row],[Dom prob.]]*(Table1[[#This Row],[Odds]]-1)-1+Table1[[#This Row],[Dom prob.]])/(Table1[[#This Row],[Odds]]-1))*0.3</f>
        <v>-1.3500000000000493E-3</v>
      </c>
      <c r="P282" s="4"/>
      <c r="Q282" s="4">
        <f>(Table1[[#This Row],[Dom Bet]]*Table1[[#This Row],[Odds]]*Table1[[#This Row],[Win]]-Table1[[#This Row],[Dom Bet]])*Table1[[#This Row],[Dom Bankroll]]</f>
        <v>0</v>
      </c>
      <c r="R282" s="4">
        <f>Table1[[#This Row],[Dom Bet]]*Table1[[#This Row],[Odds]]*Table1[[#This Row],[Win]]-Table1[[#This Row],[Dom Bet]]</f>
        <v>0</v>
      </c>
      <c r="S282" s="4">
        <f>S281</f>
        <v>1.0148140407665063</v>
      </c>
      <c r="T282">
        <v>0.52010000000000001</v>
      </c>
      <c r="U282">
        <f>((Table1[[#This Row],[BB prob.]]*(Table1[[#This Row],[Odds]]-1)-1+Table1[[#This Row],[BB prob.]])/(Table1[[#This Row],[Odds]]-1))*0.3</f>
        <v>-6.8923125000000043E-2</v>
      </c>
      <c r="W282">
        <f>(Table1[[#This Row],[BB Bet]]*Table1[[#This Row],[Odds]]*Table1[[#This Row],[Win]]-Table1[[#This Row],[BB Bet]])*Table1[[#This Row],[BB Bankroll]]</f>
        <v>0</v>
      </c>
      <c r="X282">
        <f>Table1[[#This Row],[BB Bet]]*Table1[[#This Row],[Odds]]*Table1[[#This Row],[Win]]-Table1[[#This Row],[BB Bet]]</f>
        <v>0</v>
      </c>
      <c r="Y282" s="5">
        <f>Y281</f>
        <v>1.4666821316427123</v>
      </c>
    </row>
    <row r="283" spans="1:25" x14ac:dyDescent="0.35">
      <c r="A283" s="4">
        <v>2020020153</v>
      </c>
      <c r="B283" s="4">
        <v>20</v>
      </c>
      <c r="C283" s="4" t="s">
        <v>4</v>
      </c>
      <c r="D283" s="4" t="s">
        <v>18</v>
      </c>
      <c r="E283" s="4">
        <v>1</v>
      </c>
      <c r="F283" s="4">
        <v>0</v>
      </c>
      <c r="G283" s="4">
        <v>2.2999999999999998</v>
      </c>
      <c r="H283">
        <v>0.3873609478818667</v>
      </c>
      <c r="I283">
        <f>((Table1[[#This Row],[H-S prob.]]*(Table1[[#This Row],[Odds]]-1)-1+Table1[[#This Row],[H-S prob.]])/(Table1[[#This Row],[Odds]]-1))*0.3</f>
        <v>-2.5169958431932295E-2</v>
      </c>
      <c r="K283">
        <f>(Table1[[#This Row],[H-S Bet]]*Table1[[#This Row],[Odds]]*Table1[[#This Row],[Win]]-Table1[[#This Row],[H-S Bet]])*Table1[[#This Row],[H-S Bankroll]]</f>
        <v>0</v>
      </c>
      <c r="L283">
        <f>Table1[[#This Row],[H-S Bet]]*Table1[[#This Row],[Odds]]*Table1[[#This Row],[Win]]-Table1[[#This Row],[H-S Bet]]</f>
        <v>0</v>
      </c>
      <c r="M283" s="5">
        <f>M282</f>
        <v>1.384777874392596</v>
      </c>
      <c r="N283" s="4">
        <v>0.39200000000000002</v>
      </c>
      <c r="O283" s="4">
        <f>((Table1[[#This Row],[Dom prob.]]*(Table1[[#This Row],[Odds]]-1)-1+Table1[[#This Row],[Dom prob.]])/(Table1[[#This Row],[Odds]]-1))*0.3</f>
        <v>-2.2707692307692321E-2</v>
      </c>
      <c r="P283" s="4"/>
      <c r="Q283" s="4">
        <f>(Table1[[#This Row],[Dom Bet]]*Table1[[#This Row],[Odds]]*Table1[[#This Row],[Win]]-Table1[[#This Row],[Dom Bet]])*Table1[[#This Row],[Dom Bankroll]]</f>
        <v>0</v>
      </c>
      <c r="R283" s="4">
        <f>Table1[[#This Row],[Dom Bet]]*Table1[[#This Row],[Odds]]*Table1[[#This Row],[Win]]-Table1[[#This Row],[Dom Bet]]</f>
        <v>0</v>
      </c>
      <c r="S283" s="4">
        <f>S282</f>
        <v>1.0148140407665063</v>
      </c>
      <c r="T283">
        <v>0.47989999999999999</v>
      </c>
      <c r="U283">
        <f>((Table1[[#This Row],[BB prob.]]*(Table1[[#This Row],[Odds]]-1)-1+Table1[[#This Row],[BB prob.]])/(Table1[[#This Row],[Odds]]-1))*0.3</f>
        <v>2.394692307692306E-2</v>
      </c>
      <c r="V283">
        <v>2.394692307692306E-2</v>
      </c>
      <c r="W283">
        <f>(Table1[[#This Row],[BB Bet]]*Table1[[#This Row],[Odds]]*Table1[[#This Row],[Win]]-Table1[[#This Row],[BB Bet]])*Table1[[#This Row],[BB Bankroll]]</f>
        <v>-3.5122524184745575E-2</v>
      </c>
      <c r="X283">
        <f>Table1[[#This Row],[BB Bet]]*Table1[[#This Row],[Odds]]*Table1[[#This Row],[Win]]-Table1[[#This Row],[BB Bet]]</f>
        <v>-2.394692307692306E-2</v>
      </c>
      <c r="Y283" s="5">
        <f>Y282</f>
        <v>1.4666821316427123</v>
      </c>
    </row>
    <row r="284" spans="1:25" x14ac:dyDescent="0.35">
      <c r="A284" s="4">
        <v>2020020154</v>
      </c>
      <c r="B284" s="4">
        <v>20</v>
      </c>
      <c r="C284" s="4" t="s">
        <v>24</v>
      </c>
      <c r="D284" s="4" t="s">
        <v>11</v>
      </c>
      <c r="E284" s="4">
        <v>0</v>
      </c>
      <c r="F284" s="4">
        <v>0</v>
      </c>
      <c r="G284" s="4">
        <v>2.2999999999999998</v>
      </c>
      <c r="H284">
        <v>0.34045655467856401</v>
      </c>
      <c r="I284">
        <f>((Table1[[#This Row],[H-S prob.]]*(Table1[[#This Row],[Odds]]-1)-1+Table1[[#This Row],[H-S prob.]])/(Table1[[#This Row],[Odds]]-1))*0.3</f>
        <v>-5.0065367132146821E-2</v>
      </c>
      <c r="K284">
        <f>(Table1[[#This Row],[H-S Bet]]*Table1[[#This Row],[Odds]]*Table1[[#This Row],[Win]]-Table1[[#This Row],[H-S Bet]])*Table1[[#This Row],[H-S Bankroll]]</f>
        <v>0</v>
      </c>
      <c r="L284">
        <f>Table1[[#This Row],[H-S Bet]]*Table1[[#This Row],[Odds]]*Table1[[#This Row],[Win]]-Table1[[#This Row],[H-S Bet]]</f>
        <v>0</v>
      </c>
      <c r="M284" s="5">
        <f>M283</f>
        <v>1.384777874392596</v>
      </c>
      <c r="N284" s="4">
        <v>0.38300000000000001</v>
      </c>
      <c r="O284" s="4">
        <f>((Table1[[#This Row],[Dom prob.]]*(Table1[[#This Row],[Odds]]-1)-1+Table1[[#This Row],[Dom prob.]])/(Table1[[#This Row],[Odds]]-1))*0.3</f>
        <v>-2.7484615384615382E-2</v>
      </c>
      <c r="P284" s="4"/>
      <c r="Q284" s="4">
        <f>(Table1[[#This Row],[Dom Bet]]*Table1[[#This Row],[Odds]]*Table1[[#This Row],[Win]]-Table1[[#This Row],[Dom Bet]])*Table1[[#This Row],[Dom Bankroll]]</f>
        <v>0</v>
      </c>
      <c r="R284" s="4">
        <f>Table1[[#This Row],[Dom Bet]]*Table1[[#This Row],[Odds]]*Table1[[#This Row],[Win]]-Table1[[#This Row],[Dom Bet]]</f>
        <v>0</v>
      </c>
      <c r="S284" s="4">
        <f>S283</f>
        <v>1.0148140407665063</v>
      </c>
      <c r="T284">
        <v>0.35029999999999994</v>
      </c>
      <c r="U284">
        <f>((Table1[[#This Row],[BB prob.]]*(Table1[[#This Row],[Odds]]-1)-1+Table1[[#This Row],[BB prob.]])/(Table1[[#This Row],[Odds]]-1))*0.3</f>
        <v>-4.4840769230769281E-2</v>
      </c>
      <c r="W284">
        <f>(Table1[[#This Row],[BB Bet]]*Table1[[#This Row],[Odds]]*Table1[[#This Row],[Win]]-Table1[[#This Row],[BB Bet]])*Table1[[#This Row],[BB Bankroll]]</f>
        <v>0</v>
      </c>
      <c r="X284">
        <f>Table1[[#This Row],[BB Bet]]*Table1[[#This Row],[Odds]]*Table1[[#This Row],[Win]]-Table1[[#This Row],[BB Bet]]</f>
        <v>0</v>
      </c>
      <c r="Y284" s="5">
        <f>Y283</f>
        <v>1.4666821316427123</v>
      </c>
    </row>
    <row r="285" spans="1:25" x14ac:dyDescent="0.35">
      <c r="A285" s="4">
        <v>2020020154</v>
      </c>
      <c r="B285" s="4">
        <v>20</v>
      </c>
      <c r="C285" s="4" t="s">
        <v>11</v>
      </c>
      <c r="D285" s="4" t="s">
        <v>24</v>
      </c>
      <c r="E285" s="4">
        <v>1</v>
      </c>
      <c r="F285" s="4">
        <v>1</v>
      </c>
      <c r="G285" s="4">
        <v>1.64</v>
      </c>
      <c r="H285">
        <v>0.65954344532143594</v>
      </c>
      <c r="I285">
        <f>((Table1[[#This Row],[H-S prob.]]*(Table1[[#This Row],[Odds]]-1)-1+Table1[[#This Row],[H-S prob.]])/(Table1[[#This Row],[Odds]]-1))*0.3</f>
        <v>3.8274023590853877E-2</v>
      </c>
      <c r="J285">
        <v>3.8274023590853877E-2</v>
      </c>
      <c r="K285">
        <f>(Table1[[#This Row],[H-S Bet]]*Table1[[#This Row],[Odds]]*Table1[[#This Row],[Win]]-Table1[[#This Row],[H-S Bet]])*Table1[[#This Row],[H-S Bankroll]]</f>
        <v>3.3920653460860616E-2</v>
      </c>
      <c r="L285">
        <f>Table1[[#This Row],[H-S Bet]]*Table1[[#This Row],[Odds]]*Table1[[#This Row],[Win]]-Table1[[#This Row],[H-S Bet]]</f>
        <v>2.4495375098146484E-2</v>
      </c>
      <c r="M285" s="5">
        <f>M284</f>
        <v>1.384777874392596</v>
      </c>
      <c r="N285" s="4">
        <v>0.61699999999999999</v>
      </c>
      <c r="O285" s="4">
        <f>((Table1[[#This Row],[Dom prob.]]*(Table1[[#This Row],[Odds]]-1)-1+Table1[[#This Row],[Dom prob.]])/(Table1[[#This Row],[Odds]]-1))*0.3</f>
        <v>5.5687499999999496E-3</v>
      </c>
      <c r="P285" s="4">
        <v>5.5687499999999496E-3</v>
      </c>
      <c r="Q285" s="4">
        <f>(Table1[[#This Row],[Dom Bet]]*Table1[[#This Row],[Odds]]*Table1[[#This Row],[Win]]-Table1[[#This Row],[Dom Bet]])*Table1[[#This Row],[Dom Bankroll]]</f>
        <v>3.6167972412917953E-3</v>
      </c>
      <c r="R285" s="4">
        <f>Table1[[#This Row],[Dom Bet]]*Table1[[#This Row],[Odds]]*Table1[[#This Row],[Win]]-Table1[[#This Row],[Dom Bet]]</f>
        <v>3.5639999999999674E-3</v>
      </c>
      <c r="S285" s="4">
        <f>S284</f>
        <v>1.0148140407665063</v>
      </c>
      <c r="T285">
        <v>0.64970000000000006</v>
      </c>
      <c r="U285">
        <f>((Table1[[#This Row],[BB prob.]]*(Table1[[#This Row],[Odds]]-1)-1+Table1[[#This Row],[BB prob.]])/(Table1[[#This Row],[Odds]]-1))*0.3</f>
        <v>3.0706875000000008E-2</v>
      </c>
      <c r="V285">
        <v>3.0706875000000008E-2</v>
      </c>
      <c r="W285">
        <f>(Table1[[#This Row],[BB Bet]]*Table1[[#This Row],[Odds]]*Table1[[#This Row],[Win]]-Table1[[#This Row],[BB Bet]])*Table1[[#This Row],[BB Bankroll]]</f>
        <v>2.882382392389524E-2</v>
      </c>
      <c r="X285">
        <f>Table1[[#This Row],[BB Bet]]*Table1[[#This Row],[Odds]]*Table1[[#This Row],[Win]]-Table1[[#This Row],[BB Bet]]</f>
        <v>1.96524E-2</v>
      </c>
      <c r="Y285" s="5">
        <f>Y284</f>
        <v>1.4666821316427123</v>
      </c>
    </row>
    <row r="286" spans="1:25" x14ac:dyDescent="0.35">
      <c r="A286" s="4">
        <v>2020020155</v>
      </c>
      <c r="B286" s="4">
        <v>20</v>
      </c>
      <c r="C286" s="4" t="s">
        <v>6</v>
      </c>
      <c r="D286" s="4" t="s">
        <v>9</v>
      </c>
      <c r="E286" s="4">
        <v>1</v>
      </c>
      <c r="F286" s="4">
        <v>1</v>
      </c>
      <c r="G286" s="4">
        <v>1.58</v>
      </c>
      <c r="H286">
        <v>0.56671256620510202</v>
      </c>
      <c r="I286">
        <f>((Table1[[#This Row],[H-S prob.]]*(Table1[[#This Row],[Odds]]-1)-1+Table1[[#This Row],[H-S prob.]])/(Table1[[#This Row],[Odds]]-1))*0.3</f>
        <v>-5.4100420032382079E-2</v>
      </c>
      <c r="K286">
        <f>(Table1[[#This Row],[H-S Bet]]*Table1[[#This Row],[Odds]]*Table1[[#This Row],[Win]]-Table1[[#This Row],[H-S Bet]])*Table1[[#This Row],[H-S Bankroll]]</f>
        <v>0</v>
      </c>
      <c r="L286">
        <f>Table1[[#This Row],[H-S Bet]]*Table1[[#This Row],[Odds]]*Table1[[#This Row],[Win]]-Table1[[#This Row],[H-S Bet]]</f>
        <v>0</v>
      </c>
      <c r="M286" s="5">
        <f>M285</f>
        <v>1.384777874392596</v>
      </c>
      <c r="N286" s="4">
        <v>0.61</v>
      </c>
      <c r="O286" s="4">
        <f>((Table1[[#This Row],[Dom prob.]]*(Table1[[#This Row],[Odds]]-1)-1+Table1[[#This Row],[Dom prob.]])/(Table1[[#This Row],[Odds]]-1))*0.3</f>
        <v>-1.8724137931034428E-2</v>
      </c>
      <c r="P286" s="4"/>
      <c r="Q286" s="4">
        <f>(Table1[[#This Row],[Dom Bet]]*Table1[[#This Row],[Odds]]*Table1[[#This Row],[Win]]-Table1[[#This Row],[Dom Bet]])*Table1[[#This Row],[Dom Bankroll]]</f>
        <v>0</v>
      </c>
      <c r="R286" s="4">
        <f>Table1[[#This Row],[Dom Bet]]*Table1[[#This Row],[Odds]]*Table1[[#This Row],[Win]]-Table1[[#This Row],[Dom Bet]]</f>
        <v>0</v>
      </c>
      <c r="S286" s="4">
        <f>S285</f>
        <v>1.0148140407665063</v>
      </c>
      <c r="T286">
        <v>0.61159999999999992</v>
      </c>
      <c r="U286">
        <f>((Table1[[#This Row],[BB prob.]]*(Table1[[#This Row],[Odds]]-1)-1+Table1[[#This Row],[BB prob.]])/(Table1[[#This Row],[Odds]]-1))*0.3</f>
        <v>-1.7416551724138005E-2</v>
      </c>
      <c r="W286">
        <f>(Table1[[#This Row],[BB Bet]]*Table1[[#This Row],[Odds]]*Table1[[#This Row],[Win]]-Table1[[#This Row],[BB Bet]])*Table1[[#This Row],[BB Bankroll]]</f>
        <v>0</v>
      </c>
      <c r="X286">
        <f>Table1[[#This Row],[BB Bet]]*Table1[[#This Row],[Odds]]*Table1[[#This Row],[Win]]-Table1[[#This Row],[BB Bet]]</f>
        <v>0</v>
      </c>
      <c r="Y286" s="5">
        <f>Y285</f>
        <v>1.4666821316427123</v>
      </c>
    </row>
    <row r="287" spans="1:25" x14ac:dyDescent="0.35">
      <c r="A287" s="4">
        <v>2020020155</v>
      </c>
      <c r="B287" s="4">
        <v>20</v>
      </c>
      <c r="C287" s="4" t="s">
        <v>9</v>
      </c>
      <c r="D287" s="4" t="s">
        <v>6</v>
      </c>
      <c r="E287" s="4">
        <v>0</v>
      </c>
      <c r="F287" s="4">
        <v>0</v>
      </c>
      <c r="G287" s="4">
        <v>2.4</v>
      </c>
      <c r="H287">
        <v>0.43328743379489792</v>
      </c>
      <c r="I287">
        <f>((Table1[[#This Row],[H-S prob.]]*(Table1[[#This Row],[Odds]]-1)-1+Table1[[#This Row],[H-S prob.]])/(Table1[[#This Row],[Odds]]-1))*0.3</f>
        <v>8.5478230945189304E-3</v>
      </c>
      <c r="J287">
        <v>8.5478230945189304E-3</v>
      </c>
      <c r="K287">
        <f>(Table1[[#This Row],[H-S Bet]]*Table1[[#This Row],[Odds]]*Table1[[#This Row],[Win]]-Table1[[#This Row],[H-S Bet]])*Table1[[#This Row],[H-S Bankroll]]</f>
        <v>-1.1836836295511867E-2</v>
      </c>
      <c r="L287">
        <f>Table1[[#This Row],[H-S Bet]]*Table1[[#This Row],[Odds]]*Table1[[#This Row],[Win]]-Table1[[#This Row],[H-S Bet]]</f>
        <v>-8.5478230945189304E-3</v>
      </c>
      <c r="M287" s="5">
        <f>M286</f>
        <v>1.384777874392596</v>
      </c>
      <c r="N287" s="4">
        <v>0.39</v>
      </c>
      <c r="O287" s="4">
        <f>((Table1[[#This Row],[Dom prob.]]*(Table1[[#This Row],[Odds]]-1)-1+Table1[[#This Row],[Dom prob.]])/(Table1[[#This Row],[Odds]]-1))*0.3</f>
        <v>-1.3714285714285726E-2</v>
      </c>
      <c r="P287" s="4"/>
      <c r="Q287" s="4">
        <f>(Table1[[#This Row],[Dom Bet]]*Table1[[#This Row],[Odds]]*Table1[[#This Row],[Win]]-Table1[[#This Row],[Dom Bet]])*Table1[[#This Row],[Dom Bankroll]]</f>
        <v>0</v>
      </c>
      <c r="R287" s="4">
        <f>Table1[[#This Row],[Dom Bet]]*Table1[[#This Row],[Odds]]*Table1[[#This Row],[Win]]-Table1[[#This Row],[Dom Bet]]</f>
        <v>0</v>
      </c>
      <c r="S287" s="4">
        <f>S286</f>
        <v>1.0148140407665063</v>
      </c>
      <c r="T287">
        <v>0.38840000000000008</v>
      </c>
      <c r="U287">
        <f>((Table1[[#This Row],[BB prob.]]*(Table1[[#This Row],[Odds]]-1)-1+Table1[[#This Row],[BB prob.]])/(Table1[[#This Row],[Odds]]-1))*0.3</f>
        <v>-1.4537142857142835E-2</v>
      </c>
      <c r="W287">
        <f>(Table1[[#This Row],[BB Bet]]*Table1[[#This Row],[Odds]]*Table1[[#This Row],[Win]]-Table1[[#This Row],[BB Bet]])*Table1[[#This Row],[BB Bankroll]]</f>
        <v>0</v>
      </c>
      <c r="X287">
        <f>Table1[[#This Row],[BB Bet]]*Table1[[#This Row],[Odds]]*Table1[[#This Row],[Win]]-Table1[[#This Row],[BB Bet]]</f>
        <v>0</v>
      </c>
      <c r="Y287" s="5">
        <f>Y286</f>
        <v>1.4666821316427123</v>
      </c>
    </row>
    <row r="288" spans="1:25" x14ac:dyDescent="0.35">
      <c r="A288" s="4">
        <v>2020020156</v>
      </c>
      <c r="B288" s="4">
        <v>20</v>
      </c>
      <c r="C288" s="4" t="s">
        <v>22</v>
      </c>
      <c r="D288" s="4" t="s">
        <v>23</v>
      </c>
      <c r="E288" s="4">
        <v>0</v>
      </c>
      <c r="F288" s="4">
        <v>0</v>
      </c>
      <c r="G288" s="4">
        <v>1.86</v>
      </c>
      <c r="H288">
        <v>0.50239388243069771</v>
      </c>
      <c r="I288">
        <f>((Table1[[#This Row],[H-S prob.]]*(Table1[[#This Row],[Odds]]-1)-1+Table1[[#This Row],[H-S prob.]])/(Table1[[#This Row],[Odds]]-1))*0.3</f>
        <v>-2.2865364655431018E-2</v>
      </c>
      <c r="K288">
        <f>(Table1[[#This Row],[H-S Bet]]*Table1[[#This Row],[Odds]]*Table1[[#This Row],[Win]]-Table1[[#This Row],[H-S Bet]])*Table1[[#This Row],[H-S Bankroll]]</f>
        <v>0</v>
      </c>
      <c r="L288">
        <f>Table1[[#This Row],[H-S Bet]]*Table1[[#This Row],[Odds]]*Table1[[#This Row],[Win]]-Table1[[#This Row],[H-S Bet]]</f>
        <v>0</v>
      </c>
      <c r="M288" s="5">
        <f>M287</f>
        <v>1.384777874392596</v>
      </c>
      <c r="N288" s="4">
        <v>0.53899999999999992</v>
      </c>
      <c r="O288" s="4">
        <f>((Table1[[#This Row],[Dom prob.]]*(Table1[[#This Row],[Odds]]-1)-1+Table1[[#This Row],[Dom prob.]])/(Table1[[#This Row],[Odds]]-1))*0.3</f>
        <v>8.860465116279023E-4</v>
      </c>
      <c r="P288" s="4">
        <v>8.860465116279023E-4</v>
      </c>
      <c r="Q288" s="4">
        <f>(Table1[[#This Row],[Dom Bet]]*Table1[[#This Row],[Odds]]*Table1[[#This Row],[Win]]-Table1[[#This Row],[Dom Bet]])*Table1[[#This Row],[Dom Bankroll]]</f>
        <v>-8.9917244077217869E-4</v>
      </c>
      <c r="R288" s="4">
        <f>Table1[[#This Row],[Dom Bet]]*Table1[[#This Row],[Odds]]*Table1[[#This Row],[Win]]-Table1[[#This Row],[Dom Bet]]</f>
        <v>-8.860465116279023E-4</v>
      </c>
      <c r="S288" s="4">
        <f>S287</f>
        <v>1.0148140407665063</v>
      </c>
      <c r="T288">
        <v>0.43359999999999999</v>
      </c>
      <c r="U288">
        <f>((Table1[[#This Row],[BB prob.]]*(Table1[[#This Row],[Odds]]-1)-1+Table1[[#This Row],[BB prob.]])/(Table1[[#This Row],[Odds]]-1))*0.3</f>
        <v>-6.7501395348837201E-2</v>
      </c>
      <c r="W288">
        <f>(Table1[[#This Row],[BB Bet]]*Table1[[#This Row],[Odds]]*Table1[[#This Row],[Win]]-Table1[[#This Row],[BB Bet]])*Table1[[#This Row],[BB Bankroll]]</f>
        <v>0</v>
      </c>
      <c r="X288">
        <f>Table1[[#This Row],[BB Bet]]*Table1[[#This Row],[Odds]]*Table1[[#This Row],[Win]]-Table1[[#This Row],[BB Bet]]</f>
        <v>0</v>
      </c>
      <c r="Y288" s="5">
        <f>Y287</f>
        <v>1.4666821316427123</v>
      </c>
    </row>
    <row r="289" spans="1:25" x14ac:dyDescent="0.35">
      <c r="A289" s="4">
        <v>2020020156</v>
      </c>
      <c r="B289" s="4">
        <v>20</v>
      </c>
      <c r="C289" s="4" t="s">
        <v>23</v>
      </c>
      <c r="D289" s="4" t="s">
        <v>22</v>
      </c>
      <c r="E289" s="4">
        <v>1</v>
      </c>
      <c r="F289" s="4">
        <v>1</v>
      </c>
      <c r="G289" s="4">
        <v>2</v>
      </c>
      <c r="H289">
        <v>0.49760611756930223</v>
      </c>
      <c r="I289">
        <f>((Table1[[#This Row],[H-S prob.]]*(Table1[[#This Row],[Odds]]-1)-1+Table1[[#This Row],[H-S prob.]])/(Table1[[#This Row],[Odds]]-1))*0.3</f>
        <v>-1.4363294584186447E-3</v>
      </c>
      <c r="K289">
        <f>(Table1[[#This Row],[H-S Bet]]*Table1[[#This Row],[Odds]]*Table1[[#This Row],[Win]]-Table1[[#This Row],[H-S Bet]])*Table1[[#This Row],[H-S Bankroll]]</f>
        <v>0</v>
      </c>
      <c r="L289">
        <f>Table1[[#This Row],[H-S Bet]]*Table1[[#This Row],[Odds]]*Table1[[#This Row],[Win]]-Table1[[#This Row],[H-S Bet]]</f>
        <v>0</v>
      </c>
      <c r="M289" s="5">
        <f>M288</f>
        <v>1.384777874392596</v>
      </c>
      <c r="N289" s="4">
        <v>0.46100000000000002</v>
      </c>
      <c r="O289" s="4">
        <f>((Table1[[#This Row],[Dom prob.]]*(Table1[[#This Row],[Odds]]-1)-1+Table1[[#This Row],[Dom prob.]])/(Table1[[#This Row],[Odds]]-1))*0.3</f>
        <v>-2.3399999999999969E-2</v>
      </c>
      <c r="P289" s="4"/>
      <c r="Q289" s="4">
        <f>(Table1[[#This Row],[Dom Bet]]*Table1[[#This Row],[Odds]]*Table1[[#This Row],[Win]]-Table1[[#This Row],[Dom Bet]])*Table1[[#This Row],[Dom Bankroll]]</f>
        <v>0</v>
      </c>
      <c r="R289" s="4">
        <f>Table1[[#This Row],[Dom Bet]]*Table1[[#This Row],[Odds]]*Table1[[#This Row],[Win]]-Table1[[#This Row],[Dom Bet]]</f>
        <v>0</v>
      </c>
      <c r="S289" s="4">
        <f>S288</f>
        <v>1.0148140407665063</v>
      </c>
      <c r="T289">
        <v>0.56640000000000001</v>
      </c>
      <c r="U289">
        <f>((Table1[[#This Row],[BB prob.]]*(Table1[[#This Row],[Odds]]-1)-1+Table1[[#This Row],[BB prob.]])/(Table1[[#This Row],[Odds]]-1))*0.3</f>
        <v>3.9840000000000007E-2</v>
      </c>
      <c r="V289">
        <v>3.9840000000000007E-2</v>
      </c>
      <c r="W289">
        <f>(Table1[[#This Row],[BB Bet]]*Table1[[#This Row],[Odds]]*Table1[[#This Row],[Win]]-Table1[[#This Row],[BB Bet]])*Table1[[#This Row],[BB Bankroll]]</f>
        <v>5.8432616124645669E-2</v>
      </c>
      <c r="X289">
        <f>Table1[[#This Row],[BB Bet]]*Table1[[#This Row],[Odds]]*Table1[[#This Row],[Win]]-Table1[[#This Row],[BB Bet]]</f>
        <v>3.9840000000000007E-2</v>
      </c>
      <c r="Y289" s="5">
        <f>Y288</f>
        <v>1.4666821316427123</v>
      </c>
    </row>
    <row r="290" spans="1:25" x14ac:dyDescent="0.35">
      <c r="A290" s="4">
        <v>2020020157</v>
      </c>
      <c r="B290" s="4">
        <v>20</v>
      </c>
      <c r="C290" s="4" t="s">
        <v>8</v>
      </c>
      <c r="D290" s="4" t="s">
        <v>30</v>
      </c>
      <c r="E290" s="4">
        <v>1</v>
      </c>
      <c r="F290" s="4">
        <v>1</v>
      </c>
      <c r="G290" s="4">
        <v>1.45</v>
      </c>
      <c r="H290">
        <v>0.74900513826690385</v>
      </c>
      <c r="I290">
        <f>((Table1[[#This Row],[H-S prob.]]*(Table1[[#This Row],[Odds]]-1)-1+Table1[[#This Row],[H-S prob.]])/(Table1[[#This Row],[Odds]]-1))*0.3</f>
        <v>5.7371633658007022E-2</v>
      </c>
      <c r="J290">
        <v>5.7371633658007022E-2</v>
      </c>
      <c r="K290">
        <f>(Table1[[#This Row],[H-S Bet]]*Table1[[#This Row],[Odds]]*Table1[[#This Row],[Win]]-Table1[[#This Row],[H-S Bet]])*Table1[[#This Row],[H-S Bankroll]]</f>
        <v>3.5751136008314553E-2</v>
      </c>
      <c r="L290">
        <f>Table1[[#This Row],[H-S Bet]]*Table1[[#This Row],[Odds]]*Table1[[#This Row],[Win]]-Table1[[#This Row],[H-S Bet]]</f>
        <v>2.5817235146103158E-2</v>
      </c>
      <c r="M290" s="5">
        <f>M289</f>
        <v>1.384777874392596</v>
      </c>
      <c r="N290" s="4">
        <v>0.72</v>
      </c>
      <c r="O290" s="4">
        <f>((Table1[[#This Row],[Dom prob.]]*(Table1[[#This Row],[Odds]]-1)-1+Table1[[#This Row],[Dom prob.]])/(Table1[[#This Row],[Odds]]-1))*0.3</f>
        <v>2.9333333333333288E-2</v>
      </c>
      <c r="P290" s="4">
        <v>2.9333333333333288E-2</v>
      </c>
      <c r="Q290" s="4">
        <f>(Table1[[#This Row],[Dom Bet]]*Table1[[#This Row],[Odds]]*Table1[[#This Row],[Win]]-Table1[[#This Row],[Dom Bet]])*Table1[[#This Row],[Dom Bankroll]]</f>
        <v>1.3395545338117858E-2</v>
      </c>
      <c r="R290" s="4">
        <f>Table1[[#This Row],[Dom Bet]]*Table1[[#This Row],[Odds]]*Table1[[#This Row],[Win]]-Table1[[#This Row],[Dom Bet]]</f>
        <v>1.3199999999999976E-2</v>
      </c>
      <c r="S290" s="4">
        <f>S289</f>
        <v>1.0148140407665063</v>
      </c>
      <c r="T290">
        <v>0.74829999999999997</v>
      </c>
      <c r="U290">
        <f>((Table1[[#This Row],[BB prob.]]*(Table1[[#This Row],[Odds]]-1)-1+Table1[[#This Row],[BB prob.]])/(Table1[[#This Row],[Odds]]-1))*0.3</f>
        <v>5.6689999999999983E-2</v>
      </c>
      <c r="V290">
        <v>5.6689999999999983E-2</v>
      </c>
      <c r="W290">
        <f>(Table1[[#This Row],[BB Bet]]*Table1[[#This Row],[Odds]]*Table1[[#This Row],[Win]]-Table1[[#This Row],[BB Bet]])*Table1[[#This Row],[BB Bankroll]]</f>
        <v>3.7415794519271392E-2</v>
      </c>
      <c r="X290">
        <f>Table1[[#This Row],[BB Bet]]*Table1[[#This Row],[Odds]]*Table1[[#This Row],[Win]]-Table1[[#This Row],[BB Bet]]</f>
        <v>2.5510499999999985E-2</v>
      </c>
      <c r="Y290" s="5">
        <f>Y289</f>
        <v>1.4666821316427123</v>
      </c>
    </row>
    <row r="291" spans="1:25" x14ac:dyDescent="0.35">
      <c r="A291" s="4">
        <v>2020020157</v>
      </c>
      <c r="B291" s="4">
        <v>20</v>
      </c>
      <c r="C291" s="4" t="s">
        <v>30</v>
      </c>
      <c r="D291" s="4" t="s">
        <v>8</v>
      </c>
      <c r="E291" s="4">
        <v>0</v>
      </c>
      <c r="F291" s="4">
        <v>0</v>
      </c>
      <c r="G291" s="4">
        <v>2.8</v>
      </c>
      <c r="H291">
        <v>0.25099486173309615</v>
      </c>
      <c r="I291">
        <f>((Table1[[#This Row],[H-S prob.]]*(Table1[[#This Row],[Odds]]-1)-1+Table1[[#This Row],[H-S prob.]])/(Table1[[#This Row],[Odds]]-1))*0.3</f>
        <v>-4.9535731191221809E-2</v>
      </c>
      <c r="K291">
        <f>(Table1[[#This Row],[H-S Bet]]*Table1[[#This Row],[Odds]]*Table1[[#This Row],[Win]]-Table1[[#This Row],[H-S Bet]])*Table1[[#This Row],[H-S Bankroll]]</f>
        <v>0</v>
      </c>
      <c r="L291">
        <f>Table1[[#This Row],[H-S Bet]]*Table1[[#This Row],[Odds]]*Table1[[#This Row],[Win]]-Table1[[#This Row],[H-S Bet]]</f>
        <v>0</v>
      </c>
      <c r="M291" s="5">
        <f>M290</f>
        <v>1.384777874392596</v>
      </c>
      <c r="N291" s="4">
        <v>0.28000000000000003</v>
      </c>
      <c r="O291" s="4">
        <f>((Table1[[#This Row],[Dom prob.]]*(Table1[[#This Row],[Odds]]-1)-1+Table1[[#This Row],[Dom prob.]])/(Table1[[#This Row],[Odds]]-1))*0.3</f>
        <v>-3.5999999999999997E-2</v>
      </c>
      <c r="P291" s="4"/>
      <c r="Q291" s="4">
        <f>(Table1[[#This Row],[Dom Bet]]*Table1[[#This Row],[Odds]]*Table1[[#This Row],[Win]]-Table1[[#This Row],[Dom Bet]])*Table1[[#This Row],[Dom Bankroll]]</f>
        <v>0</v>
      </c>
      <c r="R291" s="4">
        <f>Table1[[#This Row],[Dom Bet]]*Table1[[#This Row],[Odds]]*Table1[[#This Row],[Win]]-Table1[[#This Row],[Dom Bet]]</f>
        <v>0</v>
      </c>
      <c r="S291" s="4">
        <f>S290</f>
        <v>1.0148140407665063</v>
      </c>
      <c r="T291">
        <v>0.25170000000000003</v>
      </c>
      <c r="U291">
        <f>((Table1[[#This Row],[BB prob.]]*(Table1[[#This Row],[Odds]]-1)-1+Table1[[#This Row],[BB prob.]])/(Table1[[#This Row],[Odds]]-1))*0.3</f>
        <v>-4.9206666666666662E-2</v>
      </c>
      <c r="W291">
        <f>(Table1[[#This Row],[BB Bet]]*Table1[[#This Row],[Odds]]*Table1[[#This Row],[Win]]-Table1[[#This Row],[BB Bet]])*Table1[[#This Row],[BB Bankroll]]</f>
        <v>0</v>
      </c>
      <c r="X291">
        <f>Table1[[#This Row],[BB Bet]]*Table1[[#This Row],[Odds]]*Table1[[#This Row],[Win]]-Table1[[#This Row],[BB Bet]]</f>
        <v>0</v>
      </c>
      <c r="Y291" s="5">
        <f>Y290</f>
        <v>1.4666821316427123</v>
      </c>
    </row>
    <row r="292" spans="1:25" x14ac:dyDescent="0.35">
      <c r="A292" s="4">
        <v>2020020158</v>
      </c>
      <c r="B292" s="4">
        <v>20</v>
      </c>
      <c r="C292" s="4" t="s">
        <v>10</v>
      </c>
      <c r="D292" s="4" t="s">
        <v>29</v>
      </c>
      <c r="E292" s="4">
        <v>1</v>
      </c>
      <c r="F292" s="4">
        <v>1</v>
      </c>
      <c r="G292" s="4">
        <v>1.55</v>
      </c>
      <c r="H292">
        <v>0.56257996394615828</v>
      </c>
      <c r="I292">
        <f>((Table1[[#This Row],[H-S prob.]]*(Table1[[#This Row],[Odds]]-1)-1+Table1[[#This Row],[H-S prob.]])/(Table1[[#This Row],[Odds]]-1))*0.3</f>
        <v>-6.9818757754611632E-2</v>
      </c>
      <c r="K292">
        <f>(Table1[[#This Row],[H-S Bet]]*Table1[[#This Row],[Odds]]*Table1[[#This Row],[Win]]-Table1[[#This Row],[H-S Bet]])*Table1[[#This Row],[H-S Bankroll]]</f>
        <v>0</v>
      </c>
      <c r="L292">
        <f>Table1[[#This Row],[H-S Bet]]*Table1[[#This Row],[Odds]]*Table1[[#This Row],[Win]]-Table1[[#This Row],[H-S Bet]]</f>
        <v>0</v>
      </c>
      <c r="M292" s="5">
        <f>M291</f>
        <v>1.384777874392596</v>
      </c>
      <c r="N292" s="4">
        <v>0.58399999999999996</v>
      </c>
      <c r="O292" s="4">
        <f>((Table1[[#This Row],[Dom prob.]]*(Table1[[#This Row],[Odds]]-1)-1+Table1[[#This Row],[Dom prob.]])/(Table1[[#This Row],[Odds]]-1))*0.3</f>
        <v>-5.1709090909090961E-2</v>
      </c>
      <c r="P292" s="4"/>
      <c r="Q292" s="4">
        <f>(Table1[[#This Row],[Dom Bet]]*Table1[[#This Row],[Odds]]*Table1[[#This Row],[Win]]-Table1[[#This Row],[Dom Bet]])*Table1[[#This Row],[Dom Bankroll]]</f>
        <v>0</v>
      </c>
      <c r="R292" s="4">
        <f>Table1[[#This Row],[Dom Bet]]*Table1[[#This Row],[Odds]]*Table1[[#This Row],[Win]]-Table1[[#This Row],[Dom Bet]]</f>
        <v>0</v>
      </c>
      <c r="S292" s="4">
        <f>S291</f>
        <v>1.0148140407665063</v>
      </c>
      <c r="T292">
        <v>0.71739999999999993</v>
      </c>
      <c r="U292">
        <f>((Table1[[#This Row],[BB prob.]]*(Table1[[#This Row],[Odds]]-1)-1+Table1[[#This Row],[BB prob.]])/(Table1[[#This Row],[Odds]]-1))*0.3</f>
        <v>6.1074545454545388E-2</v>
      </c>
      <c r="V292">
        <v>6.1074545454545388E-2</v>
      </c>
      <c r="W292">
        <f>(Table1[[#This Row],[BB Bet]]*Table1[[#This Row],[Odds]]*Table1[[#This Row],[Win]]-Table1[[#This Row],[BB Bet]])*Table1[[#This Row],[BB Bankroll]]</f>
        <v>4.9267319484010294E-2</v>
      </c>
      <c r="X292">
        <f>Table1[[#This Row],[BB Bet]]*Table1[[#This Row],[Odds]]*Table1[[#This Row],[Win]]-Table1[[#This Row],[BB Bet]]</f>
        <v>3.3590999999999961E-2</v>
      </c>
      <c r="Y292" s="5">
        <f>Y291</f>
        <v>1.4666821316427123</v>
      </c>
    </row>
    <row r="293" spans="1:25" x14ac:dyDescent="0.35">
      <c r="A293" s="4">
        <v>2020020158</v>
      </c>
      <c r="B293" s="4">
        <v>20</v>
      </c>
      <c r="C293" s="4" t="s">
        <v>29</v>
      </c>
      <c r="D293" s="4" t="s">
        <v>10</v>
      </c>
      <c r="E293" s="4">
        <v>0</v>
      </c>
      <c r="F293" s="4">
        <v>0</v>
      </c>
      <c r="G293" s="4">
        <v>2.5</v>
      </c>
      <c r="H293">
        <v>0.43742003605384178</v>
      </c>
      <c r="I293">
        <f>((Table1[[#This Row],[H-S prob.]]*(Table1[[#This Row],[Odds]]-1)-1+Table1[[#This Row],[H-S prob.]])/(Table1[[#This Row],[Odds]]-1))*0.3</f>
        <v>1.8710018026920884E-2</v>
      </c>
      <c r="J293">
        <v>1.8710018026920884E-2</v>
      </c>
      <c r="K293">
        <f>(Table1[[#This Row],[H-S Bet]]*Table1[[#This Row],[Odds]]*Table1[[#This Row],[Win]]-Table1[[#This Row],[H-S Bet]])*Table1[[#This Row],[H-S Bankroll]]</f>
        <v>-2.5909218993166654E-2</v>
      </c>
      <c r="L293">
        <f>Table1[[#This Row],[H-S Bet]]*Table1[[#This Row],[Odds]]*Table1[[#This Row],[Win]]-Table1[[#This Row],[H-S Bet]]</f>
        <v>-1.8710018026920884E-2</v>
      </c>
      <c r="M293" s="5">
        <f>M292</f>
        <v>1.384777874392596</v>
      </c>
      <c r="N293" s="4">
        <v>0.41600000000000004</v>
      </c>
      <c r="O293" s="4">
        <f>((Table1[[#This Row],[Dom prob.]]*(Table1[[#This Row],[Odds]]-1)-1+Table1[[#This Row],[Dom prob.]])/(Table1[[#This Row],[Odds]]-1))*0.3</f>
        <v>8.0000000000000297E-3</v>
      </c>
      <c r="P293" s="4">
        <v>8.0000000000000297E-3</v>
      </c>
      <c r="Q293" s="4">
        <f>(Table1[[#This Row],[Dom Bet]]*Table1[[#This Row],[Odds]]*Table1[[#This Row],[Win]]-Table1[[#This Row],[Dom Bet]])*Table1[[#This Row],[Dom Bankroll]]</f>
        <v>-8.118512326132081E-3</v>
      </c>
      <c r="R293" s="4">
        <f>Table1[[#This Row],[Dom Bet]]*Table1[[#This Row],[Odds]]*Table1[[#This Row],[Win]]-Table1[[#This Row],[Dom Bet]]</f>
        <v>-8.0000000000000297E-3</v>
      </c>
      <c r="S293" s="4">
        <f>S292</f>
        <v>1.0148140407665063</v>
      </c>
      <c r="T293">
        <v>0.28260000000000007</v>
      </c>
      <c r="U293">
        <f>((Table1[[#This Row],[BB prob.]]*(Table1[[#This Row],[Odds]]-1)-1+Table1[[#This Row],[BB prob.]])/(Table1[[#This Row],[Odds]]-1))*0.3</f>
        <v>-5.8699999999999954E-2</v>
      </c>
      <c r="W293">
        <f>(Table1[[#This Row],[BB Bet]]*Table1[[#This Row],[Odds]]*Table1[[#This Row],[Win]]-Table1[[#This Row],[BB Bet]])*Table1[[#This Row],[BB Bankroll]]</f>
        <v>0</v>
      </c>
      <c r="X293">
        <f>Table1[[#This Row],[BB Bet]]*Table1[[#This Row],[Odds]]*Table1[[#This Row],[Win]]-Table1[[#This Row],[BB Bet]]</f>
        <v>0</v>
      </c>
      <c r="Y293" s="5">
        <f>Y292</f>
        <v>1.4666821316427123</v>
      </c>
    </row>
    <row r="294" spans="1:25" x14ac:dyDescent="0.35">
      <c r="A294" s="4">
        <v>2020020158.5</v>
      </c>
      <c r="B294" s="4">
        <v>20</v>
      </c>
      <c r="C294" s="4" t="s">
        <v>26</v>
      </c>
      <c r="D294" s="4" t="s">
        <v>28</v>
      </c>
      <c r="E294" s="4">
        <v>0</v>
      </c>
      <c r="F294" s="4">
        <v>1</v>
      </c>
      <c r="G294" s="4">
        <v>2</v>
      </c>
      <c r="H294">
        <v>0.49268659219283772</v>
      </c>
      <c r="I294">
        <f>((Table1[[#This Row],[H-S prob.]]*(Table1[[#This Row],[Odds]]-1)-1+Table1[[#This Row],[H-S prob.]])/(Table1[[#This Row],[Odds]]-1))*0.3</f>
        <v>-4.3880446842973651E-3</v>
      </c>
      <c r="K294">
        <f>(Table1[[#This Row],[H-S Bet]]*Table1[[#This Row],[Odds]]*Table1[[#This Row],[Win]]-Table1[[#This Row],[H-S Bet]])*Table1[[#This Row],[H-S Bankroll]]</f>
        <v>0</v>
      </c>
      <c r="L294">
        <f>Table1[[#This Row],[H-S Bet]]*Table1[[#This Row],[Odds]]*Table1[[#This Row],[Win]]-Table1[[#This Row],[H-S Bet]]</f>
        <v>0</v>
      </c>
      <c r="M294" s="5">
        <f>M293</f>
        <v>1.384777874392596</v>
      </c>
      <c r="N294" s="4">
        <v>0.48699999999999999</v>
      </c>
      <c r="O294" s="4">
        <f>((Table1[[#This Row],[Dom prob.]]*(Table1[[#This Row],[Odds]]-1)-1+Table1[[#This Row],[Dom prob.]])/(Table1[[#This Row],[Odds]]-1))*0.3</f>
        <v>-7.8000000000000066E-3</v>
      </c>
      <c r="P294" s="4"/>
      <c r="Q294" s="4">
        <f>(Table1[[#This Row],[Dom Bet]]*Table1[[#This Row],[Odds]]*Table1[[#This Row],[Win]]-Table1[[#This Row],[Dom Bet]])*Table1[[#This Row],[Dom Bankroll]]</f>
        <v>0</v>
      </c>
      <c r="R294" s="4">
        <f>Table1[[#This Row],[Dom Bet]]*Table1[[#This Row],[Odds]]*Table1[[#This Row],[Win]]-Table1[[#This Row],[Dom Bet]]</f>
        <v>0</v>
      </c>
      <c r="S294" s="4">
        <f>S293</f>
        <v>1.0148140407665063</v>
      </c>
      <c r="T294">
        <v>0.40090000000000003</v>
      </c>
      <c r="U294">
        <f>((Table1[[#This Row],[BB prob.]]*(Table1[[#This Row],[Odds]]-1)-1+Table1[[#This Row],[BB prob.]])/(Table1[[#This Row],[Odds]]-1))*0.3</f>
        <v>-5.9459999999999978E-2</v>
      </c>
      <c r="W294">
        <f>(Table1[[#This Row],[BB Bet]]*Table1[[#This Row],[Odds]]*Table1[[#This Row],[Win]]-Table1[[#This Row],[BB Bet]])*Table1[[#This Row],[BB Bankroll]]</f>
        <v>0</v>
      </c>
      <c r="X294">
        <f>Table1[[#This Row],[BB Bet]]*Table1[[#This Row],[Odds]]*Table1[[#This Row],[Win]]-Table1[[#This Row],[BB Bet]]</f>
        <v>0</v>
      </c>
      <c r="Y294" s="5">
        <f>Y293</f>
        <v>1.4666821316427123</v>
      </c>
    </row>
    <row r="295" spans="1:25" x14ac:dyDescent="0.35">
      <c r="A295" s="4">
        <v>2020020158.5</v>
      </c>
      <c r="B295" s="4">
        <v>20</v>
      </c>
      <c r="C295" s="4" t="s">
        <v>28</v>
      </c>
      <c r="D295" s="4" t="s">
        <v>26</v>
      </c>
      <c r="E295" s="4">
        <v>1</v>
      </c>
      <c r="F295" s="4">
        <v>0</v>
      </c>
      <c r="G295" s="4">
        <v>1.86</v>
      </c>
      <c r="H295">
        <v>0.50731340780716239</v>
      </c>
      <c r="I295">
        <f>((Table1[[#This Row],[H-S prob.]]*(Table1[[#This Row],[Odds]]-1)-1+Table1[[#This Row],[H-S prob.]])/(Table1[[#This Row],[Odds]]-1))*0.3</f>
        <v>-1.9673393539073703E-2</v>
      </c>
      <c r="K295">
        <f>(Table1[[#This Row],[H-S Bet]]*Table1[[#This Row],[Odds]]*Table1[[#This Row],[Win]]-Table1[[#This Row],[H-S Bet]])*Table1[[#This Row],[H-S Bankroll]]</f>
        <v>0</v>
      </c>
      <c r="L295">
        <f>Table1[[#This Row],[H-S Bet]]*Table1[[#This Row],[Odds]]*Table1[[#This Row],[Win]]-Table1[[#This Row],[H-S Bet]]</f>
        <v>0</v>
      </c>
      <c r="M295" s="5">
        <f>M294</f>
        <v>1.384777874392596</v>
      </c>
      <c r="N295" s="4">
        <v>0.51300000000000001</v>
      </c>
      <c r="O295" s="4">
        <f>((Table1[[#This Row],[Dom prob.]]*(Table1[[#This Row],[Odds]]-1)-1+Table1[[#This Row],[Dom prob.]])/(Table1[[#This Row],[Odds]]-1))*0.3</f>
        <v>-1.5983720930232505E-2</v>
      </c>
      <c r="P295" s="4"/>
      <c r="Q295" s="4">
        <f>(Table1[[#This Row],[Dom Bet]]*Table1[[#This Row],[Odds]]*Table1[[#This Row],[Win]]-Table1[[#This Row],[Dom Bet]])*Table1[[#This Row],[Dom Bankroll]]</f>
        <v>0</v>
      </c>
      <c r="R295" s="4">
        <f>Table1[[#This Row],[Dom Bet]]*Table1[[#This Row],[Odds]]*Table1[[#This Row],[Win]]-Table1[[#This Row],[Dom Bet]]</f>
        <v>0</v>
      </c>
      <c r="S295" s="4">
        <f>S294</f>
        <v>1.0148140407665063</v>
      </c>
      <c r="T295">
        <v>0.59909999999999997</v>
      </c>
      <c r="U295">
        <f>((Table1[[#This Row],[BB prob.]]*(Table1[[#This Row],[Odds]]-1)-1+Table1[[#This Row],[BB prob.]])/(Table1[[#This Row],[Odds]]-1))*0.3</f>
        <v>3.9881162790697679E-2</v>
      </c>
      <c r="V295">
        <v>3.9881162790697679E-2</v>
      </c>
      <c r="W295">
        <f>(Table1[[#This Row],[BB Bet]]*Table1[[#This Row],[Odds]]*Table1[[#This Row],[Win]]-Table1[[#This Row],[BB Bet]])*Table1[[#This Row],[BB Bankroll]]</f>
        <v>-5.8492988854250492E-2</v>
      </c>
      <c r="X295">
        <f>Table1[[#This Row],[BB Bet]]*Table1[[#This Row],[Odds]]*Table1[[#This Row],[Win]]-Table1[[#This Row],[BB Bet]]</f>
        <v>-3.9881162790697679E-2</v>
      </c>
      <c r="Y295" s="5">
        <f>Y294</f>
        <v>1.4666821316427123</v>
      </c>
    </row>
    <row r="296" spans="1:25" x14ac:dyDescent="0.35">
      <c r="A296" s="4">
        <v>2020020159</v>
      </c>
      <c r="B296" s="4">
        <v>21</v>
      </c>
      <c r="C296" s="4" t="s">
        <v>14</v>
      </c>
      <c r="D296" s="4" t="s">
        <v>2</v>
      </c>
      <c r="E296" s="4">
        <v>0</v>
      </c>
      <c r="F296" s="4">
        <v>1</v>
      </c>
      <c r="G296" s="4">
        <v>1.74</v>
      </c>
      <c r="H296">
        <v>0.48882220811681043</v>
      </c>
      <c r="I296">
        <f>((Table1[[#This Row],[H-S prob.]]*(Table1[[#This Row],[Odds]]-1)-1+Table1[[#This Row],[H-S prob.]])/(Table1[[#This Row],[Odds]]-1))*0.3</f>
        <v>-6.0587577517601285E-2</v>
      </c>
      <c r="K296">
        <f>(Table1[[#This Row],[H-S Bet]]*Table1[[#This Row],[Odds]]*Table1[[#This Row],[Win]]-Table1[[#This Row],[H-S Bet]])*Table1[[#This Row],[H-S Bankroll]]</f>
        <v>0</v>
      </c>
      <c r="L296">
        <f>Table1[[#This Row],[H-S Bet]]*Table1[[#This Row],[Odds]]*Table1[[#This Row],[Win]]-Table1[[#This Row],[H-S Bet]]</f>
        <v>0</v>
      </c>
      <c r="M296" s="5">
        <f>M295+SUM(K280:K295)</f>
        <v>1.4186677964014391</v>
      </c>
      <c r="N296" s="4">
        <v>0.55899999999999994</v>
      </c>
      <c r="O296" s="4">
        <f>((Table1[[#This Row],[Dom prob.]]*(Table1[[#This Row],[Odds]]-1)-1+Table1[[#This Row],[Dom prob.]])/(Table1[[#This Row],[Odds]]-1))*0.3</f>
        <v>-1.108378378378384E-2</v>
      </c>
      <c r="P296" s="4"/>
      <c r="Q296" s="4">
        <f>(Table1[[#This Row],[Dom Bet]]*Table1[[#This Row],[Odds]]*Table1[[#This Row],[Win]]-Table1[[#This Row],[Dom Bet]])*Table1[[#This Row],[Dom Bankroll]]</f>
        <v>0</v>
      </c>
      <c r="R296" s="4">
        <f>Table1[[#This Row],[Dom Bet]]*Table1[[#This Row],[Odds]]*Table1[[#This Row],[Win]]-Table1[[#This Row],[Dom Bet]]</f>
        <v>0</v>
      </c>
      <c r="S296" s="4">
        <f>S295+SUM(Q280:Q295)</f>
        <v>1.0183221522935177</v>
      </c>
      <c r="T296">
        <v>0.51200000000000001</v>
      </c>
      <c r="U296">
        <f>((Table1[[#This Row],[BB prob.]]*(Table1[[#This Row],[Odds]]-1)-1+Table1[[#This Row],[BB prob.]])/(Table1[[#This Row],[Odds]]-1))*0.3</f>
        <v>-4.4237837837837836E-2</v>
      </c>
      <c r="W296">
        <f>(Table1[[#This Row],[BB Bet]]*Table1[[#This Row],[Odds]]*Table1[[#This Row],[Win]]-Table1[[#This Row],[BB Bet]])*Table1[[#This Row],[BB Bankroll]]</f>
        <v>0</v>
      </c>
      <c r="X296">
        <f>Table1[[#This Row],[BB Bet]]*Table1[[#This Row],[Odds]]*Table1[[#This Row],[Win]]-Table1[[#This Row],[BB Bet]]</f>
        <v>0</v>
      </c>
      <c r="Y296" s="5">
        <f>Y295+SUM(W280:W295)</f>
        <v>1.5307676856443619</v>
      </c>
    </row>
    <row r="297" spans="1:25" x14ac:dyDescent="0.35">
      <c r="A297" s="4">
        <v>2020020159</v>
      </c>
      <c r="B297" s="4">
        <v>21</v>
      </c>
      <c r="C297" s="4" t="s">
        <v>2</v>
      </c>
      <c r="D297" s="4" t="s">
        <v>14</v>
      </c>
      <c r="E297" s="4">
        <v>1</v>
      </c>
      <c r="F297" s="4">
        <v>0</v>
      </c>
      <c r="G297" s="4">
        <v>2.15</v>
      </c>
      <c r="H297">
        <v>0.51117779188318968</v>
      </c>
      <c r="I297">
        <f>((Table1[[#This Row],[H-S prob.]]*(Table1[[#This Row],[Odds]]-1)-1+Table1[[#This Row],[H-S prob.]])/(Table1[[#This Row],[Odds]]-1))*0.3</f>
        <v>2.5834500664919411E-2</v>
      </c>
      <c r="J297">
        <v>2.5834500664919411E-2</v>
      </c>
      <c r="K297">
        <f>(Table1[[#This Row],[H-S Bet]]*Table1[[#This Row],[Odds]]*Table1[[#This Row],[Win]]-Table1[[#This Row],[H-S Bet]])*Table1[[#This Row],[H-S Bankroll]]</f>
        <v>-3.6650574129432734E-2</v>
      </c>
      <c r="L297">
        <f>Table1[[#This Row],[H-S Bet]]*Table1[[#This Row],[Odds]]*Table1[[#This Row],[Win]]-Table1[[#This Row],[H-S Bet]]</f>
        <v>-2.5834500664919411E-2</v>
      </c>
      <c r="M297" s="5">
        <f>M296</f>
        <v>1.4186677964014391</v>
      </c>
      <c r="N297" s="4">
        <v>0.441</v>
      </c>
      <c r="O297" s="4">
        <f>((Table1[[#This Row],[Dom prob.]]*(Table1[[#This Row],[Odds]]-1)-1+Table1[[#This Row],[Dom prob.]])/(Table1[[#This Row],[Odds]]-1))*0.3</f>
        <v>-1.3526086956521742E-2</v>
      </c>
      <c r="P297" s="4"/>
      <c r="Q297" s="4">
        <f>(Table1[[#This Row],[Dom Bet]]*Table1[[#This Row],[Odds]]*Table1[[#This Row],[Win]]-Table1[[#This Row],[Dom Bet]])*Table1[[#This Row],[Dom Bankroll]]</f>
        <v>0</v>
      </c>
      <c r="R297" s="4">
        <f>Table1[[#This Row],[Dom Bet]]*Table1[[#This Row],[Odds]]*Table1[[#This Row],[Win]]-Table1[[#This Row],[Dom Bet]]</f>
        <v>0</v>
      </c>
      <c r="S297" s="4">
        <f>S296</f>
        <v>1.0183221522935177</v>
      </c>
      <c r="T297">
        <v>0.48799999999999999</v>
      </c>
      <c r="U297">
        <f>((Table1[[#This Row],[BB prob.]]*(Table1[[#This Row],[Odds]]-1)-1+Table1[[#This Row],[BB prob.]])/(Table1[[#This Row],[Odds]]-1))*0.3</f>
        <v>1.283478260869563E-2</v>
      </c>
      <c r="V297">
        <v>1.283478260869563E-2</v>
      </c>
      <c r="W297">
        <f>(Table1[[#This Row],[BB Bet]]*Table1[[#This Row],[Odds]]*Table1[[#This Row],[Win]]-Table1[[#This Row],[BB Bet]])*Table1[[#This Row],[BB Bankroll]]</f>
        <v>-1.9647070469661517E-2</v>
      </c>
      <c r="X297">
        <f>Table1[[#This Row],[BB Bet]]*Table1[[#This Row],[Odds]]*Table1[[#This Row],[Win]]-Table1[[#This Row],[BB Bet]]</f>
        <v>-1.283478260869563E-2</v>
      </c>
      <c r="Y297" s="5">
        <f>Y296</f>
        <v>1.5307676856443619</v>
      </c>
    </row>
    <row r="298" spans="1:25" x14ac:dyDescent="0.35">
      <c r="A298" s="4">
        <v>2020020160</v>
      </c>
      <c r="B298" s="4">
        <v>21</v>
      </c>
      <c r="C298" s="4" t="s">
        <v>19</v>
      </c>
      <c r="D298" s="4" t="s">
        <v>5</v>
      </c>
      <c r="E298" s="4">
        <v>0</v>
      </c>
      <c r="F298" s="4">
        <v>0</v>
      </c>
      <c r="G298" s="4">
        <v>3.8</v>
      </c>
      <c r="H298">
        <v>0.18400588239551449</v>
      </c>
      <c r="I298">
        <f>((Table1[[#This Row],[H-S prob.]]*(Table1[[#This Row],[Odds]]-1)-1+Table1[[#This Row],[H-S prob.]])/(Table1[[#This Row],[Odds]]-1))*0.3</f>
        <v>-3.2226176453254811E-2</v>
      </c>
      <c r="K298">
        <f>(Table1[[#This Row],[H-S Bet]]*Table1[[#This Row],[Odds]]*Table1[[#This Row],[Win]]-Table1[[#This Row],[H-S Bet]])*Table1[[#This Row],[H-S Bankroll]]</f>
        <v>0</v>
      </c>
      <c r="L298">
        <f>Table1[[#This Row],[H-S Bet]]*Table1[[#This Row],[Odds]]*Table1[[#This Row],[Win]]-Table1[[#This Row],[H-S Bet]]</f>
        <v>0</v>
      </c>
      <c r="M298" s="5">
        <f>M297</f>
        <v>1.4186677964014391</v>
      </c>
      <c r="N298" s="4">
        <v>0.22399999999999998</v>
      </c>
      <c r="O298" s="4">
        <f>((Table1[[#This Row],[Dom prob.]]*(Table1[[#This Row],[Odds]]-1)-1+Table1[[#This Row],[Dom prob.]])/(Table1[[#This Row],[Odds]]-1))*0.3</f>
        <v>-1.5942857142857158E-2</v>
      </c>
      <c r="P298" s="4"/>
      <c r="Q298" s="4">
        <f>(Table1[[#This Row],[Dom Bet]]*Table1[[#This Row],[Odds]]*Table1[[#This Row],[Win]]-Table1[[#This Row],[Dom Bet]])*Table1[[#This Row],[Dom Bankroll]]</f>
        <v>0</v>
      </c>
      <c r="R298" s="4">
        <f>Table1[[#This Row],[Dom Bet]]*Table1[[#This Row],[Odds]]*Table1[[#This Row],[Win]]-Table1[[#This Row],[Dom Bet]]</f>
        <v>0</v>
      </c>
      <c r="S298" s="4">
        <f>S297</f>
        <v>1.0183221522935177</v>
      </c>
      <c r="T298">
        <v>9.9999999999999978E-2</v>
      </c>
      <c r="U298">
        <f>((Table1[[#This Row],[BB prob.]]*(Table1[[#This Row],[Odds]]-1)-1+Table1[[#This Row],[BB prob.]])/(Table1[[#This Row],[Odds]]-1))*0.3</f>
        <v>-6.6428571428571434E-2</v>
      </c>
      <c r="W298">
        <f>(Table1[[#This Row],[BB Bet]]*Table1[[#This Row],[Odds]]*Table1[[#This Row],[Win]]-Table1[[#This Row],[BB Bet]])*Table1[[#This Row],[BB Bankroll]]</f>
        <v>0</v>
      </c>
      <c r="X298">
        <f>Table1[[#This Row],[BB Bet]]*Table1[[#This Row],[Odds]]*Table1[[#This Row],[Win]]-Table1[[#This Row],[BB Bet]]</f>
        <v>0</v>
      </c>
      <c r="Y298" s="5">
        <f>Y297</f>
        <v>1.5307676856443619</v>
      </c>
    </row>
    <row r="299" spans="1:25" x14ac:dyDescent="0.35">
      <c r="A299" s="4">
        <v>2020020160</v>
      </c>
      <c r="B299" s="4">
        <v>21</v>
      </c>
      <c r="C299" s="4" t="s">
        <v>5</v>
      </c>
      <c r="D299" s="4" t="s">
        <v>19</v>
      </c>
      <c r="E299" s="4">
        <v>1</v>
      </c>
      <c r="F299" s="4">
        <v>1</v>
      </c>
      <c r="G299" s="4">
        <v>1.28</v>
      </c>
      <c r="H299">
        <v>0.81599411760448559</v>
      </c>
      <c r="I299">
        <f>((Table1[[#This Row],[H-S prob.]]*(Table1[[#This Row],[Odds]]-1)-1+Table1[[#This Row],[H-S prob.]])/(Table1[[#This Row],[Odds]]-1))*0.3</f>
        <v>4.7649075571865991E-2</v>
      </c>
      <c r="J299">
        <v>4.7649075571865991E-2</v>
      </c>
      <c r="K299">
        <f>(Table1[[#This Row],[H-S Bet]]*Table1[[#This Row],[Odds]]*Table1[[#This Row],[Win]]-Table1[[#This Row],[H-S Bet]])*Table1[[#This Row],[H-S Bankroll]]</f>
        <v>1.8927498531789343E-2</v>
      </c>
      <c r="L299">
        <f>Table1[[#This Row],[H-S Bet]]*Table1[[#This Row],[Odds]]*Table1[[#This Row],[Win]]-Table1[[#This Row],[H-S Bet]]</f>
        <v>1.3341741160122482E-2</v>
      </c>
      <c r="M299" s="5">
        <f>M298</f>
        <v>1.4186677964014391</v>
      </c>
      <c r="N299" s="4">
        <v>0.77600000000000002</v>
      </c>
      <c r="O299" s="4">
        <f>((Table1[[#This Row],[Dom prob.]]*(Table1[[#This Row],[Odds]]-1)-1+Table1[[#This Row],[Dom prob.]])/(Table1[[#This Row],[Odds]]-1))*0.3</f>
        <v>-7.1999999999999434E-3</v>
      </c>
      <c r="P299" s="4"/>
      <c r="Q299" s="4">
        <f>(Table1[[#This Row],[Dom Bet]]*Table1[[#This Row],[Odds]]*Table1[[#This Row],[Win]]-Table1[[#This Row],[Dom Bet]])*Table1[[#This Row],[Dom Bankroll]]</f>
        <v>0</v>
      </c>
      <c r="R299" s="4">
        <f>Table1[[#This Row],[Dom Bet]]*Table1[[#This Row],[Odds]]*Table1[[#This Row],[Win]]-Table1[[#This Row],[Dom Bet]]</f>
        <v>0</v>
      </c>
      <c r="S299" s="4">
        <f>S298</f>
        <v>1.0183221522935177</v>
      </c>
      <c r="T299">
        <v>0.9</v>
      </c>
      <c r="U299">
        <f>((Table1[[#This Row],[BB prob.]]*(Table1[[#This Row],[Odds]]-1)-1+Table1[[#This Row],[BB prob.]])/(Table1[[#This Row],[Odds]]-1))*0.3</f>
        <v>0.16285714285714287</v>
      </c>
      <c r="V299">
        <v>0.16285714285714287</v>
      </c>
      <c r="W299">
        <f>(Table1[[#This Row],[BB Bet]]*Table1[[#This Row],[Odds]]*Table1[[#This Row],[Win]]-Table1[[#This Row],[BB Bet]])*Table1[[#This Row],[BB Bankroll]]</f>
        <v>6.9803006465382914E-2</v>
      </c>
      <c r="X299">
        <f>Table1[[#This Row],[BB Bet]]*Table1[[#This Row],[Odds]]*Table1[[#This Row],[Win]]-Table1[[#This Row],[BB Bet]]</f>
        <v>4.5600000000000002E-2</v>
      </c>
      <c r="Y299" s="5">
        <f>Y298</f>
        <v>1.5307676856443619</v>
      </c>
    </row>
    <row r="300" spans="1:25" x14ac:dyDescent="0.35">
      <c r="A300" s="4">
        <v>2020020164</v>
      </c>
      <c r="B300" s="4">
        <v>22</v>
      </c>
      <c r="C300" s="4" t="s">
        <v>17</v>
      </c>
      <c r="D300" s="4" t="s">
        <v>13</v>
      </c>
      <c r="E300" s="4">
        <v>1</v>
      </c>
      <c r="F300" s="4">
        <v>1</v>
      </c>
      <c r="G300" s="4">
        <v>1.95</v>
      </c>
      <c r="H300">
        <v>0.44882103883323565</v>
      </c>
      <c r="I300">
        <f>((Table1[[#This Row],[H-S prob.]]*(Table1[[#This Row],[Odds]]-1)-1+Table1[[#This Row],[H-S prob.]])/(Table1[[#This Row],[Odds]]-1))*0.3</f>
        <v>-3.9410202402691739E-2</v>
      </c>
      <c r="K300">
        <f>(Table1[[#This Row],[H-S Bet]]*Table1[[#This Row],[Odds]]*Table1[[#This Row],[Win]]-Table1[[#This Row],[H-S Bet]])*Table1[[#This Row],[H-S Bankroll]]</f>
        <v>0</v>
      </c>
      <c r="L300">
        <f>Table1[[#This Row],[H-S Bet]]*Table1[[#This Row],[Odds]]*Table1[[#This Row],[Win]]-Table1[[#This Row],[H-S Bet]]</f>
        <v>0</v>
      </c>
      <c r="M300" s="5">
        <f>M299+SUM(K296:K299)</f>
        <v>1.4009447208037957</v>
      </c>
      <c r="N300" s="4">
        <v>0.53600000000000003</v>
      </c>
      <c r="O300" s="4">
        <f>((Table1[[#This Row],[Dom prob.]]*(Table1[[#This Row],[Odds]]-1)-1+Table1[[#This Row],[Dom prob.]])/(Table1[[#This Row],[Odds]]-1))*0.3</f>
        <v>1.4273684210526322E-2</v>
      </c>
      <c r="P300" s="4">
        <v>1.4273684210526322E-2</v>
      </c>
      <c r="Q300" s="4">
        <f>(Table1[[#This Row],[Dom Bet]]*Table1[[#This Row],[Odds]]*Table1[[#This Row],[Win]]-Table1[[#This Row],[Dom Bet]])*Table1[[#This Row],[Dom Bankroll]]</f>
        <v>1.3808448385100106E-2</v>
      </c>
      <c r="R300" s="4">
        <f>Table1[[#This Row],[Dom Bet]]*Table1[[#This Row],[Odds]]*Table1[[#This Row],[Win]]-Table1[[#This Row],[Dom Bet]]</f>
        <v>1.3560000000000004E-2</v>
      </c>
      <c r="S300" s="4">
        <f>S299+SUM(Q296:Q299)</f>
        <v>1.0183221522935177</v>
      </c>
      <c r="T300">
        <v>0.48819999999999997</v>
      </c>
      <c r="U300">
        <f>((Table1[[#This Row],[BB prob.]]*(Table1[[#This Row],[Odds]]-1)-1+Table1[[#This Row],[BB prob.]])/(Table1[[#This Row],[Odds]]-1))*0.3</f>
        <v>-1.5161052631578981E-2</v>
      </c>
      <c r="W300">
        <f>(Table1[[#This Row],[BB Bet]]*Table1[[#This Row],[Odds]]*Table1[[#This Row],[Win]]-Table1[[#This Row],[BB Bet]])*Table1[[#This Row],[BB Bankroll]]</f>
        <v>0</v>
      </c>
      <c r="X300">
        <f>Table1[[#This Row],[BB Bet]]*Table1[[#This Row],[Odds]]*Table1[[#This Row],[Win]]-Table1[[#This Row],[BB Bet]]</f>
        <v>0</v>
      </c>
      <c r="Y300" s="5">
        <f>Y299+SUM(W296:W299)</f>
        <v>1.5809236216400833</v>
      </c>
    </row>
    <row r="301" spans="1:25" x14ac:dyDescent="0.35">
      <c r="A301" s="4">
        <v>2020020164</v>
      </c>
      <c r="B301" s="4">
        <v>22</v>
      </c>
      <c r="C301" s="4" t="s">
        <v>13</v>
      </c>
      <c r="D301" s="4" t="s">
        <v>17</v>
      </c>
      <c r="E301" s="4">
        <v>0</v>
      </c>
      <c r="F301" s="4">
        <v>0</v>
      </c>
      <c r="G301" s="4">
        <v>1.9</v>
      </c>
      <c r="H301">
        <v>0.55117896116676435</v>
      </c>
      <c r="I301">
        <f>((Table1[[#This Row],[H-S prob.]]*(Table1[[#This Row],[Odds]]-1)-1+Table1[[#This Row],[H-S prob.]])/(Table1[[#This Row],[Odds]]-1))*0.3</f>
        <v>1.5746675405617399E-2</v>
      </c>
      <c r="J301">
        <v>1.5746675405617399E-2</v>
      </c>
      <c r="K301">
        <f>(Table1[[#This Row],[H-S Bet]]*Table1[[#This Row],[Odds]]*Table1[[#This Row],[Win]]-Table1[[#This Row],[H-S Bet]])*Table1[[#This Row],[H-S Bankroll]]</f>
        <v>-2.2060221779710665E-2</v>
      </c>
      <c r="L301">
        <f>Table1[[#This Row],[H-S Bet]]*Table1[[#This Row],[Odds]]*Table1[[#This Row],[Win]]-Table1[[#This Row],[H-S Bet]]</f>
        <v>-1.5746675405617399E-2</v>
      </c>
      <c r="M301" s="5">
        <f>M300</f>
        <v>1.4009447208037957</v>
      </c>
      <c r="N301" s="4">
        <v>0.46399999999999997</v>
      </c>
      <c r="O301" s="4">
        <f>((Table1[[#This Row],[Dom prob.]]*(Table1[[#This Row],[Odds]]-1)-1+Table1[[#This Row],[Dom prob.]])/(Table1[[#This Row],[Odds]]-1))*0.3</f>
        <v>-3.9466666666666692E-2</v>
      </c>
      <c r="P301" s="4"/>
      <c r="Q301" s="4">
        <f>(Table1[[#This Row],[Dom Bet]]*Table1[[#This Row],[Odds]]*Table1[[#This Row],[Win]]-Table1[[#This Row],[Dom Bet]])*Table1[[#This Row],[Dom Bankroll]]</f>
        <v>0</v>
      </c>
      <c r="R301" s="4">
        <f>Table1[[#This Row],[Dom Bet]]*Table1[[#This Row],[Odds]]*Table1[[#This Row],[Win]]-Table1[[#This Row],[Dom Bet]]</f>
        <v>0</v>
      </c>
      <c r="S301" s="4">
        <f>S300</f>
        <v>1.0183221522935177</v>
      </c>
      <c r="T301">
        <v>0.51180000000000003</v>
      </c>
      <c r="U301">
        <f>((Table1[[#This Row],[BB prob.]]*(Table1[[#This Row],[Odds]]-1)-1+Table1[[#This Row],[BB prob.]])/(Table1[[#This Row],[Odds]]-1))*0.3</f>
        <v>-9.1933333333333121E-3</v>
      </c>
      <c r="W301">
        <f>(Table1[[#This Row],[BB Bet]]*Table1[[#This Row],[Odds]]*Table1[[#This Row],[Win]]-Table1[[#This Row],[BB Bet]])*Table1[[#This Row],[BB Bankroll]]</f>
        <v>0</v>
      </c>
      <c r="X301">
        <f>Table1[[#This Row],[BB Bet]]*Table1[[#This Row],[Odds]]*Table1[[#This Row],[Win]]-Table1[[#This Row],[BB Bet]]</f>
        <v>0</v>
      </c>
      <c r="Y301" s="5">
        <f>Y300</f>
        <v>1.5809236216400833</v>
      </c>
    </row>
    <row r="302" spans="1:25" x14ac:dyDescent="0.35">
      <c r="A302" s="4">
        <v>2020020165</v>
      </c>
      <c r="B302" s="4">
        <v>22</v>
      </c>
      <c r="C302" s="4" t="s">
        <v>31</v>
      </c>
      <c r="D302" s="4" t="s">
        <v>21</v>
      </c>
      <c r="E302" s="4">
        <v>1</v>
      </c>
      <c r="F302" s="4">
        <v>0</v>
      </c>
      <c r="G302" s="4">
        <v>1.86</v>
      </c>
      <c r="H302">
        <v>0.529304758032488</v>
      </c>
      <c r="I302">
        <f>((Table1[[#This Row],[H-S prob.]]*(Table1[[#This Row],[Odds]]-1)-1+Table1[[#This Row],[H-S prob.]])/(Table1[[#This Row],[Odds]]-1))*0.3</f>
        <v>-5.4045872300833219E-3</v>
      </c>
      <c r="K302">
        <f>(Table1[[#This Row],[H-S Bet]]*Table1[[#This Row],[Odds]]*Table1[[#This Row],[Win]]-Table1[[#This Row],[H-S Bet]])*Table1[[#This Row],[H-S Bankroll]]</f>
        <v>0</v>
      </c>
      <c r="L302">
        <f>Table1[[#This Row],[H-S Bet]]*Table1[[#This Row],[Odds]]*Table1[[#This Row],[Win]]-Table1[[#This Row],[H-S Bet]]</f>
        <v>0</v>
      </c>
      <c r="M302" s="5">
        <f>M301</f>
        <v>1.4009447208037957</v>
      </c>
      <c r="N302" s="4">
        <v>0.47799999999999998</v>
      </c>
      <c r="O302" s="4">
        <f>((Table1[[#This Row],[Dom prob.]]*(Table1[[#This Row],[Odds]]-1)-1+Table1[[#This Row],[Dom prob.]])/(Table1[[#This Row],[Odds]]-1))*0.3</f>
        <v>-3.8693023255813912E-2</v>
      </c>
      <c r="P302" s="4"/>
      <c r="Q302" s="4">
        <f>(Table1[[#This Row],[Dom Bet]]*Table1[[#This Row],[Odds]]*Table1[[#This Row],[Win]]-Table1[[#This Row],[Dom Bet]])*Table1[[#This Row],[Dom Bankroll]]</f>
        <v>0</v>
      </c>
      <c r="R302" s="4">
        <f>Table1[[#This Row],[Dom Bet]]*Table1[[#This Row],[Odds]]*Table1[[#This Row],[Win]]-Table1[[#This Row],[Dom Bet]]</f>
        <v>0</v>
      </c>
      <c r="S302" s="4">
        <f>S301</f>
        <v>1.0183221522935177</v>
      </c>
      <c r="T302">
        <v>0.56359999999999999</v>
      </c>
      <c r="U302">
        <f>((Table1[[#This Row],[BB prob.]]*(Table1[[#This Row],[Odds]]-1)-1+Table1[[#This Row],[BB prob.]])/(Table1[[#This Row],[Odds]]-1))*0.3</f>
        <v>1.6847441860465117E-2</v>
      </c>
      <c r="V302">
        <v>1.6847441860465117E-2</v>
      </c>
      <c r="W302">
        <f>(Table1[[#This Row],[BB Bet]]*Table1[[#This Row],[Odds]]*Table1[[#This Row],[Win]]-Table1[[#This Row],[BB Bet]])*Table1[[#This Row],[BB Bankroll]]</f>
        <v>-2.6634518801417255E-2</v>
      </c>
      <c r="X302">
        <f>Table1[[#This Row],[BB Bet]]*Table1[[#This Row],[Odds]]*Table1[[#This Row],[Win]]-Table1[[#This Row],[BB Bet]]</f>
        <v>-1.6847441860465117E-2</v>
      </c>
      <c r="Y302" s="5">
        <f>Y301</f>
        <v>1.5809236216400833</v>
      </c>
    </row>
    <row r="303" spans="1:25" x14ac:dyDescent="0.35">
      <c r="A303" s="4">
        <v>2020020165</v>
      </c>
      <c r="B303" s="4">
        <v>22</v>
      </c>
      <c r="C303" s="4" t="s">
        <v>21</v>
      </c>
      <c r="D303" s="4" t="s">
        <v>31</v>
      </c>
      <c r="E303" s="4">
        <v>0</v>
      </c>
      <c r="F303" s="4">
        <v>1</v>
      </c>
      <c r="G303" s="4">
        <v>2</v>
      </c>
      <c r="H303">
        <v>0.470695241967512</v>
      </c>
      <c r="I303">
        <f>((Table1[[#This Row],[H-S prob.]]*(Table1[[#This Row],[Odds]]-1)-1+Table1[[#This Row],[H-S prob.]])/(Table1[[#This Row],[Odds]]-1))*0.3</f>
        <v>-1.7582854819492798E-2</v>
      </c>
      <c r="K303">
        <f>(Table1[[#This Row],[H-S Bet]]*Table1[[#This Row],[Odds]]*Table1[[#This Row],[Win]]-Table1[[#This Row],[H-S Bet]])*Table1[[#This Row],[H-S Bankroll]]</f>
        <v>0</v>
      </c>
      <c r="L303">
        <f>Table1[[#This Row],[H-S Bet]]*Table1[[#This Row],[Odds]]*Table1[[#This Row],[Win]]-Table1[[#This Row],[H-S Bet]]</f>
        <v>0</v>
      </c>
      <c r="M303" s="5">
        <f>M302</f>
        <v>1.4009447208037957</v>
      </c>
      <c r="N303" s="4">
        <v>0.52200000000000002</v>
      </c>
      <c r="O303" s="4">
        <f>((Table1[[#This Row],[Dom prob.]]*(Table1[[#This Row],[Odds]]-1)-1+Table1[[#This Row],[Dom prob.]])/(Table1[[#This Row],[Odds]]-1))*0.3</f>
        <v>1.3200000000000012E-2</v>
      </c>
      <c r="P303" s="4">
        <v>1.3200000000000012E-2</v>
      </c>
      <c r="Q303" s="4">
        <f>(Table1[[#This Row],[Dom Bet]]*Table1[[#This Row],[Odds]]*Table1[[#This Row],[Win]]-Table1[[#This Row],[Dom Bet]])*Table1[[#This Row],[Dom Bankroll]]</f>
        <v>1.3441852410274447E-2</v>
      </c>
      <c r="R303" s="4">
        <f>Table1[[#This Row],[Dom Bet]]*Table1[[#This Row],[Odds]]*Table1[[#This Row],[Win]]-Table1[[#This Row],[Dom Bet]]</f>
        <v>1.3200000000000012E-2</v>
      </c>
      <c r="S303" s="4">
        <f>S302</f>
        <v>1.0183221522935177</v>
      </c>
      <c r="T303">
        <v>0.43640000000000001</v>
      </c>
      <c r="U303">
        <f>((Table1[[#This Row],[BB prob.]]*(Table1[[#This Row],[Odds]]-1)-1+Table1[[#This Row],[BB prob.]])/(Table1[[#This Row],[Odds]]-1))*0.3</f>
        <v>-3.8159999999999993E-2</v>
      </c>
      <c r="W303">
        <f>(Table1[[#This Row],[BB Bet]]*Table1[[#This Row],[Odds]]*Table1[[#This Row],[Win]]-Table1[[#This Row],[BB Bet]])*Table1[[#This Row],[BB Bankroll]]</f>
        <v>0</v>
      </c>
      <c r="X303">
        <f>Table1[[#This Row],[BB Bet]]*Table1[[#This Row],[Odds]]*Table1[[#This Row],[Win]]-Table1[[#This Row],[BB Bet]]</f>
        <v>0</v>
      </c>
      <c r="Y303" s="5">
        <f>Y302</f>
        <v>1.5809236216400833</v>
      </c>
    </row>
    <row r="304" spans="1:25" x14ac:dyDescent="0.35">
      <c r="A304" s="4">
        <v>2020020167</v>
      </c>
      <c r="B304" s="4">
        <v>22</v>
      </c>
      <c r="C304" s="4" t="s">
        <v>20</v>
      </c>
      <c r="D304" s="4" t="s">
        <v>32</v>
      </c>
      <c r="E304" s="4">
        <v>1</v>
      </c>
      <c r="F304" s="4">
        <v>1</v>
      </c>
      <c r="G304" s="4">
        <v>2.1</v>
      </c>
      <c r="H304">
        <v>0.48069920443792091</v>
      </c>
      <c r="I304">
        <f>((Table1[[#This Row],[H-S prob.]]*(Table1[[#This Row],[Odds]]-1)-1+Table1[[#This Row],[H-S prob.]])/(Table1[[#This Row],[Odds]]-1))*0.3</f>
        <v>2.5822716326274349E-3</v>
      </c>
      <c r="J304">
        <v>2.5822716326274349E-3</v>
      </c>
      <c r="K304">
        <f>(Table1[[#This Row],[H-S Bet]]*Table1[[#This Row],[Odds]]*Table1[[#This Row],[Win]]-Table1[[#This Row],[H-S Bet]])*Table1[[#This Row],[H-S Bankroll]]</f>
        <v>3.9793817925518841E-3</v>
      </c>
      <c r="L304">
        <f>Table1[[#This Row],[H-S Bet]]*Table1[[#This Row],[Odds]]*Table1[[#This Row],[Win]]-Table1[[#This Row],[H-S Bet]]</f>
        <v>2.8404987958901783E-3</v>
      </c>
      <c r="M304" s="5">
        <f>M303</f>
        <v>1.4009447208037957</v>
      </c>
      <c r="N304" s="4">
        <v>0.432</v>
      </c>
      <c r="O304" s="4">
        <f>((Table1[[#This Row],[Dom prob.]]*(Table1[[#This Row],[Odds]]-1)-1+Table1[[#This Row],[Dom prob.]])/(Table1[[#This Row],[Odds]]-1))*0.3</f>
        <v>-2.5309090909090892E-2</v>
      </c>
      <c r="P304" s="4"/>
      <c r="Q304" s="4">
        <f>(Table1[[#This Row],[Dom Bet]]*Table1[[#This Row],[Odds]]*Table1[[#This Row],[Win]]-Table1[[#This Row],[Dom Bet]])*Table1[[#This Row],[Dom Bankroll]]</f>
        <v>0</v>
      </c>
      <c r="R304" s="4">
        <f>Table1[[#This Row],[Dom Bet]]*Table1[[#This Row],[Odds]]*Table1[[#This Row],[Win]]-Table1[[#This Row],[Dom Bet]]</f>
        <v>0</v>
      </c>
      <c r="S304" s="4">
        <f>S303</f>
        <v>1.0183221522935177</v>
      </c>
      <c r="T304">
        <v>0.49880000000000002</v>
      </c>
      <c r="U304">
        <f>((Table1[[#This Row],[BB prob.]]*(Table1[[#This Row],[Odds]]-1)-1+Table1[[#This Row],[BB prob.]])/(Table1[[#This Row],[Odds]]-1))*0.3</f>
        <v>1.2949090909090929E-2</v>
      </c>
      <c r="V304">
        <v>1.2949090909090929E-2</v>
      </c>
      <c r="W304">
        <f>(Table1[[#This Row],[BB Bet]]*Table1[[#This Row],[Odds]]*Table1[[#This Row],[Win]]-Table1[[#This Row],[BB Bet]])*Table1[[#This Row],[BB Bankroll]]</f>
        <v>2.2518676066641381E-2</v>
      </c>
      <c r="X304">
        <f>Table1[[#This Row],[BB Bet]]*Table1[[#This Row],[Odds]]*Table1[[#This Row],[Win]]-Table1[[#This Row],[BB Bet]]</f>
        <v>1.4244000000000022E-2</v>
      </c>
      <c r="Y304" s="5">
        <f>Y303</f>
        <v>1.5809236216400833</v>
      </c>
    </row>
    <row r="305" spans="1:25" x14ac:dyDescent="0.35">
      <c r="A305" s="4">
        <v>2020020167</v>
      </c>
      <c r="B305" s="4">
        <v>22</v>
      </c>
      <c r="C305" s="4" t="s">
        <v>32</v>
      </c>
      <c r="D305" s="4" t="s">
        <v>20</v>
      </c>
      <c r="E305" s="4">
        <v>0</v>
      </c>
      <c r="F305" s="4">
        <v>0</v>
      </c>
      <c r="G305" s="4">
        <v>1.8</v>
      </c>
      <c r="H305">
        <v>0.5193007955620792</v>
      </c>
      <c r="I305">
        <f>((Table1[[#This Row],[H-S prob.]]*(Table1[[#This Row],[Odds]]-1)-1+Table1[[#This Row],[H-S prob.]])/(Table1[[#This Row],[Odds]]-1))*0.3</f>
        <v>-2.4471962995596508E-2</v>
      </c>
      <c r="K305">
        <f>(Table1[[#This Row],[H-S Bet]]*Table1[[#This Row],[Odds]]*Table1[[#This Row],[Win]]-Table1[[#This Row],[H-S Bet]])*Table1[[#This Row],[H-S Bankroll]]</f>
        <v>0</v>
      </c>
      <c r="L305">
        <f>Table1[[#This Row],[H-S Bet]]*Table1[[#This Row],[Odds]]*Table1[[#This Row],[Win]]-Table1[[#This Row],[H-S Bet]]</f>
        <v>0</v>
      </c>
      <c r="M305" s="5">
        <f>M304</f>
        <v>1.4009447208037957</v>
      </c>
      <c r="N305" s="4">
        <v>0.56800000000000006</v>
      </c>
      <c r="O305" s="4">
        <f>((Table1[[#This Row],[Dom prob.]]*(Table1[[#This Row],[Odds]]-1)-1+Table1[[#This Row],[Dom prob.]])/(Table1[[#This Row],[Odds]]-1))*0.3</f>
        <v>8.4000000000000741E-3</v>
      </c>
      <c r="P305" s="4">
        <v>8.4000000000000741E-3</v>
      </c>
      <c r="Q305" s="4">
        <f>(Table1[[#This Row],[Dom Bet]]*Table1[[#This Row],[Odds]]*Table1[[#This Row],[Win]]-Table1[[#This Row],[Dom Bet]])*Table1[[#This Row],[Dom Bankroll]]</f>
        <v>-8.5539060792656253E-3</v>
      </c>
      <c r="R305" s="4">
        <f>Table1[[#This Row],[Dom Bet]]*Table1[[#This Row],[Odds]]*Table1[[#This Row],[Win]]-Table1[[#This Row],[Dom Bet]]</f>
        <v>-8.4000000000000741E-3</v>
      </c>
      <c r="S305" s="4">
        <f>S304</f>
        <v>1.0183221522935177</v>
      </c>
      <c r="T305">
        <v>0.50119999999999998</v>
      </c>
      <c r="U305">
        <f>((Table1[[#This Row],[BB prob.]]*(Table1[[#This Row],[Odds]]-1)-1+Table1[[#This Row],[BB prob.]])/(Table1[[#This Row],[Odds]]-1))*0.3</f>
        <v>-3.6690000000000014E-2</v>
      </c>
      <c r="W305">
        <f>(Table1[[#This Row],[BB Bet]]*Table1[[#This Row],[Odds]]*Table1[[#This Row],[Win]]-Table1[[#This Row],[BB Bet]])*Table1[[#This Row],[BB Bankroll]]</f>
        <v>0</v>
      </c>
      <c r="X305">
        <f>Table1[[#This Row],[BB Bet]]*Table1[[#This Row],[Odds]]*Table1[[#This Row],[Win]]-Table1[[#This Row],[BB Bet]]</f>
        <v>0</v>
      </c>
      <c r="Y305" s="5">
        <f>Y304</f>
        <v>1.5809236216400833</v>
      </c>
    </row>
    <row r="306" spans="1:25" x14ac:dyDescent="0.35">
      <c r="A306" s="4">
        <v>2020020168</v>
      </c>
      <c r="B306" s="4">
        <v>22</v>
      </c>
      <c r="C306" s="4" t="s">
        <v>18</v>
      </c>
      <c r="D306" s="4" t="s">
        <v>4</v>
      </c>
      <c r="E306" s="4">
        <v>0</v>
      </c>
      <c r="F306" s="4">
        <v>0</v>
      </c>
      <c r="G306" s="4">
        <v>1.52</v>
      </c>
      <c r="H306">
        <v>0.57805857741437749</v>
      </c>
      <c r="I306">
        <f>((Table1[[#This Row],[H-S prob.]]*(Table1[[#This Row],[Odds]]-1)-1+Table1[[#This Row],[H-S prob.]])/(Table1[[#This Row],[Odds]]-1))*0.3</f>
        <v>-7.0010170575084338E-2</v>
      </c>
      <c r="K306">
        <f>(Table1[[#This Row],[H-S Bet]]*Table1[[#This Row],[Odds]]*Table1[[#This Row],[Win]]-Table1[[#This Row],[H-S Bet]])*Table1[[#This Row],[H-S Bankroll]]</f>
        <v>0</v>
      </c>
      <c r="L306">
        <f>Table1[[#This Row],[H-S Bet]]*Table1[[#This Row],[Odds]]*Table1[[#This Row],[Win]]-Table1[[#This Row],[H-S Bet]]</f>
        <v>0</v>
      </c>
      <c r="M306" s="5">
        <f>M305</f>
        <v>1.4009447208037957</v>
      </c>
      <c r="N306" s="4">
        <v>0.627</v>
      </c>
      <c r="O306" s="4">
        <f>((Table1[[#This Row],[Dom prob.]]*(Table1[[#This Row],[Odds]]-1)-1+Table1[[#This Row],[Dom prob.]])/(Table1[[#This Row],[Odds]]-1))*0.3</f>
        <v>-2.7092307692307693E-2</v>
      </c>
      <c r="P306" s="4"/>
      <c r="Q306" s="4">
        <f>(Table1[[#This Row],[Dom Bet]]*Table1[[#This Row],[Odds]]*Table1[[#This Row],[Win]]-Table1[[#This Row],[Dom Bet]])*Table1[[#This Row],[Dom Bankroll]]</f>
        <v>0</v>
      </c>
      <c r="R306" s="4">
        <f>Table1[[#This Row],[Dom Bet]]*Table1[[#This Row],[Odds]]*Table1[[#This Row],[Win]]-Table1[[#This Row],[Dom Bet]]</f>
        <v>0</v>
      </c>
      <c r="S306" s="4">
        <f>S305</f>
        <v>1.0183221522935177</v>
      </c>
      <c r="T306">
        <v>0.53649999999999998</v>
      </c>
      <c r="U306">
        <f>((Table1[[#This Row],[BB prob.]]*(Table1[[#This Row],[Odds]]-1)-1+Table1[[#This Row],[BB prob.]])/(Table1[[#This Row],[Odds]]-1))*0.3</f>
        <v>-0.10645384615384616</v>
      </c>
      <c r="W306">
        <f>(Table1[[#This Row],[BB Bet]]*Table1[[#This Row],[Odds]]*Table1[[#This Row],[Win]]-Table1[[#This Row],[BB Bet]])*Table1[[#This Row],[BB Bankroll]]</f>
        <v>0</v>
      </c>
      <c r="X306">
        <f>Table1[[#This Row],[BB Bet]]*Table1[[#This Row],[Odds]]*Table1[[#This Row],[Win]]-Table1[[#This Row],[BB Bet]]</f>
        <v>0</v>
      </c>
      <c r="Y306" s="5">
        <f>Y305</f>
        <v>1.5809236216400833</v>
      </c>
    </row>
    <row r="307" spans="1:25" x14ac:dyDescent="0.35">
      <c r="A307" s="4">
        <v>2020020168</v>
      </c>
      <c r="B307" s="4">
        <v>22</v>
      </c>
      <c r="C307" s="4" t="s">
        <v>4</v>
      </c>
      <c r="D307" s="4" t="s">
        <v>18</v>
      </c>
      <c r="E307" s="4">
        <v>1</v>
      </c>
      <c r="F307" s="4">
        <v>1</v>
      </c>
      <c r="G307" s="4">
        <v>2.6</v>
      </c>
      <c r="H307">
        <v>0.42194142258562245</v>
      </c>
      <c r="I307">
        <f>((Table1[[#This Row],[H-S prob.]]*(Table1[[#This Row],[Odds]]-1)-1+Table1[[#This Row],[H-S prob.]])/(Table1[[#This Row],[Odds]]-1))*0.3</f>
        <v>1.8196443510490944E-2</v>
      </c>
      <c r="J307">
        <v>1.8196443510490944E-2</v>
      </c>
      <c r="K307">
        <f>(Table1[[#This Row],[H-S Bet]]*Table1[[#This Row],[Odds]]*Table1[[#This Row],[Win]]-Table1[[#This Row],[H-S Bet]])*Table1[[#This Row],[H-S Bankroll]]</f>
        <v>4.0787538357482847E-2</v>
      </c>
      <c r="L307">
        <f>Table1[[#This Row],[H-S Bet]]*Table1[[#This Row],[Odds]]*Table1[[#This Row],[Win]]-Table1[[#This Row],[H-S Bet]]</f>
        <v>2.9114309616785513E-2</v>
      </c>
      <c r="M307" s="5">
        <f>M306</f>
        <v>1.4009447208037957</v>
      </c>
      <c r="N307" s="4">
        <v>0.373</v>
      </c>
      <c r="O307" s="4">
        <f>((Table1[[#This Row],[Dom prob.]]*(Table1[[#This Row],[Odds]]-1)-1+Table1[[#This Row],[Dom prob.]])/(Table1[[#This Row],[Odds]]-1))*0.3</f>
        <v>-5.6625000000000009E-3</v>
      </c>
      <c r="P307" s="4"/>
      <c r="Q307" s="4">
        <f>(Table1[[#This Row],[Dom Bet]]*Table1[[#This Row],[Odds]]*Table1[[#This Row],[Win]]-Table1[[#This Row],[Dom Bet]])*Table1[[#This Row],[Dom Bankroll]]</f>
        <v>0</v>
      </c>
      <c r="R307" s="4">
        <f>Table1[[#This Row],[Dom Bet]]*Table1[[#This Row],[Odds]]*Table1[[#This Row],[Win]]-Table1[[#This Row],[Dom Bet]]</f>
        <v>0</v>
      </c>
      <c r="S307" s="4">
        <f>S306</f>
        <v>1.0183221522935177</v>
      </c>
      <c r="T307">
        <v>0.46349999999999997</v>
      </c>
      <c r="U307">
        <f>((Table1[[#This Row],[BB prob.]]*(Table1[[#This Row],[Odds]]-1)-1+Table1[[#This Row],[BB prob.]])/(Table1[[#This Row],[Odds]]-1))*0.3</f>
        <v>3.845624999999999E-2</v>
      </c>
      <c r="V307">
        <v>3.845624999999999E-2</v>
      </c>
      <c r="W307">
        <f>(Table1[[#This Row],[BB Bet]]*Table1[[#This Row],[Odds]]*Table1[[#This Row],[Win]]-Table1[[#This Row],[BB Bet]])*Table1[[#This Row],[BB Bankroll]]</f>
        <v>9.7274230439514317E-2</v>
      </c>
      <c r="X307">
        <f>Table1[[#This Row],[BB Bet]]*Table1[[#This Row],[Odds]]*Table1[[#This Row],[Win]]-Table1[[#This Row],[BB Bet]]</f>
        <v>6.1529999999999994E-2</v>
      </c>
      <c r="Y307" s="5">
        <f>Y306</f>
        <v>1.5809236216400833</v>
      </c>
    </row>
    <row r="308" spans="1:25" x14ac:dyDescent="0.35">
      <c r="A308" s="4">
        <v>2020020169</v>
      </c>
      <c r="B308" s="4">
        <v>22</v>
      </c>
      <c r="C308" s="4" t="s">
        <v>24</v>
      </c>
      <c r="D308" s="4" t="s">
        <v>11</v>
      </c>
      <c r="E308" s="4">
        <v>0</v>
      </c>
      <c r="F308" s="4">
        <v>1</v>
      </c>
      <c r="G308" s="4">
        <v>2.4500000000000002</v>
      </c>
      <c r="H308">
        <v>0.32441228849548404</v>
      </c>
      <c r="I308">
        <f>((Table1[[#This Row],[H-S prob.]]*(Table1[[#This Row],[Odds]]-1)-1+Table1[[#This Row],[H-S prob.]])/(Table1[[#This Row],[Odds]]-1))*0.3</f>
        <v>-4.2453081348840842E-2</v>
      </c>
      <c r="K308">
        <f>(Table1[[#This Row],[H-S Bet]]*Table1[[#This Row],[Odds]]*Table1[[#This Row],[Win]]-Table1[[#This Row],[H-S Bet]])*Table1[[#This Row],[H-S Bankroll]]</f>
        <v>0</v>
      </c>
      <c r="L308">
        <f>Table1[[#This Row],[H-S Bet]]*Table1[[#This Row],[Odds]]*Table1[[#This Row],[Win]]-Table1[[#This Row],[H-S Bet]]</f>
        <v>0</v>
      </c>
      <c r="M308" s="5">
        <f>M307</f>
        <v>1.4009447208037957</v>
      </c>
      <c r="N308" s="4">
        <v>0.36799999999999999</v>
      </c>
      <c r="O308" s="4">
        <f>((Table1[[#This Row],[Dom prob.]]*(Table1[[#This Row],[Odds]]-1)-1+Table1[[#This Row],[Dom prob.]])/(Table1[[#This Row],[Odds]]-1))*0.3</f>
        <v>-2.0358620689655157E-2</v>
      </c>
      <c r="P308" s="4"/>
      <c r="Q308" s="4">
        <f>(Table1[[#This Row],[Dom Bet]]*Table1[[#This Row],[Odds]]*Table1[[#This Row],[Win]]-Table1[[#This Row],[Dom Bet]])*Table1[[#This Row],[Dom Bankroll]]</f>
        <v>0</v>
      </c>
      <c r="R308" s="4">
        <f>Table1[[#This Row],[Dom Bet]]*Table1[[#This Row],[Odds]]*Table1[[#This Row],[Win]]-Table1[[#This Row],[Dom Bet]]</f>
        <v>0</v>
      </c>
      <c r="S308" s="4">
        <f>S307</f>
        <v>1.0183221522935177</v>
      </c>
      <c r="T308">
        <v>0.3569</v>
      </c>
      <c r="U308">
        <f>((Table1[[#This Row],[BB prob.]]*(Table1[[#This Row],[Odds]]-1)-1+Table1[[#This Row],[BB prob.]])/(Table1[[#This Row],[Odds]]-1))*0.3</f>
        <v>-2.5985172413793077E-2</v>
      </c>
      <c r="W308">
        <f>(Table1[[#This Row],[BB Bet]]*Table1[[#This Row],[Odds]]*Table1[[#This Row],[Win]]-Table1[[#This Row],[BB Bet]])*Table1[[#This Row],[BB Bankroll]]</f>
        <v>0</v>
      </c>
      <c r="X308">
        <f>Table1[[#This Row],[BB Bet]]*Table1[[#This Row],[Odds]]*Table1[[#This Row],[Win]]-Table1[[#This Row],[BB Bet]]</f>
        <v>0</v>
      </c>
      <c r="Y308" s="5">
        <f>Y307</f>
        <v>1.5809236216400833</v>
      </c>
    </row>
    <row r="309" spans="1:25" x14ac:dyDescent="0.35">
      <c r="A309" s="4">
        <v>2020020169</v>
      </c>
      <c r="B309" s="4">
        <v>22</v>
      </c>
      <c r="C309" s="4" t="s">
        <v>11</v>
      </c>
      <c r="D309" s="4" t="s">
        <v>24</v>
      </c>
      <c r="E309" s="4">
        <v>1</v>
      </c>
      <c r="F309" s="4">
        <v>0</v>
      </c>
      <c r="G309" s="4">
        <v>1.57</v>
      </c>
      <c r="H309">
        <v>0.67558771150451591</v>
      </c>
      <c r="I309">
        <f>((Table1[[#This Row],[H-S prob.]]*(Table1[[#This Row],[Odds]]-1)-1+Table1[[#This Row],[H-S prob.]])/(Table1[[#This Row],[Odds]]-1))*0.3</f>
        <v>3.1933003716889494E-2</v>
      </c>
      <c r="J309">
        <v>3.1933003716889494E-2</v>
      </c>
      <c r="K309">
        <f>(Table1[[#This Row],[H-S Bet]]*Table1[[#This Row],[Odds]]*Table1[[#This Row],[Win]]-Table1[[#This Row],[H-S Bet]])*Table1[[#This Row],[H-S Bankroll]]</f>
        <v>-4.4736372976584324E-2</v>
      </c>
      <c r="L309">
        <f>Table1[[#This Row],[H-S Bet]]*Table1[[#This Row],[Odds]]*Table1[[#This Row],[Win]]-Table1[[#This Row],[H-S Bet]]</f>
        <v>-3.1933003716889494E-2</v>
      </c>
      <c r="M309" s="5">
        <f>M308</f>
        <v>1.4009447208037957</v>
      </c>
      <c r="N309" s="4">
        <v>0.63200000000000001</v>
      </c>
      <c r="O309" s="4">
        <f>((Table1[[#This Row],[Dom prob.]]*(Table1[[#This Row],[Odds]]-1)-1+Table1[[#This Row],[Dom prob.]])/(Table1[[#This Row],[Odds]]-1))*0.3</f>
        <v>-4.084210526315725E-3</v>
      </c>
      <c r="P309" s="4"/>
      <c r="Q309" s="4">
        <f>(Table1[[#This Row],[Dom Bet]]*Table1[[#This Row],[Odds]]*Table1[[#This Row],[Win]]-Table1[[#This Row],[Dom Bet]])*Table1[[#This Row],[Dom Bankroll]]</f>
        <v>0</v>
      </c>
      <c r="R309" s="4">
        <f>Table1[[#This Row],[Dom Bet]]*Table1[[#This Row],[Odds]]*Table1[[#This Row],[Win]]-Table1[[#This Row],[Dom Bet]]</f>
        <v>0</v>
      </c>
      <c r="S309" s="4">
        <f>S308</f>
        <v>1.0183221522935177</v>
      </c>
      <c r="T309">
        <v>0.6431</v>
      </c>
      <c r="U309">
        <f>((Table1[[#This Row],[BB prob.]]*(Table1[[#This Row],[Odds]]-1)-1+Table1[[#This Row],[BB prob.]])/(Table1[[#This Row],[Odds]]-1))*0.3</f>
        <v>5.0878947368421532E-3</v>
      </c>
      <c r="V309">
        <v>5.0878947368421532E-3</v>
      </c>
      <c r="W309">
        <f>(Table1[[#This Row],[BB Bet]]*Table1[[#This Row],[Odds]]*Table1[[#This Row],[Win]]-Table1[[#This Row],[BB Bet]])*Table1[[#This Row],[BB Bankroll]]</f>
        <v>-8.0435729738920145E-3</v>
      </c>
      <c r="X309">
        <f>Table1[[#This Row],[BB Bet]]*Table1[[#This Row],[Odds]]*Table1[[#This Row],[Win]]-Table1[[#This Row],[BB Bet]]</f>
        <v>-5.0878947368421532E-3</v>
      </c>
      <c r="Y309" s="5">
        <f>Y308</f>
        <v>1.5809236216400833</v>
      </c>
    </row>
    <row r="310" spans="1:25" x14ac:dyDescent="0.35">
      <c r="A310" s="4">
        <v>2020020170</v>
      </c>
      <c r="B310" s="4">
        <v>22</v>
      </c>
      <c r="C310" s="4" t="s">
        <v>6</v>
      </c>
      <c r="D310" s="4" t="s">
        <v>30</v>
      </c>
      <c r="E310" s="4">
        <v>1</v>
      </c>
      <c r="F310" s="4">
        <v>0</v>
      </c>
      <c r="G310" s="4">
        <v>1.31</v>
      </c>
      <c r="H310">
        <v>0.70022118828589863</v>
      </c>
      <c r="I310">
        <f>((Table1[[#This Row],[H-S prob.]]*(Table1[[#This Row],[Odds]]-1)-1+Table1[[#This Row],[H-S prob.]])/(Table1[[#This Row],[Odds]]-1))*0.3</f>
        <v>-8.0042170979489721E-2</v>
      </c>
      <c r="K310">
        <f>(Table1[[#This Row],[H-S Bet]]*Table1[[#This Row],[Odds]]*Table1[[#This Row],[Win]]-Table1[[#This Row],[H-S Bet]])*Table1[[#This Row],[H-S Bankroll]]</f>
        <v>0</v>
      </c>
      <c r="L310">
        <f>Table1[[#This Row],[H-S Bet]]*Table1[[#This Row],[Odds]]*Table1[[#This Row],[Win]]-Table1[[#This Row],[H-S Bet]]</f>
        <v>0</v>
      </c>
      <c r="M310" s="5">
        <f>M309</f>
        <v>1.4009447208037957</v>
      </c>
      <c r="N310" s="4">
        <v>0.71499999999999997</v>
      </c>
      <c r="O310" s="4">
        <f>((Table1[[#This Row],[Dom prob.]]*(Table1[[#This Row],[Odds]]-1)-1+Table1[[#This Row],[Dom prob.]])/(Table1[[#This Row],[Odds]]-1))*0.3</f>
        <v>-6.1306451612903226E-2</v>
      </c>
      <c r="P310" s="4"/>
      <c r="Q310" s="4">
        <f>(Table1[[#This Row],[Dom Bet]]*Table1[[#This Row],[Odds]]*Table1[[#This Row],[Win]]-Table1[[#This Row],[Dom Bet]])*Table1[[#This Row],[Dom Bankroll]]</f>
        <v>0</v>
      </c>
      <c r="R310" s="4">
        <f>Table1[[#This Row],[Dom Bet]]*Table1[[#This Row],[Odds]]*Table1[[#This Row],[Win]]-Table1[[#This Row],[Dom Bet]]</f>
        <v>0</v>
      </c>
      <c r="S310" s="4">
        <f>S309</f>
        <v>1.0183221522935177</v>
      </c>
      <c r="T310">
        <v>0.76659999999999995</v>
      </c>
      <c r="U310">
        <f>((Table1[[#This Row],[BB prob.]]*(Table1[[#This Row],[Odds]]-1)-1+Table1[[#This Row],[BB prob.]])/(Table1[[#This Row],[Odds]]-1))*0.3</f>
        <v>4.1090322580644876E-3</v>
      </c>
      <c r="V310">
        <v>4.1090322580644876E-3</v>
      </c>
      <c r="W310">
        <f>(Table1[[#This Row],[BB Bet]]*Table1[[#This Row],[Odds]]*Table1[[#This Row],[Win]]-Table1[[#This Row],[BB Bet]])*Table1[[#This Row],[BB Bankroll]]</f>
        <v>-6.4960661588552389E-3</v>
      </c>
      <c r="X310">
        <f>Table1[[#This Row],[BB Bet]]*Table1[[#This Row],[Odds]]*Table1[[#This Row],[Win]]-Table1[[#This Row],[BB Bet]]</f>
        <v>-4.1090322580644876E-3</v>
      </c>
      <c r="Y310" s="5">
        <f>Y309</f>
        <v>1.5809236216400833</v>
      </c>
    </row>
    <row r="311" spans="1:25" x14ac:dyDescent="0.35">
      <c r="A311" s="4">
        <v>2020020170</v>
      </c>
      <c r="B311" s="4">
        <v>22</v>
      </c>
      <c r="C311" s="4" t="s">
        <v>30</v>
      </c>
      <c r="D311" s="4" t="s">
        <v>6</v>
      </c>
      <c r="E311" s="4">
        <v>0</v>
      </c>
      <c r="F311" s="4">
        <v>1</v>
      </c>
      <c r="G311" s="4">
        <v>3.45</v>
      </c>
      <c r="H311">
        <v>0.29977881171410142</v>
      </c>
      <c r="I311">
        <f>((Table1[[#This Row],[H-S prob.]]*(Table1[[#This Row],[Odds]]-1)-1+Table1[[#This Row],[H-S prob.]])/(Table1[[#This Row],[Odds]]-1))*0.3</f>
        <v>4.1922735200387706E-3</v>
      </c>
      <c r="J311">
        <v>4.1922735200387706E-3</v>
      </c>
      <c r="K311">
        <f>(Table1[[#This Row],[H-S Bet]]*Table1[[#This Row],[Odds]]*Table1[[#This Row],[Win]]-Table1[[#This Row],[H-S Bet]])*Table1[[#This Row],[H-S Bankroll]]</f>
        <v>1.438920146735646E-2</v>
      </c>
      <c r="L311">
        <f>Table1[[#This Row],[H-S Bet]]*Table1[[#This Row],[Odds]]*Table1[[#This Row],[Win]]-Table1[[#This Row],[H-S Bet]]</f>
        <v>1.0271070124094988E-2</v>
      </c>
      <c r="M311" s="5">
        <f>M310</f>
        <v>1.4009447208037957</v>
      </c>
      <c r="N311" s="4">
        <v>0.28500000000000003</v>
      </c>
      <c r="O311" s="4">
        <f>((Table1[[#This Row],[Dom prob.]]*(Table1[[#This Row],[Odds]]-1)-1+Table1[[#This Row],[Dom prob.]])/(Table1[[#This Row],[Odds]]-1))*0.3</f>
        <v>-2.051020408163243E-3</v>
      </c>
      <c r="P311" s="4"/>
      <c r="Q311" s="4">
        <f>(Table1[[#This Row],[Dom Bet]]*Table1[[#This Row],[Odds]]*Table1[[#This Row],[Win]]-Table1[[#This Row],[Dom Bet]])*Table1[[#This Row],[Dom Bankroll]]</f>
        <v>0</v>
      </c>
      <c r="R311" s="4">
        <f>Table1[[#This Row],[Dom Bet]]*Table1[[#This Row],[Odds]]*Table1[[#This Row],[Win]]-Table1[[#This Row],[Dom Bet]]</f>
        <v>0</v>
      </c>
      <c r="S311" s="4">
        <f>S310</f>
        <v>1.0183221522935177</v>
      </c>
      <c r="T311">
        <v>0.23340000000000005</v>
      </c>
      <c r="U311">
        <f>((Table1[[#This Row],[BB prob.]]*(Table1[[#This Row],[Odds]]-1)-1+Table1[[#This Row],[BB prob.]])/(Table1[[#This Row],[Odds]]-1))*0.3</f>
        <v>-2.3849387755102012E-2</v>
      </c>
      <c r="W311">
        <f>(Table1[[#This Row],[BB Bet]]*Table1[[#This Row],[Odds]]*Table1[[#This Row],[Win]]-Table1[[#This Row],[BB Bet]])*Table1[[#This Row],[BB Bankroll]]</f>
        <v>0</v>
      </c>
      <c r="X311">
        <f>Table1[[#This Row],[BB Bet]]*Table1[[#This Row],[Odds]]*Table1[[#This Row],[Win]]-Table1[[#This Row],[BB Bet]]</f>
        <v>0</v>
      </c>
      <c r="Y311" s="5">
        <f>Y310</f>
        <v>1.5809236216400833</v>
      </c>
    </row>
    <row r="312" spans="1:25" x14ac:dyDescent="0.35">
      <c r="A312" s="4">
        <v>2020020171</v>
      </c>
      <c r="B312" s="4">
        <v>22</v>
      </c>
      <c r="C312" s="4" t="s">
        <v>7</v>
      </c>
      <c r="D312" s="4" t="s">
        <v>9</v>
      </c>
      <c r="E312" s="4">
        <v>1</v>
      </c>
      <c r="F312" s="4">
        <v>1</v>
      </c>
      <c r="G312" s="4">
        <v>1.55</v>
      </c>
      <c r="H312">
        <v>0.63442102459490901</v>
      </c>
      <c r="I312">
        <f>((Table1[[#This Row],[H-S prob.]]*(Table1[[#This Row],[Odds]]-1)-1+Table1[[#This Row],[H-S prob.]])/(Table1[[#This Row],[Odds]]-1))*0.3</f>
        <v>-9.0804064788496258E-3</v>
      </c>
      <c r="K312">
        <f>(Table1[[#This Row],[H-S Bet]]*Table1[[#This Row],[Odds]]*Table1[[#This Row],[Win]]-Table1[[#This Row],[H-S Bet]])*Table1[[#This Row],[H-S Bankroll]]</f>
        <v>0</v>
      </c>
      <c r="L312">
        <f>Table1[[#This Row],[H-S Bet]]*Table1[[#This Row],[Odds]]*Table1[[#This Row],[Win]]-Table1[[#This Row],[H-S Bet]]</f>
        <v>0</v>
      </c>
      <c r="M312" s="5">
        <f>M311</f>
        <v>1.4009447208037957</v>
      </c>
      <c r="N312" s="4">
        <v>0.59799999999999998</v>
      </c>
      <c r="O312" s="4">
        <f>((Table1[[#This Row],[Dom prob.]]*(Table1[[#This Row],[Odds]]-1)-1+Table1[[#This Row],[Dom prob.]])/(Table1[[#This Row],[Odds]]-1))*0.3</f>
        <v>-3.9872727272727303E-2</v>
      </c>
      <c r="P312" s="4"/>
      <c r="Q312" s="4">
        <f>(Table1[[#This Row],[Dom Bet]]*Table1[[#This Row],[Odds]]*Table1[[#This Row],[Win]]-Table1[[#This Row],[Dom Bet]])*Table1[[#This Row],[Dom Bankroll]]</f>
        <v>0</v>
      </c>
      <c r="R312" s="4">
        <f>Table1[[#This Row],[Dom Bet]]*Table1[[#This Row],[Odds]]*Table1[[#This Row],[Win]]-Table1[[#This Row],[Dom Bet]]</f>
        <v>0</v>
      </c>
      <c r="S312" s="4">
        <f>S311</f>
        <v>1.0183221522935177</v>
      </c>
      <c r="T312">
        <v>0.61610000000000009</v>
      </c>
      <c r="U312">
        <f>((Table1[[#This Row],[BB prob.]]*(Table1[[#This Row],[Odds]]-1)-1+Table1[[#This Row],[BB prob.]])/(Table1[[#This Row],[Odds]]-1))*0.3</f>
        <v>-2.456999999999988E-2</v>
      </c>
      <c r="W312">
        <f>(Table1[[#This Row],[BB Bet]]*Table1[[#This Row],[Odds]]*Table1[[#This Row],[Win]]-Table1[[#This Row],[BB Bet]])*Table1[[#This Row],[BB Bankroll]]</f>
        <v>0</v>
      </c>
      <c r="X312">
        <f>Table1[[#This Row],[BB Bet]]*Table1[[#This Row],[Odds]]*Table1[[#This Row],[Win]]-Table1[[#This Row],[BB Bet]]</f>
        <v>0</v>
      </c>
      <c r="Y312" s="5">
        <f>Y311</f>
        <v>1.5809236216400833</v>
      </c>
    </row>
    <row r="313" spans="1:25" x14ac:dyDescent="0.35">
      <c r="A313" s="4">
        <v>2020020171</v>
      </c>
      <c r="B313" s="4">
        <v>22</v>
      </c>
      <c r="C313" s="4" t="s">
        <v>9</v>
      </c>
      <c r="D313" s="4" t="s">
        <v>7</v>
      </c>
      <c r="E313" s="4">
        <v>0</v>
      </c>
      <c r="F313" s="4">
        <v>0</v>
      </c>
      <c r="G313" s="4">
        <v>2.5</v>
      </c>
      <c r="H313">
        <v>0.36557897540509104</v>
      </c>
      <c r="I313">
        <f>((Table1[[#This Row],[H-S prob.]]*(Table1[[#This Row],[Odds]]-1)-1+Table1[[#This Row],[H-S prob.]])/(Table1[[#This Row],[Odds]]-1))*0.3</f>
        <v>-1.7210512297454482E-2</v>
      </c>
      <c r="K313">
        <f>(Table1[[#This Row],[H-S Bet]]*Table1[[#This Row],[Odds]]*Table1[[#This Row],[Win]]-Table1[[#This Row],[H-S Bet]])*Table1[[#This Row],[H-S Bankroll]]</f>
        <v>0</v>
      </c>
      <c r="L313">
        <f>Table1[[#This Row],[H-S Bet]]*Table1[[#This Row],[Odds]]*Table1[[#This Row],[Win]]-Table1[[#This Row],[H-S Bet]]</f>
        <v>0</v>
      </c>
      <c r="M313" s="5">
        <f>M312</f>
        <v>1.4009447208037957</v>
      </c>
      <c r="N313" s="4">
        <v>0.40200000000000002</v>
      </c>
      <c r="O313" s="4">
        <f>((Table1[[#This Row],[Dom prob.]]*(Table1[[#This Row],[Odds]]-1)-1+Table1[[#This Row],[Dom prob.]])/(Table1[[#This Row],[Odds]]-1))*0.3</f>
        <v>1.0000000000000009E-3</v>
      </c>
      <c r="P313" s="4">
        <v>1.0000000000000009E-3</v>
      </c>
      <c r="Q313" s="4">
        <f>(Table1[[#This Row],[Dom Bet]]*Table1[[#This Row],[Odds]]*Table1[[#This Row],[Win]]-Table1[[#This Row],[Dom Bet]])*Table1[[#This Row],[Dom Bankroll]]</f>
        <v>-1.0183221522935186E-3</v>
      </c>
      <c r="R313" s="4">
        <f>Table1[[#This Row],[Dom Bet]]*Table1[[#This Row],[Odds]]*Table1[[#This Row],[Win]]-Table1[[#This Row],[Dom Bet]]</f>
        <v>-1.0000000000000009E-3</v>
      </c>
      <c r="S313" s="4">
        <f>S312</f>
        <v>1.0183221522935177</v>
      </c>
      <c r="T313">
        <v>0.38389999999999991</v>
      </c>
      <c r="U313">
        <f>((Table1[[#This Row],[BB prob.]]*(Table1[[#This Row],[Odds]]-1)-1+Table1[[#This Row],[BB prob.]])/(Table1[[#This Row],[Odds]]-1))*0.3</f>
        <v>-8.050000000000045E-3</v>
      </c>
      <c r="W313">
        <f>(Table1[[#This Row],[BB Bet]]*Table1[[#This Row],[Odds]]*Table1[[#This Row],[Win]]-Table1[[#This Row],[BB Bet]])*Table1[[#This Row],[BB Bankroll]]</f>
        <v>0</v>
      </c>
      <c r="X313">
        <f>Table1[[#This Row],[BB Bet]]*Table1[[#This Row],[Odds]]*Table1[[#This Row],[Win]]-Table1[[#This Row],[BB Bet]]</f>
        <v>0</v>
      </c>
      <c r="Y313" s="5">
        <f>Y312</f>
        <v>1.5809236216400833</v>
      </c>
    </row>
    <row r="314" spans="1:25" x14ac:dyDescent="0.35">
      <c r="A314" s="4">
        <v>2020020172</v>
      </c>
      <c r="B314" s="4">
        <v>22</v>
      </c>
      <c r="C314" s="4" t="s">
        <v>22</v>
      </c>
      <c r="D314" s="4" t="s">
        <v>23</v>
      </c>
      <c r="E314" s="4">
        <v>0</v>
      </c>
      <c r="F314" s="4">
        <v>0</v>
      </c>
      <c r="G314" s="4">
        <v>1.83</v>
      </c>
      <c r="H314">
        <v>0.48277421607561988</v>
      </c>
      <c r="I314">
        <f>((Table1[[#This Row],[H-S prob.]]*(Table1[[#This Row],[Odds]]-1)-1+Table1[[#This Row],[H-S prob.]])/(Table1[[#This Row],[Odds]]-1))*0.3</f>
        <v>-4.2116813704198404E-2</v>
      </c>
      <c r="K314">
        <f>(Table1[[#This Row],[H-S Bet]]*Table1[[#This Row],[Odds]]*Table1[[#This Row],[Win]]-Table1[[#This Row],[H-S Bet]])*Table1[[#This Row],[H-S Bankroll]]</f>
        <v>0</v>
      </c>
      <c r="L314">
        <f>Table1[[#This Row],[H-S Bet]]*Table1[[#This Row],[Odds]]*Table1[[#This Row],[Win]]-Table1[[#This Row],[H-S Bet]]</f>
        <v>0</v>
      </c>
      <c r="M314" s="5">
        <f>M313</f>
        <v>1.4009447208037957</v>
      </c>
      <c r="N314" s="4">
        <v>0.55200000000000005</v>
      </c>
      <c r="O314" s="4">
        <f>((Table1[[#This Row],[Dom prob.]]*(Table1[[#This Row],[Odds]]-1)-1+Table1[[#This Row],[Dom prob.]])/(Table1[[#This Row],[Odds]]-1))*0.3</f>
        <v>3.6722891566265663E-3</v>
      </c>
      <c r="P314" s="4">
        <v>3.6722891566265663E-3</v>
      </c>
      <c r="Q314" s="4">
        <f>(Table1[[#This Row],[Dom Bet]]*Table1[[#This Row],[Odds]]*Table1[[#This Row],[Win]]-Table1[[#This Row],[Dom Bet]])*Table1[[#This Row],[Dom Bankroll]]</f>
        <v>-3.7395733978201123E-3</v>
      </c>
      <c r="R314" s="4">
        <f>Table1[[#This Row],[Dom Bet]]*Table1[[#This Row],[Odds]]*Table1[[#This Row],[Win]]-Table1[[#This Row],[Dom Bet]]</f>
        <v>-3.6722891566265663E-3</v>
      </c>
      <c r="S314" s="4">
        <f>S313</f>
        <v>1.0183221522935177</v>
      </c>
      <c r="T314">
        <v>0.4365</v>
      </c>
      <c r="U314">
        <f>((Table1[[#This Row],[BB prob.]]*(Table1[[#This Row],[Odds]]-1)-1+Table1[[#This Row],[BB prob.]])/(Table1[[#This Row],[Odds]]-1))*0.3</f>
        <v>-7.2724698795180703E-2</v>
      </c>
      <c r="W314">
        <f>(Table1[[#This Row],[BB Bet]]*Table1[[#This Row],[Odds]]*Table1[[#This Row],[Win]]-Table1[[#This Row],[BB Bet]])*Table1[[#This Row],[BB Bankroll]]</f>
        <v>0</v>
      </c>
      <c r="X314">
        <f>Table1[[#This Row],[BB Bet]]*Table1[[#This Row],[Odds]]*Table1[[#This Row],[Win]]-Table1[[#This Row],[BB Bet]]</f>
        <v>0</v>
      </c>
      <c r="Y314" s="5">
        <f>Y313</f>
        <v>1.5809236216400833</v>
      </c>
    </row>
    <row r="315" spans="1:25" x14ac:dyDescent="0.35">
      <c r="A315" s="4">
        <v>2020020172</v>
      </c>
      <c r="B315" s="4">
        <v>22</v>
      </c>
      <c r="C315" s="4" t="s">
        <v>23</v>
      </c>
      <c r="D315" s="4" t="s">
        <v>22</v>
      </c>
      <c r="E315" s="4">
        <v>1</v>
      </c>
      <c r="F315" s="4">
        <v>1</v>
      </c>
      <c r="G315" s="4">
        <v>2.0499999999999998</v>
      </c>
      <c r="H315">
        <v>0.51722578392438001</v>
      </c>
      <c r="I315">
        <f>((Table1[[#This Row],[H-S prob.]]*(Table1[[#This Row],[Odds]]-1)-1+Table1[[#This Row],[H-S prob.]])/(Table1[[#This Row],[Odds]]-1))*0.3</f>
        <v>1.7232244869993977E-2</v>
      </c>
      <c r="J315">
        <v>1.7232244869993977E-2</v>
      </c>
      <c r="K315">
        <f>(Table1[[#This Row],[H-S Bet]]*Table1[[#This Row],[Odds]]*Table1[[#This Row],[Win]]-Table1[[#This Row],[H-S Bet]])*Table1[[#This Row],[H-S Bankroll]]</f>
        <v>2.5348493602127167E-2</v>
      </c>
      <c r="L315">
        <f>Table1[[#This Row],[H-S Bet]]*Table1[[#This Row],[Odds]]*Table1[[#This Row],[Win]]-Table1[[#This Row],[H-S Bet]]</f>
        <v>1.8093857113493674E-2</v>
      </c>
      <c r="M315" s="5">
        <f>M314</f>
        <v>1.4009447208037957</v>
      </c>
      <c r="N315" s="4">
        <v>0.44800000000000001</v>
      </c>
      <c r="O315" s="4">
        <f>((Table1[[#This Row],[Dom prob.]]*(Table1[[#This Row],[Odds]]-1)-1+Table1[[#This Row],[Dom prob.]])/(Table1[[#This Row],[Odds]]-1))*0.3</f>
        <v>-2.3314285714285735E-2</v>
      </c>
      <c r="P315" s="4"/>
      <c r="Q315" s="4">
        <f>(Table1[[#This Row],[Dom Bet]]*Table1[[#This Row],[Odds]]*Table1[[#This Row],[Win]]-Table1[[#This Row],[Dom Bet]])*Table1[[#This Row],[Dom Bankroll]]</f>
        <v>0</v>
      </c>
      <c r="R315" s="4">
        <f>Table1[[#This Row],[Dom Bet]]*Table1[[#This Row],[Odds]]*Table1[[#This Row],[Win]]-Table1[[#This Row],[Dom Bet]]</f>
        <v>0</v>
      </c>
      <c r="S315" s="4">
        <f>S314</f>
        <v>1.0183221522935177</v>
      </c>
      <c r="T315">
        <v>0.5635</v>
      </c>
      <c r="U315">
        <f>((Table1[[#This Row],[BB prob.]]*(Table1[[#This Row],[Odds]]-1)-1+Table1[[#This Row],[BB prob.]])/(Table1[[#This Row],[Odds]]-1))*0.3</f>
        <v>4.4335714285714277E-2</v>
      </c>
      <c r="V315">
        <v>4.4335714285714277E-2</v>
      </c>
      <c r="W315">
        <f>(Table1[[#This Row],[BB Bet]]*Table1[[#This Row],[Odds]]*Table1[[#This Row],[Win]]-Table1[[#This Row],[BB Bet]])*Table1[[#This Row],[BB Bankroll]]</f>
        <v>7.3595946896399964E-2</v>
      </c>
      <c r="X315">
        <f>Table1[[#This Row],[BB Bet]]*Table1[[#This Row],[Odds]]*Table1[[#This Row],[Win]]-Table1[[#This Row],[BB Bet]]</f>
        <v>4.655249999999999E-2</v>
      </c>
      <c r="Y315" s="5">
        <f>Y314</f>
        <v>1.5809236216400833</v>
      </c>
    </row>
    <row r="316" spans="1:25" x14ac:dyDescent="0.35">
      <c r="A316" s="4">
        <v>2020020174</v>
      </c>
      <c r="B316" s="4">
        <v>23</v>
      </c>
      <c r="C316" s="4" t="s">
        <v>14</v>
      </c>
      <c r="D316" s="4" t="s">
        <v>2</v>
      </c>
      <c r="E316" s="4">
        <v>0</v>
      </c>
      <c r="F316" s="4">
        <v>1</v>
      </c>
      <c r="G316" s="4">
        <v>1.74</v>
      </c>
      <c r="H316">
        <v>0.50984719603725603</v>
      </c>
      <c r="I316">
        <f>((Table1[[#This Row],[H-S prob.]]*(Table1[[#This Row],[Odds]]-1)-1+Table1[[#This Row],[H-S prob.]])/(Table1[[#This Row],[Odds]]-1))*0.3</f>
        <v>-4.5756437389935616E-2</v>
      </c>
      <c r="K316">
        <f>(Table1[[#This Row],[H-S Bet]]*Table1[[#This Row],[Odds]]*Table1[[#This Row],[Win]]-Table1[[#This Row],[H-S Bet]])*Table1[[#This Row],[H-S Bankroll]]</f>
        <v>0</v>
      </c>
      <c r="L316">
        <f>Table1[[#This Row],[H-S Bet]]*Table1[[#This Row],[Odds]]*Table1[[#This Row],[Win]]-Table1[[#This Row],[H-S Bet]]</f>
        <v>0</v>
      </c>
      <c r="M316" s="5">
        <f>M315</f>
        <v>1.4009447208037957</v>
      </c>
      <c r="N316" s="4">
        <v>0.57099999999999995</v>
      </c>
      <c r="O316" s="4">
        <f>((Table1[[#This Row],[Dom prob.]]*(Table1[[#This Row],[Odds]]-1)-1+Table1[[#This Row],[Dom prob.]])/(Table1[[#This Row],[Odds]]-1))*0.3</f>
        <v>-2.6189189189189726E-3</v>
      </c>
      <c r="P316" s="4"/>
      <c r="Q316" s="4">
        <f>(Table1[[#This Row],[Dom Bet]]*Table1[[#This Row],[Odds]]*Table1[[#This Row],[Win]]-Table1[[#This Row],[Dom Bet]])*Table1[[#This Row],[Dom Bankroll]]</f>
        <v>0</v>
      </c>
      <c r="R316" s="4">
        <f>Table1[[#This Row],[Dom Bet]]*Table1[[#This Row],[Odds]]*Table1[[#This Row],[Win]]-Table1[[#This Row],[Dom Bet]]</f>
        <v>0</v>
      </c>
      <c r="S316" s="4">
        <f>S315</f>
        <v>1.0183221522935177</v>
      </c>
      <c r="T316">
        <v>0.51590000000000003</v>
      </c>
      <c r="U316">
        <f>((Table1[[#This Row],[BB prob.]]*(Table1[[#This Row],[Odds]]-1)-1+Table1[[#This Row],[BB prob.]])/(Table1[[#This Row],[Odds]]-1))*0.3</f>
        <v>-4.1486756756756726E-2</v>
      </c>
      <c r="W316">
        <f>(Table1[[#This Row],[BB Bet]]*Table1[[#This Row],[Odds]]*Table1[[#This Row],[Win]]-Table1[[#This Row],[BB Bet]])*Table1[[#This Row],[BB Bankroll]]</f>
        <v>0</v>
      </c>
      <c r="X316">
        <f>Table1[[#This Row],[BB Bet]]*Table1[[#This Row],[Odds]]*Table1[[#This Row],[Win]]-Table1[[#This Row],[BB Bet]]</f>
        <v>0</v>
      </c>
      <c r="Y316" s="5">
        <f>Y315</f>
        <v>1.5809236216400833</v>
      </c>
    </row>
    <row r="317" spans="1:25" x14ac:dyDescent="0.35">
      <c r="A317" s="4">
        <v>2020020174</v>
      </c>
      <c r="B317" s="4">
        <v>23</v>
      </c>
      <c r="C317" s="4" t="s">
        <v>2</v>
      </c>
      <c r="D317" s="4" t="s">
        <v>14</v>
      </c>
      <c r="E317" s="4">
        <v>1</v>
      </c>
      <c r="F317" s="4">
        <v>0</v>
      </c>
      <c r="G317" s="4">
        <v>2.2000000000000002</v>
      </c>
      <c r="H317">
        <v>0.49015280396274408</v>
      </c>
      <c r="I317">
        <f>((Table1[[#This Row],[H-S prob.]]*(Table1[[#This Row],[Odds]]-1)-1+Table1[[#This Row],[H-S prob.]])/(Table1[[#This Row],[Odds]]-1))*0.3</f>
        <v>1.9584042179509261E-2</v>
      </c>
      <c r="J317">
        <v>1.9584042179509261E-2</v>
      </c>
      <c r="K317">
        <f>(Table1[[#This Row],[H-S Bet]]*Table1[[#This Row],[Odds]]*Table1[[#This Row],[Win]]-Table1[[#This Row],[H-S Bet]])*Table1[[#This Row],[H-S Bankroll]]</f>
        <v>-2.7782955123049742E-2</v>
      </c>
      <c r="L317">
        <f>Table1[[#This Row],[H-S Bet]]*Table1[[#This Row],[Odds]]*Table1[[#This Row],[Win]]-Table1[[#This Row],[H-S Bet]]</f>
        <v>-1.9584042179509261E-2</v>
      </c>
      <c r="M317" s="5">
        <f>M316+SUM(K300:K316)</f>
        <v>1.4186527412670191</v>
      </c>
      <c r="N317" s="4">
        <v>0.42899999999999999</v>
      </c>
      <c r="O317" s="4">
        <f>((Table1[[#This Row],[Dom prob.]]*(Table1[[#This Row],[Odds]]-1)-1+Table1[[#This Row],[Dom prob.]])/(Table1[[#This Row],[Odds]]-1))*0.3</f>
        <v>-1.4049999999999991E-2</v>
      </c>
      <c r="P317" s="4"/>
      <c r="Q317" s="4">
        <f>(Table1[[#This Row],[Dom Bet]]*Table1[[#This Row],[Odds]]*Table1[[#This Row],[Win]]-Table1[[#This Row],[Dom Bet]])*Table1[[#This Row],[Dom Bankroll]]</f>
        <v>0</v>
      </c>
      <c r="R317" s="4">
        <f>Table1[[#This Row],[Dom Bet]]*Table1[[#This Row],[Odds]]*Table1[[#This Row],[Win]]-Table1[[#This Row],[Dom Bet]]</f>
        <v>0</v>
      </c>
      <c r="S317" s="4">
        <f>S316+SUM(Q300:Q316)</f>
        <v>1.032260651459513</v>
      </c>
      <c r="T317">
        <v>0.48409999999999997</v>
      </c>
      <c r="U317">
        <f>((Table1[[#This Row],[BB prob.]]*(Table1[[#This Row],[Odds]]-1)-1+Table1[[#This Row],[BB prob.]])/(Table1[[#This Row],[Odds]]-1))*0.3</f>
        <v>1.6255000000000016E-2</v>
      </c>
      <c r="V317">
        <v>1.6255000000000016E-2</v>
      </c>
      <c r="W317">
        <f>(Table1[[#This Row],[BB Bet]]*Table1[[#This Row],[Odds]]*Table1[[#This Row],[Win]]-Table1[[#This Row],[BB Bet]])*Table1[[#This Row],[BB Bankroll]]</f>
        <v>-2.8172163344598281E-2</v>
      </c>
      <c r="X317">
        <f>Table1[[#This Row],[BB Bet]]*Table1[[#This Row],[Odds]]*Table1[[#This Row],[Win]]-Table1[[#This Row],[BB Bet]]</f>
        <v>-1.6255000000000016E-2</v>
      </c>
      <c r="Y317" s="5">
        <f>Y316+SUM(W300:W316)</f>
        <v>1.7331383171084744</v>
      </c>
    </row>
    <row r="318" spans="1:25" x14ac:dyDescent="0.35">
      <c r="A318" s="4">
        <v>2020020175</v>
      </c>
      <c r="B318" s="4">
        <v>23</v>
      </c>
      <c r="C318" s="4" t="s">
        <v>19</v>
      </c>
      <c r="D318" s="4" t="s">
        <v>5</v>
      </c>
      <c r="E318" s="4">
        <v>0</v>
      </c>
      <c r="F318" s="4">
        <v>0</v>
      </c>
      <c r="G318" s="4">
        <v>3.8</v>
      </c>
      <c r="H318">
        <v>0.17761407500396295</v>
      </c>
      <c r="I318">
        <f>((Table1[[#This Row],[H-S prob.]]*(Table1[[#This Row],[Odds]]-1)-1+Table1[[#This Row],[H-S prob.]])/(Table1[[#This Row],[Odds]]-1))*0.3</f>
        <v>-3.4828555176957939E-2</v>
      </c>
      <c r="K318">
        <f>(Table1[[#This Row],[H-S Bet]]*Table1[[#This Row],[Odds]]*Table1[[#This Row],[Win]]-Table1[[#This Row],[H-S Bet]])*Table1[[#This Row],[H-S Bankroll]]</f>
        <v>0</v>
      </c>
      <c r="L318">
        <f>Table1[[#This Row],[H-S Bet]]*Table1[[#This Row],[Odds]]*Table1[[#This Row],[Win]]-Table1[[#This Row],[H-S Bet]]</f>
        <v>0</v>
      </c>
      <c r="M318" s="5">
        <f>M317</f>
        <v>1.4186527412670191</v>
      </c>
      <c r="N318" s="4">
        <v>0.21699999999999997</v>
      </c>
      <c r="O318" s="4">
        <f>((Table1[[#This Row],[Dom prob.]]*(Table1[[#This Row],[Odds]]-1)-1+Table1[[#This Row],[Dom prob.]])/(Table1[[#This Row],[Odds]]-1))*0.3</f>
        <v>-1.8792857142857153E-2</v>
      </c>
      <c r="P318" s="4"/>
      <c r="Q318" s="4">
        <f>(Table1[[#This Row],[Dom Bet]]*Table1[[#This Row],[Odds]]*Table1[[#This Row],[Win]]-Table1[[#This Row],[Dom Bet]])*Table1[[#This Row],[Dom Bankroll]]</f>
        <v>0</v>
      </c>
      <c r="R318" s="4">
        <f>Table1[[#This Row],[Dom Bet]]*Table1[[#This Row],[Odds]]*Table1[[#This Row],[Win]]-Table1[[#This Row],[Dom Bet]]</f>
        <v>0</v>
      </c>
      <c r="S318" s="4">
        <f>S317</f>
        <v>1.032260651459513</v>
      </c>
      <c r="T318">
        <v>9.6300000000000052E-2</v>
      </c>
      <c r="U318">
        <f>((Table1[[#This Row],[BB prob.]]*(Table1[[#This Row],[Odds]]-1)-1+Table1[[#This Row],[BB prob.]])/(Table1[[#This Row],[Odds]]-1))*0.3</f>
        <v>-6.7934999999999982E-2</v>
      </c>
      <c r="W318">
        <f>(Table1[[#This Row],[BB Bet]]*Table1[[#This Row],[Odds]]*Table1[[#This Row],[Win]]-Table1[[#This Row],[BB Bet]])*Table1[[#This Row],[BB Bankroll]]</f>
        <v>0</v>
      </c>
      <c r="X318">
        <f>Table1[[#This Row],[BB Bet]]*Table1[[#This Row],[Odds]]*Table1[[#This Row],[Win]]-Table1[[#This Row],[BB Bet]]</f>
        <v>0</v>
      </c>
      <c r="Y318" s="5">
        <f>Y317</f>
        <v>1.7331383171084744</v>
      </c>
    </row>
    <row r="319" spans="1:25" x14ac:dyDescent="0.35">
      <c r="A319" s="4">
        <v>2020020175</v>
      </c>
      <c r="B319" s="4">
        <v>23</v>
      </c>
      <c r="C319" s="4" t="s">
        <v>5</v>
      </c>
      <c r="D319" s="4" t="s">
        <v>19</v>
      </c>
      <c r="E319" s="4">
        <v>1</v>
      </c>
      <c r="F319" s="4">
        <v>1</v>
      </c>
      <c r="G319" s="4">
        <v>1.27</v>
      </c>
      <c r="H319">
        <v>0.82238592499603702</v>
      </c>
      <c r="I319">
        <f>((Table1[[#This Row],[H-S prob.]]*(Table1[[#This Row],[Odds]]-1)-1+Table1[[#This Row],[H-S prob.]])/(Table1[[#This Row],[Odds]]-1))*0.3</f>
        <v>4.9366805272185538E-2</v>
      </c>
      <c r="J319">
        <v>4.9366805272185538E-2</v>
      </c>
      <c r="K319">
        <f>(Table1[[#This Row],[H-S Bet]]*Table1[[#This Row],[Odds]]*Table1[[#This Row],[Win]]-Table1[[#This Row],[H-S Bet]])*Table1[[#This Row],[H-S Bankroll]]</f>
        <v>1.8909275479284907E-2</v>
      </c>
      <c r="L319">
        <f>Table1[[#This Row],[H-S Bet]]*Table1[[#This Row],[Odds]]*Table1[[#This Row],[Win]]-Table1[[#This Row],[H-S Bet]]</f>
        <v>1.3329037423490092E-2</v>
      </c>
      <c r="M319" s="5">
        <f>M318</f>
        <v>1.4186527412670191</v>
      </c>
      <c r="N319" s="4">
        <v>0.78300000000000003</v>
      </c>
      <c r="O319" s="4">
        <f>((Table1[[#This Row],[Dom prob.]]*(Table1[[#This Row],[Odds]]-1)-1+Table1[[#This Row],[Dom prob.]])/(Table1[[#This Row],[Odds]]-1))*0.3</f>
        <v>-6.2111111111110917E-3</v>
      </c>
      <c r="P319" s="4"/>
      <c r="Q319" s="4">
        <f>(Table1[[#This Row],[Dom Bet]]*Table1[[#This Row],[Odds]]*Table1[[#This Row],[Win]]-Table1[[#This Row],[Dom Bet]])*Table1[[#This Row],[Dom Bankroll]]</f>
        <v>0</v>
      </c>
      <c r="R319" s="4">
        <f>Table1[[#This Row],[Dom Bet]]*Table1[[#This Row],[Odds]]*Table1[[#This Row],[Win]]-Table1[[#This Row],[Dom Bet]]</f>
        <v>0</v>
      </c>
      <c r="S319" s="4">
        <f>S318</f>
        <v>1.032260651459513</v>
      </c>
      <c r="T319">
        <v>0.90369999999999995</v>
      </c>
      <c r="U319">
        <f>((Table1[[#This Row],[BB prob.]]*(Table1[[#This Row],[Odds]]-1)-1+Table1[[#This Row],[BB prob.]])/(Table1[[#This Row],[Odds]]-1))*0.3</f>
        <v>0.16410999999999987</v>
      </c>
      <c r="V319">
        <v>0.16410999999999987</v>
      </c>
      <c r="W319">
        <f>(Table1[[#This Row],[BB Bet]]*Table1[[#This Row],[Odds]]*Table1[[#This Row],[Win]]-Table1[[#This Row],[BB Bet]])*Table1[[#This Row],[BB Bankroll]]</f>
        <v>7.6794838889581329E-2</v>
      </c>
      <c r="X319">
        <f>Table1[[#This Row],[BB Bet]]*Table1[[#This Row],[Odds]]*Table1[[#This Row],[Win]]-Table1[[#This Row],[BB Bet]]</f>
        <v>4.430969999999998E-2</v>
      </c>
      <c r="Y319" s="5">
        <f>Y318</f>
        <v>1.7331383171084744</v>
      </c>
    </row>
    <row r="320" spans="1:25" x14ac:dyDescent="0.35">
      <c r="A320" s="4">
        <v>2020020176</v>
      </c>
      <c r="B320" s="4">
        <v>23</v>
      </c>
      <c r="C320" s="4" t="s">
        <v>31</v>
      </c>
      <c r="D320" s="4" t="s">
        <v>21</v>
      </c>
      <c r="E320" s="4">
        <v>1</v>
      </c>
      <c r="F320" s="4">
        <v>1</v>
      </c>
      <c r="G320" s="4">
        <v>1.83</v>
      </c>
      <c r="H320">
        <v>0.53391888319904923</v>
      </c>
      <c r="I320">
        <f>((Table1[[#This Row],[H-S prob.]]*(Table1[[#This Row],[Odds]]-1)-1+Table1[[#This Row],[H-S prob.]])/(Table1[[#This Row],[Odds]]-1))*0.3</f>
        <v>-8.2873893056891121E-3</v>
      </c>
      <c r="K320">
        <f>(Table1[[#This Row],[H-S Bet]]*Table1[[#This Row],[Odds]]*Table1[[#This Row],[Win]]-Table1[[#This Row],[H-S Bet]])*Table1[[#This Row],[H-S Bankroll]]</f>
        <v>0</v>
      </c>
      <c r="L320">
        <f>Table1[[#This Row],[H-S Bet]]*Table1[[#This Row],[Odds]]*Table1[[#This Row],[Win]]-Table1[[#This Row],[H-S Bet]]</f>
        <v>0</v>
      </c>
      <c r="M320" s="5">
        <f>M319</f>
        <v>1.4186527412670191</v>
      </c>
      <c r="N320" s="4">
        <v>0.58299999999999996</v>
      </c>
      <c r="O320" s="4">
        <f>((Table1[[#This Row],[Dom prob.]]*(Table1[[#This Row],[Odds]]-1)-1+Table1[[#This Row],[Dom prob.]])/(Table1[[#This Row],[Odds]]-1))*0.3</f>
        <v>2.4177108433734898E-2</v>
      </c>
      <c r="P320" s="4">
        <v>2.4177108433734898E-2</v>
      </c>
      <c r="Q320" s="4">
        <f>(Table1[[#This Row],[Dom Bet]]*Table1[[#This Row],[Odds]]*Table1[[#This Row],[Win]]-Table1[[#This Row],[Dom Bet]])*Table1[[#This Row],[Dom Bankroll]]</f>
        <v>2.0714374492838011E-2</v>
      </c>
      <c r="R320" s="4">
        <f>Table1[[#This Row],[Dom Bet]]*Table1[[#This Row],[Odds]]*Table1[[#This Row],[Win]]-Table1[[#This Row],[Dom Bet]]</f>
        <v>2.0066999999999967E-2</v>
      </c>
      <c r="S320" s="4">
        <f>S319</f>
        <v>1.032260651459513</v>
      </c>
      <c r="T320">
        <v>0.55689999999999995</v>
      </c>
      <c r="U320">
        <f>((Table1[[#This Row],[BB prob.]]*(Table1[[#This Row],[Odds]]-1)-1+Table1[[#This Row],[BB prob.]])/(Table1[[#This Row],[Odds]]-1))*0.3</f>
        <v>6.9133734939758641E-3</v>
      </c>
      <c r="V320">
        <v>6.9133734939758641E-3</v>
      </c>
      <c r="W320">
        <f>(Table1[[#This Row],[BB Bet]]*Table1[[#This Row],[Odds]]*Table1[[#This Row],[Win]]-Table1[[#This Row],[BB Bet]])*Table1[[#This Row],[BB Bankroll]]</f>
        <v>9.9449209774000822E-3</v>
      </c>
      <c r="X320">
        <f>Table1[[#This Row],[BB Bet]]*Table1[[#This Row],[Odds]]*Table1[[#This Row],[Win]]-Table1[[#This Row],[BB Bet]]</f>
        <v>5.7380999999999682E-3</v>
      </c>
      <c r="Y320" s="5">
        <f>Y319</f>
        <v>1.7331383171084744</v>
      </c>
    </row>
    <row r="321" spans="1:25" x14ac:dyDescent="0.35">
      <c r="A321" s="4">
        <v>2020020176</v>
      </c>
      <c r="B321" s="4">
        <v>23</v>
      </c>
      <c r="C321" s="4" t="s">
        <v>21</v>
      </c>
      <c r="D321" s="4" t="s">
        <v>31</v>
      </c>
      <c r="E321" s="4">
        <v>0</v>
      </c>
      <c r="F321" s="4">
        <v>0</v>
      </c>
      <c r="G321" s="4">
        <v>2.0499999999999998</v>
      </c>
      <c r="H321">
        <v>0.46608111680095088</v>
      </c>
      <c r="I321">
        <f>((Table1[[#This Row],[H-S prob.]]*(Table1[[#This Row],[Odds]]-1)-1+Table1[[#This Row],[H-S prob.]])/(Table1[[#This Row],[Odds]]-1))*0.3</f>
        <v>-1.2723917302300223E-2</v>
      </c>
      <c r="K321">
        <f>(Table1[[#This Row],[H-S Bet]]*Table1[[#This Row],[Odds]]*Table1[[#This Row],[Win]]-Table1[[#This Row],[H-S Bet]])*Table1[[#This Row],[H-S Bankroll]]</f>
        <v>0</v>
      </c>
      <c r="L321">
        <f>Table1[[#This Row],[H-S Bet]]*Table1[[#This Row],[Odds]]*Table1[[#This Row],[Win]]-Table1[[#This Row],[H-S Bet]]</f>
        <v>0</v>
      </c>
      <c r="M321" s="5">
        <f>M320</f>
        <v>1.4186527412670191</v>
      </c>
      <c r="N321" s="4">
        <v>0.41700000000000004</v>
      </c>
      <c r="O321" s="4">
        <f>((Table1[[#This Row],[Dom prob.]]*(Table1[[#This Row],[Odds]]-1)-1+Table1[[#This Row],[Dom prob.]])/(Table1[[#This Row],[Odds]]-1))*0.3</f>
        <v>-4.1471428571428583E-2</v>
      </c>
      <c r="P321" s="4"/>
      <c r="Q321" s="4">
        <f>(Table1[[#This Row],[Dom Bet]]*Table1[[#This Row],[Odds]]*Table1[[#This Row],[Win]]-Table1[[#This Row],[Dom Bet]])*Table1[[#This Row],[Dom Bankroll]]</f>
        <v>0</v>
      </c>
      <c r="R321" s="4">
        <f>Table1[[#This Row],[Dom Bet]]*Table1[[#This Row],[Odds]]*Table1[[#This Row],[Win]]-Table1[[#This Row],[Dom Bet]]</f>
        <v>0</v>
      </c>
      <c r="S321" s="4">
        <f>S320</f>
        <v>1.032260651459513</v>
      </c>
      <c r="T321">
        <v>0.44310000000000005</v>
      </c>
      <c r="U321">
        <f>((Table1[[#This Row],[BB prob.]]*(Table1[[#This Row],[Odds]]-1)-1+Table1[[#This Row],[BB prob.]])/(Table1[[#This Row],[Odds]]-1))*0.3</f>
        <v>-2.6184285714285712E-2</v>
      </c>
      <c r="W321">
        <f>(Table1[[#This Row],[BB Bet]]*Table1[[#This Row],[Odds]]*Table1[[#This Row],[Win]]-Table1[[#This Row],[BB Bet]])*Table1[[#This Row],[BB Bankroll]]</f>
        <v>0</v>
      </c>
      <c r="X321">
        <f>Table1[[#This Row],[BB Bet]]*Table1[[#This Row],[Odds]]*Table1[[#This Row],[Win]]-Table1[[#This Row],[BB Bet]]</f>
        <v>0</v>
      </c>
      <c r="Y321" s="5">
        <f>Y320</f>
        <v>1.7331383171084744</v>
      </c>
    </row>
    <row r="322" spans="1:25" x14ac:dyDescent="0.35">
      <c r="A322" s="4">
        <v>2020020177</v>
      </c>
      <c r="B322" s="4">
        <v>23</v>
      </c>
      <c r="C322" s="4" t="s">
        <v>28</v>
      </c>
      <c r="D322" s="4" t="s">
        <v>27</v>
      </c>
      <c r="E322" s="4">
        <v>0</v>
      </c>
      <c r="F322" s="4">
        <v>0</v>
      </c>
      <c r="G322" s="4">
        <v>3.1</v>
      </c>
      <c r="H322">
        <v>0.33314976747544056</v>
      </c>
      <c r="I322">
        <f>((Table1[[#This Row],[H-S prob.]]*(Table1[[#This Row],[Odds]]-1)-1+Table1[[#This Row],[H-S prob.]])/(Table1[[#This Row],[Odds]]-1))*0.3</f>
        <v>4.6806113105522596E-3</v>
      </c>
      <c r="J322">
        <v>4.6806113105522596E-3</v>
      </c>
      <c r="K322">
        <f>(Table1[[#This Row],[H-S Bet]]*Table1[[#This Row],[Odds]]*Table1[[#This Row],[Win]]-Table1[[#This Row],[H-S Bet]])*Table1[[#This Row],[H-S Bankroll]]</f>
        <v>-6.6401620665203784E-3</v>
      </c>
      <c r="L322">
        <f>Table1[[#This Row],[H-S Bet]]*Table1[[#This Row],[Odds]]*Table1[[#This Row],[Win]]-Table1[[#This Row],[H-S Bet]]</f>
        <v>-4.6806113105522596E-3</v>
      </c>
      <c r="M322" s="5">
        <f>M321</f>
        <v>1.4186527412670191</v>
      </c>
      <c r="N322" s="4">
        <v>0.27700000000000002</v>
      </c>
      <c r="O322" s="4">
        <f>((Table1[[#This Row],[Dom prob.]]*(Table1[[#This Row],[Odds]]-1)-1+Table1[[#This Row],[Dom prob.]])/(Table1[[#This Row],[Odds]]-1))*0.3</f>
        <v>-2.0185714285714269E-2</v>
      </c>
      <c r="P322" s="4"/>
      <c r="Q322" s="4">
        <f>(Table1[[#This Row],[Dom Bet]]*Table1[[#This Row],[Odds]]*Table1[[#This Row],[Win]]-Table1[[#This Row],[Dom Bet]])*Table1[[#This Row],[Dom Bankroll]]</f>
        <v>0</v>
      </c>
      <c r="R322" s="4">
        <f>Table1[[#This Row],[Dom Bet]]*Table1[[#This Row],[Odds]]*Table1[[#This Row],[Win]]-Table1[[#This Row],[Dom Bet]]</f>
        <v>0</v>
      </c>
      <c r="S322" s="4">
        <f>S321</f>
        <v>1.032260651459513</v>
      </c>
      <c r="T322">
        <v>0.30679999999999996</v>
      </c>
      <c r="U322">
        <f>((Table1[[#This Row],[BB prob.]]*(Table1[[#This Row],[Odds]]-1)-1+Table1[[#This Row],[BB prob.]])/(Table1[[#This Row],[Odds]]-1))*0.3</f>
        <v>-6.9885714285714386E-3</v>
      </c>
      <c r="W322">
        <f>(Table1[[#This Row],[BB Bet]]*Table1[[#This Row],[Odds]]*Table1[[#This Row],[Win]]-Table1[[#This Row],[BB Bet]])*Table1[[#This Row],[BB Bankroll]]</f>
        <v>0</v>
      </c>
      <c r="X322">
        <f>Table1[[#This Row],[BB Bet]]*Table1[[#This Row],[Odds]]*Table1[[#This Row],[Win]]-Table1[[#This Row],[BB Bet]]</f>
        <v>0</v>
      </c>
      <c r="Y322" s="5">
        <f>Y321</f>
        <v>1.7331383171084744</v>
      </c>
    </row>
    <row r="323" spans="1:25" x14ac:dyDescent="0.35">
      <c r="A323" s="4">
        <v>2020020177</v>
      </c>
      <c r="B323" s="4">
        <v>23</v>
      </c>
      <c r="C323" s="4" t="s">
        <v>27</v>
      </c>
      <c r="D323" s="4" t="s">
        <v>28</v>
      </c>
      <c r="E323" s="4">
        <v>1</v>
      </c>
      <c r="F323" s="4">
        <v>1</v>
      </c>
      <c r="G323" s="4">
        <v>1.38</v>
      </c>
      <c r="H323">
        <v>0.66685023252455944</v>
      </c>
      <c r="I323">
        <f>((Table1[[#This Row],[H-S prob.]]*(Table1[[#This Row],[Odds]]-1)-1+Table1[[#This Row],[H-S prob.]])/(Table1[[#This Row],[Odds]]-1))*0.3</f>
        <v>-6.2957904565348444E-2</v>
      </c>
      <c r="K323">
        <f>(Table1[[#This Row],[H-S Bet]]*Table1[[#This Row],[Odds]]*Table1[[#This Row],[Win]]-Table1[[#This Row],[H-S Bet]])*Table1[[#This Row],[H-S Bankroll]]</f>
        <v>0</v>
      </c>
      <c r="L323">
        <f>Table1[[#This Row],[H-S Bet]]*Table1[[#This Row],[Odds]]*Table1[[#This Row],[Win]]-Table1[[#This Row],[H-S Bet]]</f>
        <v>0</v>
      </c>
      <c r="M323" s="5">
        <f>M322</f>
        <v>1.4186527412670191</v>
      </c>
      <c r="N323" s="4">
        <v>0.72299999999999998</v>
      </c>
      <c r="O323" s="4">
        <f>((Table1[[#This Row],[Dom prob.]]*(Table1[[#This Row],[Odds]]-1)-1+Table1[[#This Row],[Dom prob.]])/(Table1[[#This Row],[Odds]]-1))*0.3</f>
        <v>-1.7842105263158213E-3</v>
      </c>
      <c r="P323" s="4"/>
      <c r="Q323" s="4">
        <f>(Table1[[#This Row],[Dom Bet]]*Table1[[#This Row],[Odds]]*Table1[[#This Row],[Win]]-Table1[[#This Row],[Dom Bet]])*Table1[[#This Row],[Dom Bankroll]]</f>
        <v>0</v>
      </c>
      <c r="R323" s="4">
        <f>Table1[[#This Row],[Dom Bet]]*Table1[[#This Row],[Odds]]*Table1[[#This Row],[Win]]-Table1[[#This Row],[Dom Bet]]</f>
        <v>0</v>
      </c>
      <c r="S323" s="4">
        <f>S322</f>
        <v>1.032260651459513</v>
      </c>
      <c r="T323">
        <v>0.69320000000000004</v>
      </c>
      <c r="U323">
        <f>((Table1[[#This Row],[BB prob.]]*(Table1[[#This Row],[Odds]]-1)-1+Table1[[#This Row],[BB prob.]])/(Table1[[#This Row],[Odds]]-1))*0.3</f>
        <v>-3.4250526315789551E-2</v>
      </c>
      <c r="W323">
        <f>(Table1[[#This Row],[BB Bet]]*Table1[[#This Row],[Odds]]*Table1[[#This Row],[Win]]-Table1[[#This Row],[BB Bet]])*Table1[[#This Row],[BB Bankroll]]</f>
        <v>0</v>
      </c>
      <c r="X323">
        <f>Table1[[#This Row],[BB Bet]]*Table1[[#This Row],[Odds]]*Table1[[#This Row],[Win]]-Table1[[#This Row],[BB Bet]]</f>
        <v>0</v>
      </c>
      <c r="Y323" s="5">
        <f>Y322</f>
        <v>1.7331383171084744</v>
      </c>
    </row>
    <row r="324" spans="1:25" x14ac:dyDescent="0.35">
      <c r="A324" s="4">
        <v>2020020178</v>
      </c>
      <c r="B324" s="4">
        <v>23</v>
      </c>
      <c r="C324" s="4" t="s">
        <v>26</v>
      </c>
      <c r="D324" s="4" t="s">
        <v>25</v>
      </c>
      <c r="E324" s="4">
        <v>1</v>
      </c>
      <c r="F324" s="4">
        <v>0</v>
      </c>
      <c r="G324" s="4">
        <v>1.83</v>
      </c>
      <c r="H324">
        <v>0.51782731562256323</v>
      </c>
      <c r="I324">
        <f>((Table1[[#This Row],[H-S prob.]]*(Table1[[#This Row],[Odds]]-1)-1+Table1[[#This Row],[H-S prob.]])/(Table1[[#This Row],[Odds]]-1))*0.3</f>
        <v>-1.8931088823147948E-2</v>
      </c>
      <c r="K324">
        <f>(Table1[[#This Row],[H-S Bet]]*Table1[[#This Row],[Odds]]*Table1[[#This Row],[Win]]-Table1[[#This Row],[H-S Bet]])*Table1[[#This Row],[H-S Bankroll]]</f>
        <v>0</v>
      </c>
      <c r="L324">
        <f>Table1[[#This Row],[H-S Bet]]*Table1[[#This Row],[Odds]]*Table1[[#This Row],[Win]]-Table1[[#This Row],[H-S Bet]]</f>
        <v>0</v>
      </c>
      <c r="M324" s="5">
        <f>M323</f>
        <v>1.4186527412670191</v>
      </c>
      <c r="N324" s="4">
        <v>0.49299999999999999</v>
      </c>
      <c r="O324" s="4">
        <f>((Table1[[#This Row],[Dom prob.]]*(Table1[[#This Row],[Odds]]-1)-1+Table1[[#This Row],[Dom prob.]])/(Table1[[#This Row],[Odds]]-1))*0.3</f>
        <v>-3.5353012048192752E-2</v>
      </c>
      <c r="P324" s="4"/>
      <c r="Q324" s="4">
        <f>(Table1[[#This Row],[Dom Bet]]*Table1[[#This Row],[Odds]]*Table1[[#This Row],[Win]]-Table1[[#This Row],[Dom Bet]])*Table1[[#This Row],[Dom Bankroll]]</f>
        <v>0</v>
      </c>
      <c r="R324" s="4">
        <f>Table1[[#This Row],[Dom Bet]]*Table1[[#This Row],[Odds]]*Table1[[#This Row],[Win]]-Table1[[#This Row],[Dom Bet]]</f>
        <v>0</v>
      </c>
      <c r="S324" s="4">
        <f>S323</f>
        <v>1.032260651459513</v>
      </c>
      <c r="T324">
        <v>0.54249999999999998</v>
      </c>
      <c r="U324">
        <f>((Table1[[#This Row],[BB prob.]]*(Table1[[#This Row],[Odds]]-1)-1+Table1[[#This Row],[BB prob.]])/(Table1[[#This Row],[Odds]]-1))*0.3</f>
        <v>-2.6114457831325432E-3</v>
      </c>
      <c r="W324">
        <f>(Table1[[#This Row],[BB Bet]]*Table1[[#This Row],[Odds]]*Table1[[#This Row],[Win]]-Table1[[#This Row],[BB Bet]])*Table1[[#This Row],[BB Bankroll]]</f>
        <v>0</v>
      </c>
      <c r="X324">
        <f>Table1[[#This Row],[BB Bet]]*Table1[[#This Row],[Odds]]*Table1[[#This Row],[Win]]-Table1[[#This Row],[BB Bet]]</f>
        <v>0</v>
      </c>
      <c r="Y324" s="5">
        <f>Y323</f>
        <v>1.7331383171084744</v>
      </c>
    </row>
    <row r="325" spans="1:25" x14ac:dyDescent="0.35">
      <c r="A325" s="4">
        <v>2020020178</v>
      </c>
      <c r="B325" s="4">
        <v>23</v>
      </c>
      <c r="C325" s="4" t="s">
        <v>25</v>
      </c>
      <c r="D325" s="4" t="s">
        <v>26</v>
      </c>
      <c r="E325" s="4">
        <v>0</v>
      </c>
      <c r="F325" s="4">
        <v>1</v>
      </c>
      <c r="G325" s="4">
        <v>2</v>
      </c>
      <c r="H325">
        <v>0.48217268437743677</v>
      </c>
      <c r="I325">
        <f>((Table1[[#This Row],[H-S prob.]]*(Table1[[#This Row],[Odds]]-1)-1+Table1[[#This Row],[H-S prob.]])/(Table1[[#This Row],[Odds]]-1))*0.3</f>
        <v>-1.0696389373537939E-2</v>
      </c>
      <c r="K325">
        <f>(Table1[[#This Row],[H-S Bet]]*Table1[[#This Row],[Odds]]*Table1[[#This Row],[Win]]-Table1[[#This Row],[H-S Bet]])*Table1[[#This Row],[H-S Bankroll]]</f>
        <v>0</v>
      </c>
      <c r="L325">
        <f>Table1[[#This Row],[H-S Bet]]*Table1[[#This Row],[Odds]]*Table1[[#This Row],[Win]]-Table1[[#This Row],[H-S Bet]]</f>
        <v>0</v>
      </c>
      <c r="M325" s="5">
        <f>M324</f>
        <v>1.4186527412670191</v>
      </c>
      <c r="N325" s="4">
        <v>0.50700000000000001</v>
      </c>
      <c r="O325" s="4">
        <f>((Table1[[#This Row],[Dom prob.]]*(Table1[[#This Row],[Odds]]-1)-1+Table1[[#This Row],[Dom prob.]])/(Table1[[#This Row],[Odds]]-1))*0.3</f>
        <v>4.2000000000000032E-3</v>
      </c>
      <c r="P325" s="4">
        <v>4.2000000000000032E-3</v>
      </c>
      <c r="Q325" s="4">
        <f>(Table1[[#This Row],[Dom Bet]]*Table1[[#This Row],[Odds]]*Table1[[#This Row],[Win]]-Table1[[#This Row],[Dom Bet]])*Table1[[#This Row],[Dom Bankroll]]</f>
        <v>4.3354947361299578E-3</v>
      </c>
      <c r="R325" s="4">
        <f>Table1[[#This Row],[Dom Bet]]*Table1[[#This Row],[Odds]]*Table1[[#This Row],[Win]]-Table1[[#This Row],[Dom Bet]]</f>
        <v>4.2000000000000032E-3</v>
      </c>
      <c r="S325" s="4">
        <f>S324</f>
        <v>1.032260651459513</v>
      </c>
      <c r="T325">
        <v>0.45750000000000002</v>
      </c>
      <c r="U325">
        <f>((Table1[[#This Row],[BB prob.]]*(Table1[[#This Row],[Odds]]-1)-1+Table1[[#This Row],[BB prob.]])/(Table1[[#This Row],[Odds]]-1))*0.3</f>
        <v>-2.5499999999999988E-2</v>
      </c>
      <c r="W325">
        <f>(Table1[[#This Row],[BB Bet]]*Table1[[#This Row],[Odds]]*Table1[[#This Row],[Win]]-Table1[[#This Row],[BB Bet]])*Table1[[#This Row],[BB Bankroll]]</f>
        <v>0</v>
      </c>
      <c r="X325">
        <f>Table1[[#This Row],[BB Bet]]*Table1[[#This Row],[Odds]]*Table1[[#This Row],[Win]]-Table1[[#This Row],[BB Bet]]</f>
        <v>0</v>
      </c>
      <c r="Y325" s="5">
        <f>Y324</f>
        <v>1.7331383171084744</v>
      </c>
    </row>
    <row r="326" spans="1:25" x14ac:dyDescent="0.35">
      <c r="A326" s="4">
        <v>2020020181</v>
      </c>
      <c r="B326" s="4">
        <v>24</v>
      </c>
      <c r="C326" s="4" t="s">
        <v>16</v>
      </c>
      <c r="D326" s="4" t="s">
        <v>3</v>
      </c>
      <c r="E326" s="4">
        <v>1</v>
      </c>
      <c r="F326" s="4">
        <v>1</v>
      </c>
      <c r="G326" s="4">
        <v>1.95</v>
      </c>
      <c r="H326">
        <v>0.45001896793875656</v>
      </c>
      <c r="I326">
        <f>((Table1[[#This Row],[H-S prob.]]*(Table1[[#This Row],[Odds]]-1)-1+Table1[[#This Row],[H-S prob.]])/(Table1[[#This Row],[Odds]]-1))*0.3</f>
        <v>-3.8672530269292037E-2</v>
      </c>
      <c r="K326">
        <f>(Table1[[#This Row],[H-S Bet]]*Table1[[#This Row],[Odds]]*Table1[[#This Row],[Win]]-Table1[[#This Row],[H-S Bet]])*Table1[[#This Row],[H-S Bankroll]]</f>
        <v>0</v>
      </c>
      <c r="L326">
        <f>Table1[[#This Row],[H-S Bet]]*Table1[[#This Row],[Odds]]*Table1[[#This Row],[Win]]-Table1[[#This Row],[H-S Bet]]</f>
        <v>0</v>
      </c>
      <c r="M326" s="5">
        <f>M325+SUM(K317:K325)</f>
        <v>1.403138899556734</v>
      </c>
      <c r="N326" s="4">
        <v>0.499</v>
      </c>
      <c r="O326" s="4">
        <f>((Table1[[#This Row],[Dom prob.]]*(Table1[[#This Row],[Odds]]-1)-1+Table1[[#This Row],[Dom prob.]])/(Table1[[#This Row],[Odds]]-1))*0.3</f>
        <v>-8.510526315789484E-3</v>
      </c>
      <c r="P326" s="4"/>
      <c r="Q326" s="4">
        <f>(Table1[[#This Row],[Dom Bet]]*Table1[[#This Row],[Odds]]*Table1[[#This Row],[Win]]-Table1[[#This Row],[Dom Bet]])*Table1[[#This Row],[Dom Bankroll]]</f>
        <v>0</v>
      </c>
      <c r="R326" s="4">
        <f>Table1[[#This Row],[Dom Bet]]*Table1[[#This Row],[Odds]]*Table1[[#This Row],[Win]]-Table1[[#This Row],[Dom Bet]]</f>
        <v>0</v>
      </c>
      <c r="S326" s="4">
        <f>S325+SUM(Q317:Q325)</f>
        <v>1.057310520688481</v>
      </c>
      <c r="T326">
        <v>0.58989999999999998</v>
      </c>
      <c r="U326">
        <f>((Table1[[#This Row],[BB prob.]]*(Table1[[#This Row],[Odds]]-1)-1+Table1[[#This Row],[BB prob.]])/(Table1[[#This Row],[Odds]]-1))*0.3</f>
        <v>4.7464736842105233E-2</v>
      </c>
      <c r="V326">
        <v>4.7464736842105233E-2</v>
      </c>
      <c r="W326">
        <f>(Table1[[#This Row],[BB Bet]]*Table1[[#This Row],[Odds]]*Table1[[#This Row],[Win]]-Table1[[#This Row],[BB Bet]])*Table1[[#This Row],[BB Bankroll]]</f>
        <v>8.0790707204485765E-2</v>
      </c>
      <c r="X326">
        <f>Table1[[#This Row],[BB Bet]]*Table1[[#This Row],[Odds]]*Table1[[#This Row],[Win]]-Table1[[#This Row],[BB Bet]]</f>
        <v>4.5091499999999972E-2</v>
      </c>
      <c r="Y326" s="5">
        <f>Y325+SUM(W317:W325)</f>
        <v>1.7917059136308575</v>
      </c>
    </row>
    <row r="327" spans="1:25" x14ac:dyDescent="0.35">
      <c r="A327" s="4">
        <v>2020020181</v>
      </c>
      <c r="B327" s="4">
        <v>24</v>
      </c>
      <c r="C327" s="4" t="s">
        <v>3</v>
      </c>
      <c r="D327" s="4" t="s">
        <v>16</v>
      </c>
      <c r="E327" s="4">
        <v>0</v>
      </c>
      <c r="F327" s="4">
        <v>0</v>
      </c>
      <c r="G327" s="4">
        <v>1.9</v>
      </c>
      <c r="H327">
        <v>0.54998103206124338</v>
      </c>
      <c r="I327">
        <f>((Table1[[#This Row],[H-S prob.]]*(Table1[[#This Row],[Odds]]-1)-1+Table1[[#This Row],[H-S prob.]])/(Table1[[#This Row],[Odds]]-1))*0.3</f>
        <v>1.498798697212082E-2</v>
      </c>
      <c r="J327">
        <v>1.498798697212082E-2</v>
      </c>
      <c r="K327">
        <f>(Table1[[#This Row],[H-S Bet]]*Table1[[#This Row],[Odds]]*Table1[[#This Row],[Win]]-Table1[[#This Row],[H-S Bet]])*Table1[[#This Row],[H-S Bankroll]]</f>
        <v>-2.1030227546632273E-2</v>
      </c>
      <c r="L327">
        <f>Table1[[#This Row],[H-S Bet]]*Table1[[#This Row],[Odds]]*Table1[[#This Row],[Win]]-Table1[[#This Row],[H-S Bet]]</f>
        <v>-1.498798697212082E-2</v>
      </c>
      <c r="M327" s="5">
        <f>M326</f>
        <v>1.403138899556734</v>
      </c>
      <c r="N327" s="4">
        <v>0.501</v>
      </c>
      <c r="O327" s="4">
        <f>((Table1[[#This Row],[Dom prob.]]*(Table1[[#This Row],[Odds]]-1)-1+Table1[[#This Row],[Dom prob.]])/(Table1[[#This Row],[Odds]]-1))*0.3</f>
        <v>-1.6033333333333344E-2</v>
      </c>
      <c r="P327" s="4"/>
      <c r="Q327" s="4">
        <f>(Table1[[#This Row],[Dom Bet]]*Table1[[#This Row],[Odds]]*Table1[[#This Row],[Win]]-Table1[[#This Row],[Dom Bet]])*Table1[[#This Row],[Dom Bankroll]]</f>
        <v>0</v>
      </c>
      <c r="R327" s="4">
        <f>Table1[[#This Row],[Dom Bet]]*Table1[[#This Row],[Odds]]*Table1[[#This Row],[Win]]-Table1[[#This Row],[Dom Bet]]</f>
        <v>0</v>
      </c>
      <c r="S327" s="4">
        <f>S326</f>
        <v>1.057310520688481</v>
      </c>
      <c r="T327">
        <v>0.41010000000000002</v>
      </c>
      <c r="U327">
        <f>((Table1[[#This Row],[BB prob.]]*(Table1[[#This Row],[Odds]]-1)-1+Table1[[#This Row],[BB prob.]])/(Table1[[#This Row],[Odds]]-1))*0.3</f>
        <v>-7.3603333333333354E-2</v>
      </c>
      <c r="W327">
        <f>(Table1[[#This Row],[BB Bet]]*Table1[[#This Row],[Odds]]*Table1[[#This Row],[Win]]-Table1[[#This Row],[BB Bet]])*Table1[[#This Row],[BB Bankroll]]</f>
        <v>0</v>
      </c>
      <c r="X327">
        <f>Table1[[#This Row],[BB Bet]]*Table1[[#This Row],[Odds]]*Table1[[#This Row],[Win]]-Table1[[#This Row],[BB Bet]]</f>
        <v>0</v>
      </c>
      <c r="Y327" s="5">
        <f>Y326</f>
        <v>1.7917059136308575</v>
      </c>
    </row>
    <row r="328" spans="1:25" x14ac:dyDescent="0.35">
      <c r="A328" s="4">
        <v>2020020183</v>
      </c>
      <c r="B328" s="4">
        <v>24</v>
      </c>
      <c r="C328" s="4" t="s">
        <v>6</v>
      </c>
      <c r="D328" s="4" t="s">
        <v>30</v>
      </c>
      <c r="E328" s="4">
        <v>0</v>
      </c>
      <c r="F328" s="4">
        <v>1</v>
      </c>
      <c r="G328" s="4">
        <v>1.37</v>
      </c>
      <c r="H328">
        <v>0.64282924385141271</v>
      </c>
      <c r="I328">
        <f>((Table1[[#This Row],[H-S prob.]]*(Table1[[#This Row],[Odds]]-1)-1+Table1[[#This Row],[H-S prob.]])/(Table1[[#This Row],[Odds]]-1))*0.3</f>
        <v>-9.6749137235322538E-2</v>
      </c>
      <c r="K328">
        <f>(Table1[[#This Row],[H-S Bet]]*Table1[[#This Row],[Odds]]*Table1[[#This Row],[Win]]-Table1[[#This Row],[H-S Bet]])*Table1[[#This Row],[H-S Bankroll]]</f>
        <v>0</v>
      </c>
      <c r="L328">
        <f>Table1[[#This Row],[H-S Bet]]*Table1[[#This Row],[Odds]]*Table1[[#This Row],[Win]]-Table1[[#This Row],[H-S Bet]]</f>
        <v>0</v>
      </c>
      <c r="M328" s="5">
        <f>M327</f>
        <v>1.403138899556734</v>
      </c>
      <c r="N328" s="4">
        <v>0.69500000000000006</v>
      </c>
      <c r="O328" s="4">
        <f>((Table1[[#This Row],[Dom prob.]]*(Table1[[#This Row],[Odds]]-1)-1+Table1[[#This Row],[Dom prob.]])/(Table1[[#This Row],[Odds]]-1))*0.3</f>
        <v>-3.8797297297297147E-2</v>
      </c>
      <c r="P328" s="4"/>
      <c r="Q328" s="4">
        <f>(Table1[[#This Row],[Dom Bet]]*Table1[[#This Row],[Odds]]*Table1[[#This Row],[Win]]-Table1[[#This Row],[Dom Bet]])*Table1[[#This Row],[Dom Bankroll]]</f>
        <v>0</v>
      </c>
      <c r="R328" s="4">
        <f>Table1[[#This Row],[Dom Bet]]*Table1[[#This Row],[Odds]]*Table1[[#This Row],[Win]]-Table1[[#This Row],[Dom Bet]]</f>
        <v>0</v>
      </c>
      <c r="S328" s="4">
        <f>S327</f>
        <v>1.057310520688481</v>
      </c>
      <c r="T328">
        <v>0.65310000000000001</v>
      </c>
      <c r="U328">
        <f>((Table1[[#This Row],[BB prob.]]*(Table1[[#This Row],[Odds]]-1)-1+Table1[[#This Row],[BB prob.]])/(Table1[[#This Row],[Odds]]-1))*0.3</f>
        <v>-8.5340270270270191E-2</v>
      </c>
      <c r="W328">
        <f>(Table1[[#This Row],[BB Bet]]*Table1[[#This Row],[Odds]]*Table1[[#This Row],[Win]]-Table1[[#This Row],[BB Bet]])*Table1[[#This Row],[BB Bankroll]]</f>
        <v>0</v>
      </c>
      <c r="X328">
        <f>Table1[[#This Row],[BB Bet]]*Table1[[#This Row],[Odds]]*Table1[[#This Row],[Win]]-Table1[[#This Row],[BB Bet]]</f>
        <v>0</v>
      </c>
      <c r="Y328" s="5">
        <f>Y327</f>
        <v>1.7917059136308575</v>
      </c>
    </row>
    <row r="329" spans="1:25" x14ac:dyDescent="0.35">
      <c r="A329" s="4">
        <v>2020020183</v>
      </c>
      <c r="B329" s="4">
        <v>24</v>
      </c>
      <c r="C329" s="4" t="s">
        <v>30</v>
      </c>
      <c r="D329" s="4" t="s">
        <v>6</v>
      </c>
      <c r="E329" s="4">
        <v>1</v>
      </c>
      <c r="F329" s="4">
        <v>0</v>
      </c>
      <c r="G329" s="4">
        <v>3.15</v>
      </c>
      <c r="H329">
        <v>0.35717075614858723</v>
      </c>
      <c r="I329">
        <f>((Table1[[#This Row],[H-S prob.]]*(Table1[[#This Row],[Odds]]-1)-1+Table1[[#This Row],[H-S prob.]])/(Table1[[#This Row],[Odds]]-1))*0.3</f>
        <v>1.7454123051355772E-2</v>
      </c>
      <c r="J329">
        <v>1.7454123051355772E-2</v>
      </c>
      <c r="K329">
        <f>(Table1[[#This Row],[H-S Bet]]*Table1[[#This Row],[Odds]]*Table1[[#This Row],[Win]]-Table1[[#This Row],[H-S Bet]])*Table1[[#This Row],[H-S Bankroll]]</f>
        <v>-2.4490559011007162E-2</v>
      </c>
      <c r="L329">
        <f>Table1[[#This Row],[H-S Bet]]*Table1[[#This Row],[Odds]]*Table1[[#This Row],[Win]]-Table1[[#This Row],[H-S Bet]]</f>
        <v>-1.7454123051355772E-2</v>
      </c>
      <c r="M329" s="5">
        <f>M328</f>
        <v>1.403138899556734</v>
      </c>
      <c r="N329" s="4">
        <v>0.30499999999999999</v>
      </c>
      <c r="O329" s="4">
        <f>((Table1[[#This Row],[Dom prob.]]*(Table1[[#This Row],[Odds]]-1)-1+Table1[[#This Row],[Dom prob.]])/(Table1[[#This Row],[Odds]]-1))*0.3</f>
        <v>-5.4767441860465206E-3</v>
      </c>
      <c r="P329" s="4"/>
      <c r="Q329" s="4">
        <f>(Table1[[#This Row],[Dom Bet]]*Table1[[#This Row],[Odds]]*Table1[[#This Row],[Win]]-Table1[[#This Row],[Dom Bet]])*Table1[[#This Row],[Dom Bankroll]]</f>
        <v>0</v>
      </c>
      <c r="R329" s="4">
        <f>Table1[[#This Row],[Dom Bet]]*Table1[[#This Row],[Odds]]*Table1[[#This Row],[Win]]-Table1[[#This Row],[Dom Bet]]</f>
        <v>0</v>
      </c>
      <c r="S329" s="4">
        <f>S328</f>
        <v>1.057310520688481</v>
      </c>
      <c r="T329">
        <v>0.34689999999999999</v>
      </c>
      <c r="U329">
        <f>((Table1[[#This Row],[BB prob.]]*(Table1[[#This Row],[Odds]]-1)-1+Table1[[#This Row],[BB prob.]])/(Table1[[#This Row],[Odds]]-1))*0.3</f>
        <v>1.2939767441860451E-2</v>
      </c>
      <c r="V329">
        <v>1.2939767441860451E-2</v>
      </c>
      <c r="W329">
        <f>(Table1[[#This Row],[BB Bet]]*Table1[[#This Row],[Odds]]*Table1[[#This Row],[Win]]-Table1[[#This Row],[BB Bet]])*Table1[[#This Row],[BB Bankroll]]</f>
        <v>-2.3184257846589403E-2</v>
      </c>
      <c r="X329">
        <f>Table1[[#This Row],[BB Bet]]*Table1[[#This Row],[Odds]]*Table1[[#This Row],[Win]]-Table1[[#This Row],[BB Bet]]</f>
        <v>-1.2939767441860451E-2</v>
      </c>
      <c r="Y329" s="5">
        <f>Y328</f>
        <v>1.7917059136308575</v>
      </c>
    </row>
    <row r="330" spans="1:25" x14ac:dyDescent="0.35">
      <c r="A330" s="4">
        <v>2020020184</v>
      </c>
      <c r="B330" s="4">
        <v>24</v>
      </c>
      <c r="C330" s="4" t="s">
        <v>7</v>
      </c>
      <c r="D330" s="4" t="s">
        <v>9</v>
      </c>
      <c r="E330" s="4">
        <v>1</v>
      </c>
      <c r="F330" s="4">
        <v>1</v>
      </c>
      <c r="G330" s="4">
        <v>1.5</v>
      </c>
      <c r="H330">
        <v>0.62875973971079357</v>
      </c>
      <c r="I330">
        <f>((Table1[[#This Row],[H-S prob.]]*(Table1[[#This Row],[Odds]]-1)-1+Table1[[#This Row],[H-S prob.]])/(Table1[[#This Row],[Odds]]-1))*0.3</f>
        <v>-3.4116234260285781E-2</v>
      </c>
      <c r="K330">
        <f>(Table1[[#This Row],[H-S Bet]]*Table1[[#This Row],[Odds]]*Table1[[#This Row],[Win]]-Table1[[#This Row],[H-S Bet]])*Table1[[#This Row],[H-S Bankroll]]</f>
        <v>0</v>
      </c>
      <c r="L330">
        <f>Table1[[#This Row],[H-S Bet]]*Table1[[#This Row],[Odds]]*Table1[[#This Row],[Win]]-Table1[[#This Row],[H-S Bet]]</f>
        <v>0</v>
      </c>
      <c r="M330" s="5">
        <f>M329</f>
        <v>1.403138899556734</v>
      </c>
      <c r="N330" s="4">
        <v>0.622</v>
      </c>
      <c r="O330" s="4">
        <f>((Table1[[#This Row],[Dom prob.]]*(Table1[[#This Row],[Odds]]-1)-1+Table1[[#This Row],[Dom prob.]])/(Table1[[#This Row],[Odds]]-1))*0.3</f>
        <v>-4.0200000000000034E-2</v>
      </c>
      <c r="P330" s="4"/>
      <c r="Q330" s="4">
        <f>(Table1[[#This Row],[Dom Bet]]*Table1[[#This Row],[Odds]]*Table1[[#This Row],[Win]]-Table1[[#This Row],[Dom Bet]])*Table1[[#This Row],[Dom Bankroll]]</f>
        <v>0</v>
      </c>
      <c r="R330" s="4">
        <f>Table1[[#This Row],[Dom Bet]]*Table1[[#This Row],[Odds]]*Table1[[#This Row],[Win]]-Table1[[#This Row],[Dom Bet]]</f>
        <v>0</v>
      </c>
      <c r="S330" s="4">
        <f>S329</f>
        <v>1.057310520688481</v>
      </c>
      <c r="T330">
        <v>0.63669999999999993</v>
      </c>
      <c r="U330">
        <f>((Table1[[#This Row],[BB prob.]]*(Table1[[#This Row],[Odds]]-1)-1+Table1[[#This Row],[BB prob.]])/(Table1[[#This Row],[Odds]]-1))*0.3</f>
        <v>-2.6970000000000095E-2</v>
      </c>
      <c r="W330">
        <f>(Table1[[#This Row],[BB Bet]]*Table1[[#This Row],[Odds]]*Table1[[#This Row],[Win]]-Table1[[#This Row],[BB Bet]])*Table1[[#This Row],[BB Bankroll]]</f>
        <v>0</v>
      </c>
      <c r="X330">
        <f>Table1[[#This Row],[BB Bet]]*Table1[[#This Row],[Odds]]*Table1[[#This Row],[Win]]-Table1[[#This Row],[BB Bet]]</f>
        <v>0</v>
      </c>
      <c r="Y330" s="5">
        <f>Y329</f>
        <v>1.7917059136308575</v>
      </c>
    </row>
    <row r="331" spans="1:25" x14ac:dyDescent="0.35">
      <c r="A331" s="4">
        <v>2020020184</v>
      </c>
      <c r="B331" s="4">
        <v>24</v>
      </c>
      <c r="C331" s="4" t="s">
        <v>9</v>
      </c>
      <c r="D331" s="4" t="s">
        <v>7</v>
      </c>
      <c r="E331" s="4">
        <v>0</v>
      </c>
      <c r="F331" s="4">
        <v>0</v>
      </c>
      <c r="G331" s="4">
        <v>2.65</v>
      </c>
      <c r="H331">
        <v>0.37124026028920643</v>
      </c>
      <c r="I331">
        <f>((Table1[[#This Row],[H-S prob.]]*(Table1[[#This Row],[Odds]]-1)-1+Table1[[#This Row],[H-S prob.]])/(Table1[[#This Row],[Odds]]-1))*0.3</f>
        <v>-2.9478745879278094E-3</v>
      </c>
      <c r="K331">
        <f>(Table1[[#This Row],[H-S Bet]]*Table1[[#This Row],[Odds]]*Table1[[#This Row],[Win]]-Table1[[#This Row],[H-S Bet]])*Table1[[#This Row],[H-S Bankroll]]</f>
        <v>0</v>
      </c>
      <c r="L331">
        <f>Table1[[#This Row],[H-S Bet]]*Table1[[#This Row],[Odds]]*Table1[[#This Row],[Win]]-Table1[[#This Row],[H-S Bet]]</f>
        <v>0</v>
      </c>
      <c r="M331" s="5">
        <f>M330</f>
        <v>1.403138899556734</v>
      </c>
      <c r="N331" s="4">
        <v>0.378</v>
      </c>
      <c r="O331" s="4">
        <f>((Table1[[#This Row],[Dom prob.]]*(Table1[[#This Row],[Odds]]-1)-1+Table1[[#This Row],[Dom prob.]])/(Table1[[#This Row],[Odds]]-1))*0.3</f>
        <v>3.0909090909089521E-4</v>
      </c>
      <c r="P331" s="4">
        <v>3.0909090909089521E-4</v>
      </c>
      <c r="Q331" s="4">
        <f>(Table1[[#This Row],[Dom Bet]]*Table1[[#This Row],[Odds]]*Table1[[#This Row],[Win]]-Table1[[#This Row],[Dom Bet]])*Table1[[#This Row],[Dom Bankroll]]</f>
        <v>-3.2680507003097033E-4</v>
      </c>
      <c r="R331" s="4">
        <f>Table1[[#This Row],[Dom Bet]]*Table1[[#This Row],[Odds]]*Table1[[#This Row],[Win]]-Table1[[#This Row],[Dom Bet]]</f>
        <v>-3.0909090909089521E-4</v>
      </c>
      <c r="S331" s="4">
        <f>S330</f>
        <v>1.057310520688481</v>
      </c>
      <c r="T331">
        <v>0.36330000000000007</v>
      </c>
      <c r="U331">
        <f>((Table1[[#This Row],[BB prob.]]*(Table1[[#This Row],[Odds]]-1)-1+Table1[[#This Row],[BB prob.]])/(Table1[[#This Row],[Odds]]-1))*0.3</f>
        <v>-6.7736363636363298E-3</v>
      </c>
      <c r="W331">
        <f>(Table1[[#This Row],[BB Bet]]*Table1[[#This Row],[Odds]]*Table1[[#This Row],[Win]]-Table1[[#This Row],[BB Bet]])*Table1[[#This Row],[BB Bankroll]]</f>
        <v>0</v>
      </c>
      <c r="X331">
        <f>Table1[[#This Row],[BB Bet]]*Table1[[#This Row],[Odds]]*Table1[[#This Row],[Win]]-Table1[[#This Row],[BB Bet]]</f>
        <v>0</v>
      </c>
      <c r="Y331" s="5">
        <f>Y330</f>
        <v>1.7917059136308575</v>
      </c>
    </row>
    <row r="332" spans="1:25" x14ac:dyDescent="0.35">
      <c r="A332" s="4">
        <v>2020020185</v>
      </c>
      <c r="B332" s="4">
        <v>24</v>
      </c>
      <c r="C332" s="4" t="s">
        <v>22</v>
      </c>
      <c r="D332" s="4" t="s">
        <v>8</v>
      </c>
      <c r="E332" s="4">
        <v>1</v>
      </c>
      <c r="F332" s="4">
        <v>1</v>
      </c>
      <c r="G332" s="4">
        <v>1.74</v>
      </c>
      <c r="H332">
        <v>0.53055894312488117</v>
      </c>
      <c r="I332">
        <f>((Table1[[#This Row],[H-S prob.]]*(Table1[[#This Row],[Odds]]-1)-1+Table1[[#This Row],[H-S prob.]])/(Table1[[#This Row],[Odds]]-1))*0.3</f>
        <v>-3.1146259038935198E-2</v>
      </c>
      <c r="K332">
        <f>(Table1[[#This Row],[H-S Bet]]*Table1[[#This Row],[Odds]]*Table1[[#This Row],[Win]]-Table1[[#This Row],[H-S Bet]])*Table1[[#This Row],[H-S Bankroll]]</f>
        <v>0</v>
      </c>
      <c r="L332">
        <f>Table1[[#This Row],[H-S Bet]]*Table1[[#This Row],[Odds]]*Table1[[#This Row],[Win]]-Table1[[#This Row],[H-S Bet]]</f>
        <v>0</v>
      </c>
      <c r="M332" s="5">
        <f>M331</f>
        <v>1.403138899556734</v>
      </c>
      <c r="N332" s="4">
        <v>0.57199999999999995</v>
      </c>
      <c r="O332" s="4">
        <f>((Table1[[#This Row],[Dom prob.]]*(Table1[[#This Row],[Odds]]-1)-1+Table1[[#This Row],[Dom prob.]])/(Table1[[#This Row],[Odds]]-1))*0.3</f>
        <v>-1.9135135135135816E-3</v>
      </c>
      <c r="P332" s="4"/>
      <c r="Q332" s="4">
        <f>(Table1[[#This Row],[Dom Bet]]*Table1[[#This Row],[Odds]]*Table1[[#This Row],[Win]]-Table1[[#This Row],[Dom Bet]])*Table1[[#This Row],[Dom Bankroll]]</f>
        <v>0</v>
      </c>
      <c r="R332" s="4">
        <f>Table1[[#This Row],[Dom Bet]]*Table1[[#This Row],[Odds]]*Table1[[#This Row],[Win]]-Table1[[#This Row],[Dom Bet]]</f>
        <v>0</v>
      </c>
      <c r="S332" s="4">
        <f>S331</f>
        <v>1.057310520688481</v>
      </c>
      <c r="T332">
        <v>0.57469999999999999</v>
      </c>
      <c r="U332">
        <f>((Table1[[#This Row],[BB prob.]]*(Table1[[#This Row],[Odds]]-1)-1+Table1[[#This Row],[BB prob.]])/(Table1[[#This Row],[Odds]]-1))*0.3</f>
        <v>-8.9189189189053339E-6</v>
      </c>
      <c r="W332">
        <f>(Table1[[#This Row],[BB Bet]]*Table1[[#This Row],[Odds]]*Table1[[#This Row],[Win]]-Table1[[#This Row],[BB Bet]])*Table1[[#This Row],[BB Bankroll]]</f>
        <v>0</v>
      </c>
      <c r="X332">
        <f>Table1[[#This Row],[BB Bet]]*Table1[[#This Row],[Odds]]*Table1[[#This Row],[Win]]-Table1[[#This Row],[BB Bet]]</f>
        <v>0</v>
      </c>
      <c r="Y332" s="5">
        <f>Y331</f>
        <v>1.7917059136308575</v>
      </c>
    </row>
    <row r="333" spans="1:25" x14ac:dyDescent="0.35">
      <c r="A333" s="4">
        <v>2020020185</v>
      </c>
      <c r="B333" s="4">
        <v>24</v>
      </c>
      <c r="C333" s="4" t="s">
        <v>8</v>
      </c>
      <c r="D333" s="4" t="s">
        <v>22</v>
      </c>
      <c r="E333" s="4">
        <v>0</v>
      </c>
      <c r="F333" s="4">
        <v>0</v>
      </c>
      <c r="G333" s="4">
        <v>2.15</v>
      </c>
      <c r="H333">
        <v>0.46944105687511889</v>
      </c>
      <c r="I333">
        <f>((Table1[[#This Row],[H-S prob.]]*(Table1[[#This Row],[Odds]]-1)-1+Table1[[#This Row],[H-S prob.]])/(Table1[[#This Row],[Odds]]-1))*0.3</f>
        <v>2.425636247349271E-3</v>
      </c>
      <c r="J333">
        <v>2.425636247349271E-3</v>
      </c>
      <c r="K333">
        <f>(Table1[[#This Row],[H-S Bet]]*Table1[[#This Row],[Odds]]*Table1[[#This Row],[Win]]-Table1[[#This Row],[H-S Bet]])*Table1[[#This Row],[H-S Bankroll]]</f>
        <v>-3.4035045748305819E-3</v>
      </c>
      <c r="L333">
        <f>Table1[[#This Row],[H-S Bet]]*Table1[[#This Row],[Odds]]*Table1[[#This Row],[Win]]-Table1[[#This Row],[H-S Bet]]</f>
        <v>-2.425636247349271E-3</v>
      </c>
      <c r="M333" s="5">
        <f>M332</f>
        <v>1.403138899556734</v>
      </c>
      <c r="N333" s="4">
        <v>0.42800000000000005</v>
      </c>
      <c r="O333" s="4">
        <f>((Table1[[#This Row],[Dom prob.]]*(Table1[[#This Row],[Odds]]-1)-1+Table1[[#This Row],[Dom prob.]])/(Table1[[#This Row],[Odds]]-1))*0.3</f>
        <v>-2.0817391304347822E-2</v>
      </c>
      <c r="P333" s="4"/>
      <c r="Q333" s="4">
        <f>(Table1[[#This Row],[Dom Bet]]*Table1[[#This Row],[Odds]]*Table1[[#This Row],[Win]]-Table1[[#This Row],[Dom Bet]])*Table1[[#This Row],[Dom Bankroll]]</f>
        <v>0</v>
      </c>
      <c r="R333" s="4">
        <f>Table1[[#This Row],[Dom Bet]]*Table1[[#This Row],[Odds]]*Table1[[#This Row],[Win]]-Table1[[#This Row],[Dom Bet]]</f>
        <v>0</v>
      </c>
      <c r="S333" s="4">
        <f>S332</f>
        <v>1.057310520688481</v>
      </c>
      <c r="T333">
        <v>0.42530000000000001</v>
      </c>
      <c r="U333">
        <f>((Table1[[#This Row],[BB prob.]]*(Table1[[#This Row],[Odds]]-1)-1+Table1[[#This Row],[BB prob.]])/(Table1[[#This Row],[Odds]]-1))*0.3</f>
        <v>-2.2331739130434763E-2</v>
      </c>
      <c r="W333">
        <f>(Table1[[#This Row],[BB Bet]]*Table1[[#This Row],[Odds]]*Table1[[#This Row],[Win]]-Table1[[#This Row],[BB Bet]])*Table1[[#This Row],[BB Bankroll]]</f>
        <v>0</v>
      </c>
      <c r="X333">
        <f>Table1[[#This Row],[BB Bet]]*Table1[[#This Row],[Odds]]*Table1[[#This Row],[Win]]-Table1[[#This Row],[BB Bet]]</f>
        <v>0</v>
      </c>
      <c r="Y333" s="5">
        <f>Y332</f>
        <v>1.7917059136308575</v>
      </c>
    </row>
    <row r="334" spans="1:25" x14ac:dyDescent="0.35">
      <c r="A334" s="4">
        <v>2020020187</v>
      </c>
      <c r="B334" s="4">
        <v>24</v>
      </c>
      <c r="C334" s="4" t="s">
        <v>26</v>
      </c>
      <c r="D334" s="4" t="s">
        <v>25</v>
      </c>
      <c r="E334" s="4">
        <v>1</v>
      </c>
      <c r="F334" s="4">
        <v>1</v>
      </c>
      <c r="G334" s="4">
        <v>1.86</v>
      </c>
      <c r="H334">
        <v>0.4953980055302018</v>
      </c>
      <c r="I334">
        <f>((Table1[[#This Row],[H-S prob.]]*(Table1[[#This Row],[Odds]]-1)-1+Table1[[#This Row],[H-S prob.]])/(Table1[[#This Row],[Odds]]-1))*0.3</f>
        <v>-2.7404549900171365E-2</v>
      </c>
      <c r="K334">
        <f>(Table1[[#This Row],[H-S Bet]]*Table1[[#This Row],[Odds]]*Table1[[#This Row],[Win]]-Table1[[#This Row],[H-S Bet]])*Table1[[#This Row],[H-S Bankroll]]</f>
        <v>0</v>
      </c>
      <c r="L334">
        <f>Table1[[#This Row],[H-S Bet]]*Table1[[#This Row],[Odds]]*Table1[[#This Row],[Win]]-Table1[[#This Row],[H-S Bet]]</f>
        <v>0</v>
      </c>
      <c r="M334" s="5">
        <f>M333</f>
        <v>1.403138899556734</v>
      </c>
      <c r="N334" s="4">
        <v>0.51700000000000002</v>
      </c>
      <c r="O334" s="4">
        <f>((Table1[[#This Row],[Dom prob.]]*(Table1[[#This Row],[Odds]]-1)-1+Table1[[#This Row],[Dom prob.]])/(Table1[[#This Row],[Odds]]-1))*0.3</f>
        <v>-1.3388372093023243E-2</v>
      </c>
      <c r="P334" s="4"/>
      <c r="Q334" s="4">
        <f>(Table1[[#This Row],[Dom Bet]]*Table1[[#This Row],[Odds]]*Table1[[#This Row],[Win]]-Table1[[#This Row],[Dom Bet]])*Table1[[#This Row],[Dom Bankroll]]</f>
        <v>0</v>
      </c>
      <c r="R334" s="4">
        <f>Table1[[#This Row],[Dom Bet]]*Table1[[#This Row],[Odds]]*Table1[[#This Row],[Win]]-Table1[[#This Row],[Dom Bet]]</f>
        <v>0</v>
      </c>
      <c r="S334" s="4">
        <f>S333</f>
        <v>1.057310520688481</v>
      </c>
      <c r="T334">
        <v>0.53459999999999996</v>
      </c>
      <c r="U334">
        <f>((Table1[[#This Row],[BB prob.]]*(Table1[[#This Row],[Odds]]-1)-1+Table1[[#This Row],[BB prob.]])/(Table1[[#This Row],[Odds]]-1))*0.3</f>
        <v>-1.9688372093023192E-3</v>
      </c>
      <c r="W334">
        <f>(Table1[[#This Row],[BB Bet]]*Table1[[#This Row],[Odds]]*Table1[[#This Row],[Win]]-Table1[[#This Row],[BB Bet]])*Table1[[#This Row],[BB Bankroll]]</f>
        <v>0</v>
      </c>
      <c r="X334">
        <f>Table1[[#This Row],[BB Bet]]*Table1[[#This Row],[Odds]]*Table1[[#This Row],[Win]]-Table1[[#This Row],[BB Bet]]</f>
        <v>0</v>
      </c>
      <c r="Y334" s="5">
        <f>Y333</f>
        <v>1.7917059136308575</v>
      </c>
    </row>
    <row r="335" spans="1:25" x14ac:dyDescent="0.35">
      <c r="A335" s="4">
        <v>2020020187</v>
      </c>
      <c r="B335" s="4">
        <v>24</v>
      </c>
      <c r="C335" s="4" t="s">
        <v>25</v>
      </c>
      <c r="D335" s="4" t="s">
        <v>26</v>
      </c>
      <c r="E335" s="4">
        <v>0</v>
      </c>
      <c r="F335" s="4">
        <v>0</v>
      </c>
      <c r="G335" s="4">
        <v>2</v>
      </c>
      <c r="H335">
        <v>0.50460199446979814</v>
      </c>
      <c r="I335">
        <f>((Table1[[#This Row],[H-S prob.]]*(Table1[[#This Row],[Odds]]-1)-1+Table1[[#This Row],[H-S prob.]])/(Table1[[#This Row],[Odds]]-1))*0.3</f>
        <v>2.7611966818788859E-3</v>
      </c>
      <c r="J335">
        <v>2.7611966818788859E-3</v>
      </c>
      <c r="K335">
        <f>(Table1[[#This Row],[H-S Bet]]*Table1[[#This Row],[Odds]]*Table1[[#This Row],[Win]]-Table1[[#This Row],[H-S Bet]])*Table1[[#This Row],[H-S Bankroll]]</f>
        <v>-3.8743424736712453E-3</v>
      </c>
      <c r="L335">
        <f>Table1[[#This Row],[H-S Bet]]*Table1[[#This Row],[Odds]]*Table1[[#This Row],[Win]]-Table1[[#This Row],[H-S Bet]]</f>
        <v>-2.7611966818788859E-3</v>
      </c>
      <c r="M335" s="5">
        <f>M334</f>
        <v>1.403138899556734</v>
      </c>
      <c r="N335" s="4">
        <v>0.48299999999999998</v>
      </c>
      <c r="O335" s="4">
        <f>((Table1[[#This Row],[Dom prob.]]*(Table1[[#This Row],[Odds]]-1)-1+Table1[[#This Row],[Dom prob.]])/(Table1[[#This Row],[Odds]]-1))*0.3</f>
        <v>-1.0200000000000009E-2</v>
      </c>
      <c r="P335" s="4"/>
      <c r="Q335" s="4">
        <f>(Table1[[#This Row],[Dom Bet]]*Table1[[#This Row],[Odds]]*Table1[[#This Row],[Win]]-Table1[[#This Row],[Dom Bet]])*Table1[[#This Row],[Dom Bankroll]]</f>
        <v>0</v>
      </c>
      <c r="R335" s="4">
        <f>Table1[[#This Row],[Dom Bet]]*Table1[[#This Row],[Odds]]*Table1[[#This Row],[Win]]-Table1[[#This Row],[Dom Bet]]</f>
        <v>0</v>
      </c>
      <c r="S335" s="4">
        <f>S334</f>
        <v>1.057310520688481</v>
      </c>
      <c r="T335">
        <v>0.46540000000000004</v>
      </c>
      <c r="U335">
        <f>((Table1[[#This Row],[BB prob.]]*(Table1[[#This Row],[Odds]]-1)-1+Table1[[#This Row],[BB prob.]])/(Table1[[#This Row],[Odds]]-1))*0.3</f>
        <v>-2.0759999999999976E-2</v>
      </c>
      <c r="W335">
        <f>(Table1[[#This Row],[BB Bet]]*Table1[[#This Row],[Odds]]*Table1[[#This Row],[Win]]-Table1[[#This Row],[BB Bet]])*Table1[[#This Row],[BB Bankroll]]</f>
        <v>0</v>
      </c>
      <c r="X335">
        <f>Table1[[#This Row],[BB Bet]]*Table1[[#This Row],[Odds]]*Table1[[#This Row],[Win]]-Table1[[#This Row],[BB Bet]]</f>
        <v>0</v>
      </c>
      <c r="Y335" s="5">
        <f>Y334</f>
        <v>1.7917059136308575</v>
      </c>
    </row>
    <row r="336" spans="1:25" x14ac:dyDescent="0.35">
      <c r="A336" s="4">
        <v>2020020187.5</v>
      </c>
      <c r="B336" s="4">
        <v>24</v>
      </c>
      <c r="C336" s="4" t="s">
        <v>24</v>
      </c>
      <c r="D336" s="4" t="s">
        <v>11</v>
      </c>
      <c r="E336" s="4">
        <v>0</v>
      </c>
      <c r="F336" s="4">
        <v>1</v>
      </c>
      <c r="G336" s="4">
        <v>2.5</v>
      </c>
      <c r="H336">
        <v>0.34005615777947484</v>
      </c>
      <c r="I336">
        <f>((Table1[[#This Row],[H-S prob.]]*(Table1[[#This Row],[Odds]]-1)-1+Table1[[#This Row],[H-S prob.]])/(Table1[[#This Row],[Odds]]-1))*0.3</f>
        <v>-2.9971921110262586E-2</v>
      </c>
      <c r="K336">
        <f>(Table1[[#This Row],[H-S Bet]]*Table1[[#This Row],[Odds]]*Table1[[#This Row],[Win]]-Table1[[#This Row],[H-S Bet]])*Table1[[#This Row],[H-S Bankroll]]</f>
        <v>0</v>
      </c>
      <c r="L336">
        <f>Table1[[#This Row],[H-S Bet]]*Table1[[#This Row],[Odds]]*Table1[[#This Row],[Win]]-Table1[[#This Row],[H-S Bet]]</f>
        <v>0</v>
      </c>
      <c r="M336" s="5">
        <f>M335</f>
        <v>1.403138899556734</v>
      </c>
      <c r="N336" s="4">
        <v>0.40500000000000003</v>
      </c>
      <c r="O336" s="4">
        <f>((Table1[[#This Row],[Dom prob.]]*(Table1[[#This Row],[Odds]]-1)-1+Table1[[#This Row],[Dom prob.]])/(Table1[[#This Row],[Odds]]-1))*0.3</f>
        <v>2.5000000000000135E-3</v>
      </c>
      <c r="P336" s="4">
        <v>2.5000000000000135E-3</v>
      </c>
      <c r="Q336" s="4">
        <f>(Table1[[#This Row],[Dom Bet]]*Table1[[#This Row],[Odds]]*Table1[[#This Row],[Win]]-Table1[[#This Row],[Dom Bet]])*Table1[[#This Row],[Dom Bankroll]]</f>
        <v>3.9649144525818244E-3</v>
      </c>
      <c r="R336" s="4">
        <f>Table1[[#This Row],[Dom Bet]]*Table1[[#This Row],[Odds]]*Table1[[#This Row],[Win]]-Table1[[#This Row],[Dom Bet]]</f>
        <v>3.7500000000000198E-3</v>
      </c>
      <c r="S336" s="4">
        <f>S335</f>
        <v>1.057310520688481</v>
      </c>
      <c r="T336">
        <v>0.37309999999999999</v>
      </c>
      <c r="U336">
        <f>((Table1[[#This Row],[BB prob.]]*(Table1[[#This Row],[Odds]]-1)-1+Table1[[#This Row],[BB prob.]])/(Table1[[#This Row],[Odds]]-1))*0.3</f>
        <v>-1.3450000000000007E-2</v>
      </c>
      <c r="W336">
        <f>(Table1[[#This Row],[BB Bet]]*Table1[[#This Row],[Odds]]*Table1[[#This Row],[Win]]-Table1[[#This Row],[BB Bet]])*Table1[[#This Row],[BB Bankroll]]</f>
        <v>0</v>
      </c>
      <c r="X336">
        <f>Table1[[#This Row],[BB Bet]]*Table1[[#This Row],[Odds]]*Table1[[#This Row],[Win]]-Table1[[#This Row],[BB Bet]]</f>
        <v>0</v>
      </c>
      <c r="Y336" s="5">
        <f>Y335</f>
        <v>1.7917059136308575</v>
      </c>
    </row>
    <row r="337" spans="1:25" x14ac:dyDescent="0.35">
      <c r="A337" s="4">
        <v>2020020187.5</v>
      </c>
      <c r="B337" s="4">
        <v>24</v>
      </c>
      <c r="C337" s="4" t="s">
        <v>11</v>
      </c>
      <c r="D337" s="4" t="s">
        <v>24</v>
      </c>
      <c r="E337" s="4">
        <v>1</v>
      </c>
      <c r="F337" s="4">
        <v>0</v>
      </c>
      <c r="G337" s="4">
        <v>1.58</v>
      </c>
      <c r="H337">
        <v>0.65994384222052527</v>
      </c>
      <c r="I337">
        <f>((Table1[[#This Row],[H-S prob.]]*(Table1[[#This Row],[Odds]]-1)-1+Table1[[#This Row],[H-S prob.]])/(Table1[[#This Row],[Odds]]-1))*0.3</f>
        <v>2.2092036573325834E-2</v>
      </c>
      <c r="J337">
        <v>2.2092036573325834E-2</v>
      </c>
      <c r="K337">
        <f>(Table1[[#This Row],[H-S Bet]]*Table1[[#This Row],[Odds]]*Table1[[#This Row],[Win]]-Table1[[#This Row],[H-S Bet]])*Table1[[#This Row],[H-S Bankroll]]</f>
        <v>-3.099819588646353E-2</v>
      </c>
      <c r="L337">
        <f>Table1[[#This Row],[H-S Bet]]*Table1[[#This Row],[Odds]]*Table1[[#This Row],[Win]]-Table1[[#This Row],[H-S Bet]]</f>
        <v>-2.2092036573325834E-2</v>
      </c>
      <c r="M337" s="5">
        <f>M336</f>
        <v>1.403138899556734</v>
      </c>
      <c r="N337" s="4">
        <v>0.59499999999999997</v>
      </c>
      <c r="O337" s="4">
        <f>((Table1[[#This Row],[Dom prob.]]*(Table1[[#This Row],[Odds]]-1)-1+Table1[[#This Row],[Dom prob.]])/(Table1[[#This Row],[Odds]]-1))*0.3</f>
        <v>-3.0982758620689686E-2</v>
      </c>
      <c r="P337" s="4"/>
      <c r="Q337" s="4">
        <f>(Table1[[#This Row],[Dom Bet]]*Table1[[#This Row],[Odds]]*Table1[[#This Row],[Win]]-Table1[[#This Row],[Dom Bet]])*Table1[[#This Row],[Dom Bankroll]]</f>
        <v>0</v>
      </c>
      <c r="R337" s="4">
        <f>Table1[[#This Row],[Dom Bet]]*Table1[[#This Row],[Odds]]*Table1[[#This Row],[Win]]-Table1[[#This Row],[Dom Bet]]</f>
        <v>0</v>
      </c>
      <c r="S337" s="4">
        <f>S336</f>
        <v>1.057310520688481</v>
      </c>
      <c r="T337">
        <v>0.62690000000000001</v>
      </c>
      <c r="U337">
        <f>((Table1[[#This Row],[BB prob.]]*(Table1[[#This Row],[Odds]]-1)-1+Table1[[#This Row],[BB prob.]])/(Table1[[#This Row],[Odds]]-1))*0.3</f>
        <v>-4.9127586206896574E-3</v>
      </c>
      <c r="W337">
        <f>(Table1[[#This Row],[BB Bet]]*Table1[[#This Row],[Odds]]*Table1[[#This Row],[Win]]-Table1[[#This Row],[BB Bet]])*Table1[[#This Row],[BB Bankroll]]</f>
        <v>0</v>
      </c>
      <c r="X337">
        <f>Table1[[#This Row],[BB Bet]]*Table1[[#This Row],[Odds]]*Table1[[#This Row],[Win]]-Table1[[#This Row],[BB Bet]]</f>
        <v>0</v>
      </c>
      <c r="Y337" s="5">
        <f>Y336</f>
        <v>1.7917059136308575</v>
      </c>
    </row>
    <row r="338" spans="1:25" x14ac:dyDescent="0.35">
      <c r="A338" s="4">
        <v>2020020188</v>
      </c>
      <c r="B338" s="4">
        <v>25</v>
      </c>
      <c r="C338" s="4" t="s">
        <v>2</v>
      </c>
      <c r="D338" s="4" t="s">
        <v>13</v>
      </c>
      <c r="E338" s="4">
        <v>0</v>
      </c>
      <c r="F338" s="4">
        <v>1</v>
      </c>
      <c r="G338" s="4">
        <v>1.83</v>
      </c>
      <c r="H338">
        <v>0.52502729679510585</v>
      </c>
      <c r="I338">
        <f>((Table1[[#This Row],[H-S prob.]]*(Table1[[#This Row],[Odds]]-1)-1+Table1[[#This Row],[H-S prob.]])/(Table1[[#This Row],[Odds]]-1))*0.3</f>
        <v>-1.4168691637935996E-2</v>
      </c>
      <c r="K338">
        <f>(Table1[[#This Row],[H-S Bet]]*Table1[[#This Row],[Odds]]*Table1[[#This Row],[Win]]-Table1[[#This Row],[H-S Bet]])*Table1[[#This Row],[H-S Bankroll]]</f>
        <v>0</v>
      </c>
      <c r="L338">
        <f>Table1[[#This Row],[H-S Bet]]*Table1[[#This Row],[Odds]]*Table1[[#This Row],[Win]]-Table1[[#This Row],[H-S Bet]]</f>
        <v>0</v>
      </c>
      <c r="M338" s="5">
        <f>M337+SUM(K326:K337)</f>
        <v>1.3193420700641292</v>
      </c>
      <c r="N338" s="4">
        <v>0.56600000000000006</v>
      </c>
      <c r="O338" s="4">
        <f>((Table1[[#This Row],[Dom prob.]]*(Table1[[#This Row],[Odds]]-1)-1+Table1[[#This Row],[Dom prob.]])/(Table1[[#This Row],[Odds]]-1))*0.3</f>
        <v>1.2932530120481978E-2</v>
      </c>
      <c r="P338" s="4">
        <v>1.2932530120481978E-2</v>
      </c>
      <c r="Q338" s="4">
        <f>(Table1[[#This Row],[Dom Bet]]*Table1[[#This Row],[Odds]]*Table1[[#This Row],[Win]]-Table1[[#This Row],[Dom Bet]])*Table1[[#This Row],[Dom Bankroll]]</f>
        <v>1.1388222595182502E-2</v>
      </c>
      <c r="R338" s="4">
        <f>Table1[[#This Row],[Dom Bet]]*Table1[[#This Row],[Odds]]*Table1[[#This Row],[Win]]-Table1[[#This Row],[Dom Bet]]</f>
        <v>1.0734000000000044E-2</v>
      </c>
      <c r="S338" s="4">
        <f>S337+SUM(Q326:Q337)</f>
        <v>1.0609486300710318</v>
      </c>
      <c r="T338">
        <v>0.48599999999999999</v>
      </c>
      <c r="U338">
        <f>((Table1[[#This Row],[BB prob.]]*(Table1[[#This Row],[Odds]]-1)-1+Table1[[#This Row],[BB prob.]])/(Table1[[#This Row],[Odds]]-1))*0.3</f>
        <v>-3.9983132530120459E-2</v>
      </c>
      <c r="W338">
        <f>(Table1[[#This Row],[BB Bet]]*Table1[[#This Row],[Odds]]*Table1[[#This Row],[Win]]-Table1[[#This Row],[BB Bet]])*Table1[[#This Row],[BB Bankroll]]</f>
        <v>0</v>
      </c>
      <c r="X338">
        <f>Table1[[#This Row],[BB Bet]]*Table1[[#This Row],[Odds]]*Table1[[#This Row],[Win]]-Table1[[#This Row],[BB Bet]]</f>
        <v>0</v>
      </c>
      <c r="Y338" s="5">
        <f>Y337+SUM(W326:W337)</f>
        <v>1.8493123629887538</v>
      </c>
    </row>
    <row r="339" spans="1:25" x14ac:dyDescent="0.35">
      <c r="A339" s="4">
        <v>2020020188</v>
      </c>
      <c r="B339" s="4">
        <v>25</v>
      </c>
      <c r="C339" s="4" t="s">
        <v>13</v>
      </c>
      <c r="D339" s="4" t="s">
        <v>2</v>
      </c>
      <c r="E339" s="4">
        <v>1</v>
      </c>
      <c r="F339" s="4">
        <v>0</v>
      </c>
      <c r="G339" s="4">
        <v>2.1</v>
      </c>
      <c r="H339">
        <v>0.47497270320489415</v>
      </c>
      <c r="I339">
        <f>((Table1[[#This Row],[H-S prob.]]*(Table1[[#This Row],[Odds]]-1)-1+Table1[[#This Row],[H-S prob.]])/(Table1[[#This Row],[Odds]]-1))*0.3</f>
        <v>-6.974518008333394E-4</v>
      </c>
      <c r="K339">
        <f>(Table1[[#This Row],[H-S Bet]]*Table1[[#This Row],[Odds]]*Table1[[#This Row],[Win]]-Table1[[#This Row],[H-S Bet]])*Table1[[#This Row],[H-S Bankroll]]</f>
        <v>0</v>
      </c>
      <c r="L339">
        <f>Table1[[#This Row],[H-S Bet]]*Table1[[#This Row],[Odds]]*Table1[[#This Row],[Win]]-Table1[[#This Row],[H-S Bet]]</f>
        <v>0</v>
      </c>
      <c r="M339" s="5">
        <f>M338</f>
        <v>1.3193420700641292</v>
      </c>
      <c r="N339" s="4">
        <v>0.434</v>
      </c>
      <c r="O339" s="4">
        <f>((Table1[[#This Row],[Dom prob.]]*(Table1[[#This Row],[Odds]]-1)-1+Table1[[#This Row],[Dom prob.]])/(Table1[[#This Row],[Odds]]-1))*0.3</f>
        <v>-2.4163636363636349E-2</v>
      </c>
      <c r="P339" s="4"/>
      <c r="Q339" s="4">
        <f>(Table1[[#This Row],[Dom Bet]]*Table1[[#This Row],[Odds]]*Table1[[#This Row],[Win]]-Table1[[#This Row],[Dom Bet]])*Table1[[#This Row],[Dom Bankroll]]</f>
        <v>0</v>
      </c>
      <c r="R339" s="4">
        <f>Table1[[#This Row],[Dom Bet]]*Table1[[#This Row],[Odds]]*Table1[[#This Row],[Win]]-Table1[[#This Row],[Dom Bet]]</f>
        <v>0</v>
      </c>
      <c r="S339" s="4">
        <f>S338</f>
        <v>1.0609486300710318</v>
      </c>
      <c r="T339">
        <v>0.51400000000000001</v>
      </c>
      <c r="U339">
        <f>((Table1[[#This Row],[BB prob.]]*(Table1[[#This Row],[Odds]]-1)-1+Table1[[#This Row],[BB prob.]])/(Table1[[#This Row],[Odds]]-1))*0.3</f>
        <v>2.1654545454545458E-2</v>
      </c>
      <c r="V339">
        <v>2.1654545454545458E-2</v>
      </c>
      <c r="W339">
        <f>(Table1[[#This Row],[BB Bet]]*Table1[[#This Row],[Odds]]*Table1[[#This Row],[Win]]-Table1[[#This Row],[BB Bet]])*Table1[[#This Row],[BB Bankroll]]</f>
        <v>-4.0046018623992839E-2</v>
      </c>
      <c r="X339">
        <f>Table1[[#This Row],[BB Bet]]*Table1[[#This Row],[Odds]]*Table1[[#This Row],[Win]]-Table1[[#This Row],[BB Bet]]</f>
        <v>-2.1654545454545458E-2</v>
      </c>
      <c r="Y339" s="5">
        <f>Y338</f>
        <v>1.8493123629887538</v>
      </c>
    </row>
    <row r="340" spans="1:25" x14ac:dyDescent="0.35">
      <c r="A340" s="4">
        <v>2020020189</v>
      </c>
      <c r="B340" s="4">
        <v>25</v>
      </c>
      <c r="C340" s="4" t="s">
        <v>19</v>
      </c>
      <c r="D340" s="4" t="s">
        <v>31</v>
      </c>
      <c r="E340" s="4">
        <v>0</v>
      </c>
      <c r="F340" s="4">
        <v>1</v>
      </c>
      <c r="G340" s="4">
        <v>2.9</v>
      </c>
      <c r="H340">
        <v>0.22931453280668659</v>
      </c>
      <c r="I340">
        <f>((Table1[[#This Row],[H-S prob.]]*(Table1[[#This Row],[Odds]]-1)-1+Table1[[#This Row],[H-S prob.]])/(Table1[[#This Row],[Odds]]-1))*0.3</f>
        <v>-5.2892819188517196E-2</v>
      </c>
      <c r="K340">
        <f>(Table1[[#This Row],[H-S Bet]]*Table1[[#This Row],[Odds]]*Table1[[#This Row],[Win]]-Table1[[#This Row],[H-S Bet]])*Table1[[#This Row],[H-S Bankroll]]</f>
        <v>0</v>
      </c>
      <c r="L340">
        <f>Table1[[#This Row],[H-S Bet]]*Table1[[#This Row],[Odds]]*Table1[[#This Row],[Win]]-Table1[[#This Row],[H-S Bet]]</f>
        <v>0</v>
      </c>
      <c r="M340" s="5">
        <f>M339</f>
        <v>1.3193420700641292</v>
      </c>
      <c r="N340" s="4">
        <v>0.33399999999999996</v>
      </c>
      <c r="O340" s="4">
        <f>((Table1[[#This Row],[Dom prob.]]*(Table1[[#This Row],[Odds]]-1)-1+Table1[[#This Row],[Dom prob.]])/(Table1[[#This Row],[Odds]]-1))*0.3</f>
        <v>-4.9578947368421203E-3</v>
      </c>
      <c r="P340" s="4"/>
      <c r="Q340" s="4">
        <f>(Table1[[#This Row],[Dom Bet]]*Table1[[#This Row],[Odds]]*Table1[[#This Row],[Win]]-Table1[[#This Row],[Dom Bet]])*Table1[[#This Row],[Dom Bankroll]]</f>
        <v>0</v>
      </c>
      <c r="R340" s="4">
        <f>Table1[[#This Row],[Dom Bet]]*Table1[[#This Row],[Odds]]*Table1[[#This Row],[Win]]-Table1[[#This Row],[Dom Bet]]</f>
        <v>0</v>
      </c>
      <c r="S340" s="4">
        <f>S339</f>
        <v>1.0609486300710318</v>
      </c>
      <c r="T340">
        <v>0.22009999999999996</v>
      </c>
      <c r="U340">
        <f>((Table1[[#This Row],[BB prob.]]*(Table1[[#This Row],[Odds]]-1)-1+Table1[[#This Row],[BB prob.]])/(Table1[[#This Row],[Odds]]-1))*0.3</f>
        <v>-5.7112105263157922E-2</v>
      </c>
      <c r="W340">
        <f>(Table1[[#This Row],[BB Bet]]*Table1[[#This Row],[Odds]]*Table1[[#This Row],[Win]]-Table1[[#This Row],[BB Bet]])*Table1[[#This Row],[BB Bankroll]]</f>
        <v>0</v>
      </c>
      <c r="X340">
        <f>Table1[[#This Row],[BB Bet]]*Table1[[#This Row],[Odds]]*Table1[[#This Row],[Win]]-Table1[[#This Row],[BB Bet]]</f>
        <v>0</v>
      </c>
      <c r="Y340" s="5">
        <f>Y339</f>
        <v>1.8493123629887538</v>
      </c>
    </row>
    <row r="341" spans="1:25" x14ac:dyDescent="0.35">
      <c r="A341" s="4">
        <v>2020020189</v>
      </c>
      <c r="B341" s="4">
        <v>25</v>
      </c>
      <c r="C341" s="4" t="s">
        <v>31</v>
      </c>
      <c r="D341" s="4" t="s">
        <v>19</v>
      </c>
      <c r="E341" s="4">
        <v>1</v>
      </c>
      <c r="F341" s="4">
        <v>0</v>
      </c>
      <c r="G341" s="4">
        <v>1.41</v>
      </c>
      <c r="H341">
        <v>0.77068546719331343</v>
      </c>
      <c r="I341">
        <f>((Table1[[#This Row],[H-S prob.]]*(Table1[[#This Row],[Odds]]-1)-1+Table1[[#This Row],[H-S prob.]])/(Table1[[#This Row],[Odds]]-1))*0.3</f>
        <v>6.3414518592125768E-2</v>
      </c>
      <c r="J341">
        <v>6.3414518592125768E-2</v>
      </c>
      <c r="K341">
        <f>(Table1[[#This Row],[H-S Bet]]*Table1[[#This Row],[Odds]]*Table1[[#This Row],[Win]]-Table1[[#This Row],[H-S Bet]])*Table1[[#This Row],[H-S Bankroll]]</f>
        <v>-8.3665442231455417E-2</v>
      </c>
      <c r="L341">
        <f>Table1[[#This Row],[H-S Bet]]*Table1[[#This Row],[Odds]]*Table1[[#This Row],[Win]]-Table1[[#This Row],[H-S Bet]]</f>
        <v>-6.3414518592125768E-2</v>
      </c>
      <c r="M341" s="5">
        <f>M340</f>
        <v>1.3193420700641292</v>
      </c>
      <c r="N341" s="4">
        <v>0.66600000000000004</v>
      </c>
      <c r="O341" s="4">
        <f>((Table1[[#This Row],[Dom prob.]]*(Table1[[#This Row],[Odds]]-1)-1+Table1[[#This Row],[Dom prob.]])/(Table1[[#This Row],[Odds]]-1))*0.3</f>
        <v>-4.4590243902439028E-2</v>
      </c>
      <c r="P341" s="4"/>
      <c r="Q341" s="4">
        <f>(Table1[[#This Row],[Dom Bet]]*Table1[[#This Row],[Odds]]*Table1[[#This Row],[Win]]-Table1[[#This Row],[Dom Bet]])*Table1[[#This Row],[Dom Bankroll]]</f>
        <v>0</v>
      </c>
      <c r="R341" s="4">
        <f>Table1[[#This Row],[Dom Bet]]*Table1[[#This Row],[Odds]]*Table1[[#This Row],[Win]]-Table1[[#This Row],[Dom Bet]]</f>
        <v>0</v>
      </c>
      <c r="S341" s="4">
        <f>S340</f>
        <v>1.0609486300710318</v>
      </c>
      <c r="T341">
        <v>0.77990000000000004</v>
      </c>
      <c r="U341">
        <f>((Table1[[#This Row],[BB prob.]]*(Table1[[#This Row],[Odds]]-1)-1+Table1[[#This Row],[BB prob.]])/(Table1[[#This Row],[Odds]]-1))*0.3</f>
        <v>7.2921219512195087E-2</v>
      </c>
      <c r="V341">
        <v>7.2921219512195087E-2</v>
      </c>
      <c r="W341">
        <f>(Table1[[#This Row],[BB Bet]]*Table1[[#This Row],[Odds]]*Table1[[#This Row],[Win]]-Table1[[#This Row],[BB Bet]])*Table1[[#This Row],[BB Bankroll]]</f>
        <v>-0.13485411276811912</v>
      </c>
      <c r="X341">
        <f>Table1[[#This Row],[BB Bet]]*Table1[[#This Row],[Odds]]*Table1[[#This Row],[Win]]-Table1[[#This Row],[BB Bet]]</f>
        <v>-7.2921219512195087E-2</v>
      </c>
      <c r="Y341" s="5">
        <f>Y340</f>
        <v>1.8493123629887538</v>
      </c>
    </row>
    <row r="342" spans="1:25" x14ac:dyDescent="0.35">
      <c r="A342" s="4">
        <v>2020020190</v>
      </c>
      <c r="B342" s="4">
        <v>25</v>
      </c>
      <c r="C342" s="4" t="s">
        <v>18</v>
      </c>
      <c r="D342" s="4" t="s">
        <v>20</v>
      </c>
      <c r="E342" s="4">
        <v>0</v>
      </c>
      <c r="F342" s="4">
        <v>1</v>
      </c>
      <c r="G342" s="4">
        <v>1.68</v>
      </c>
      <c r="H342">
        <v>0.56302049381945374</v>
      </c>
      <c r="I342">
        <f>((Table1[[#This Row],[H-S prob.]]*(Table1[[#This Row],[Odds]]-1)-1+Table1[[#This Row],[H-S prob.]])/(Table1[[#This Row],[Odds]]-1))*0.3</f>
        <v>-2.3878928110287256E-2</v>
      </c>
      <c r="K342">
        <f>(Table1[[#This Row],[H-S Bet]]*Table1[[#This Row],[Odds]]*Table1[[#This Row],[Win]]-Table1[[#This Row],[H-S Bet]])*Table1[[#This Row],[H-S Bankroll]]</f>
        <v>0</v>
      </c>
      <c r="L342">
        <f>Table1[[#This Row],[H-S Bet]]*Table1[[#This Row],[Odds]]*Table1[[#This Row],[Win]]-Table1[[#This Row],[H-S Bet]]</f>
        <v>0</v>
      </c>
      <c r="M342" s="5">
        <f>M341</f>
        <v>1.3193420700641292</v>
      </c>
      <c r="N342" s="4">
        <v>0.60499999999999998</v>
      </c>
      <c r="O342" s="4">
        <f>((Table1[[#This Row],[Dom prob.]]*(Table1[[#This Row],[Odds]]-1)-1+Table1[[#This Row],[Dom prob.]])/(Table1[[#This Row],[Odds]]-1))*0.3</f>
        <v>7.2352941176470455E-3</v>
      </c>
      <c r="P342" s="4">
        <v>7.2352941176470455E-3</v>
      </c>
      <c r="Q342" s="4">
        <f>(Table1[[#This Row],[Dom Bet]]*Table1[[#This Row],[Odds]]*Table1[[#This Row],[Win]]-Table1[[#This Row],[Dom Bet]])*Table1[[#This Row],[Dom Bankroll]]</f>
        <v>5.2198672599494669E-3</v>
      </c>
      <c r="R342" s="4">
        <f>Table1[[#This Row],[Dom Bet]]*Table1[[#This Row],[Odds]]*Table1[[#This Row],[Win]]-Table1[[#This Row],[Dom Bet]]</f>
        <v>4.9199999999999912E-3</v>
      </c>
      <c r="S342" s="4">
        <f>S341</f>
        <v>1.0609486300710318</v>
      </c>
      <c r="T342">
        <v>0.50590000000000002</v>
      </c>
      <c r="U342">
        <f>((Table1[[#This Row],[BB prob.]]*(Table1[[#This Row],[Odds]]-1)-1+Table1[[#This Row],[BB prob.]])/(Table1[[#This Row],[Odds]]-1))*0.3</f>
        <v>-6.6215294117647067E-2</v>
      </c>
      <c r="W342">
        <f>(Table1[[#This Row],[BB Bet]]*Table1[[#This Row],[Odds]]*Table1[[#This Row],[Win]]-Table1[[#This Row],[BB Bet]])*Table1[[#This Row],[BB Bankroll]]</f>
        <v>0</v>
      </c>
      <c r="X342">
        <f>Table1[[#This Row],[BB Bet]]*Table1[[#This Row],[Odds]]*Table1[[#This Row],[Win]]-Table1[[#This Row],[BB Bet]]</f>
        <v>0</v>
      </c>
      <c r="Y342" s="5">
        <f>Y341</f>
        <v>1.8493123629887538</v>
      </c>
    </row>
    <row r="343" spans="1:25" x14ac:dyDescent="0.35">
      <c r="A343" s="4">
        <v>2020020190</v>
      </c>
      <c r="B343" s="4">
        <v>25</v>
      </c>
      <c r="C343" s="4" t="s">
        <v>20</v>
      </c>
      <c r="D343" s="4" t="s">
        <v>18</v>
      </c>
      <c r="E343" s="4">
        <v>1</v>
      </c>
      <c r="F343" s="4">
        <v>0</v>
      </c>
      <c r="G343" s="4">
        <v>2.35</v>
      </c>
      <c r="H343">
        <v>0.43697950618054626</v>
      </c>
      <c r="I343">
        <f>((Table1[[#This Row],[H-S prob.]]*(Table1[[#This Row],[Odds]]-1)-1+Table1[[#This Row],[H-S prob.]])/(Table1[[#This Row],[Odds]]-1))*0.3</f>
        <v>5.978186560951935E-3</v>
      </c>
      <c r="J343">
        <v>5.978186560951935E-3</v>
      </c>
      <c r="K343">
        <f>(Table1[[#This Row],[H-S Bet]]*Table1[[#This Row],[Odds]]*Table1[[#This Row],[Win]]-Table1[[#This Row],[H-S Bet]])*Table1[[#This Row],[H-S Bankroll]]</f>
        <v>-7.8872730325558835E-3</v>
      </c>
      <c r="L343">
        <f>Table1[[#This Row],[H-S Bet]]*Table1[[#This Row],[Odds]]*Table1[[#This Row],[Win]]-Table1[[#This Row],[H-S Bet]]</f>
        <v>-5.978186560951935E-3</v>
      </c>
      <c r="M343" s="5">
        <f>M342</f>
        <v>1.3193420700641292</v>
      </c>
      <c r="N343" s="4">
        <v>0.39500000000000002</v>
      </c>
      <c r="O343" s="4">
        <f>((Table1[[#This Row],[Dom prob.]]*(Table1[[#This Row],[Odds]]-1)-1+Table1[[#This Row],[Dom prob.]])/(Table1[[#This Row],[Odds]]-1))*0.3</f>
        <v>-1.5944444444444414E-2</v>
      </c>
      <c r="P343" s="4"/>
      <c r="Q343" s="4">
        <f>(Table1[[#This Row],[Dom Bet]]*Table1[[#This Row],[Odds]]*Table1[[#This Row],[Win]]-Table1[[#This Row],[Dom Bet]])*Table1[[#This Row],[Dom Bankroll]]</f>
        <v>0</v>
      </c>
      <c r="R343" s="4">
        <f>Table1[[#This Row],[Dom Bet]]*Table1[[#This Row],[Odds]]*Table1[[#This Row],[Win]]-Table1[[#This Row],[Dom Bet]]</f>
        <v>0</v>
      </c>
      <c r="S343" s="4">
        <f>S342</f>
        <v>1.0609486300710318</v>
      </c>
      <c r="T343">
        <v>0.49409999999999998</v>
      </c>
      <c r="U343">
        <f>((Table1[[#This Row],[BB prob.]]*(Table1[[#This Row],[Odds]]-1)-1+Table1[[#This Row],[BB prob.]])/(Table1[[#This Row],[Odds]]-1))*0.3</f>
        <v>3.5807777777777779E-2</v>
      </c>
      <c r="V343">
        <v>3.5807777777777779E-2</v>
      </c>
      <c r="W343">
        <f>(Table1[[#This Row],[BB Bet]]*Table1[[#This Row],[Odds]]*Table1[[#This Row],[Win]]-Table1[[#This Row],[BB Bet]])*Table1[[#This Row],[BB Bankroll]]</f>
        <v>-6.6219766135598407E-2</v>
      </c>
      <c r="X343">
        <f>Table1[[#This Row],[BB Bet]]*Table1[[#This Row],[Odds]]*Table1[[#This Row],[Win]]-Table1[[#This Row],[BB Bet]]</f>
        <v>-3.5807777777777779E-2</v>
      </c>
      <c r="Y343" s="5">
        <f>Y342</f>
        <v>1.8493123629887538</v>
      </c>
    </row>
    <row r="344" spans="1:25" x14ac:dyDescent="0.35">
      <c r="A344" s="4">
        <v>2020020193</v>
      </c>
      <c r="B344" s="4">
        <v>25</v>
      </c>
      <c r="C344" s="4" t="s">
        <v>4</v>
      </c>
      <c r="D344" s="4" t="s">
        <v>32</v>
      </c>
      <c r="E344" s="4">
        <v>0</v>
      </c>
      <c r="F344" s="4">
        <v>1</v>
      </c>
      <c r="G344" s="4">
        <v>2.35</v>
      </c>
      <c r="H344">
        <v>0.42961860403728286</v>
      </c>
      <c r="I344">
        <f>((Table1[[#This Row],[H-S prob.]]*(Table1[[#This Row],[Odds]]-1)-1+Table1[[#This Row],[H-S prob.]])/(Table1[[#This Row],[Odds]]-1))*0.3</f>
        <v>2.1341598861366203E-3</v>
      </c>
      <c r="J344">
        <v>2.1341598861366203E-3</v>
      </c>
      <c r="K344">
        <f>(Table1[[#This Row],[H-S Bet]]*Table1[[#This Row],[Odds]]*Table1[[#This Row],[Win]]-Table1[[#This Row],[H-S Bet]])*Table1[[#This Row],[H-S Bankroll]]</f>
        <v>3.8011773447314758E-3</v>
      </c>
      <c r="L344">
        <f>Table1[[#This Row],[H-S Bet]]*Table1[[#This Row],[Odds]]*Table1[[#This Row],[Win]]-Table1[[#This Row],[H-S Bet]]</f>
        <v>2.881115846284438E-3</v>
      </c>
      <c r="M344" s="5">
        <f>M343</f>
        <v>1.3193420700641292</v>
      </c>
      <c r="N344" s="4">
        <v>0.41600000000000004</v>
      </c>
      <c r="O344" s="4">
        <f>((Table1[[#This Row],[Dom prob.]]*(Table1[[#This Row],[Odds]]-1)-1+Table1[[#This Row],[Dom prob.]])/(Table1[[#This Row],[Odds]]-1))*0.3</f>
        <v>-4.9777777777777477E-3</v>
      </c>
      <c r="P344" s="4"/>
      <c r="Q344" s="4">
        <f>(Table1[[#This Row],[Dom Bet]]*Table1[[#This Row],[Odds]]*Table1[[#This Row],[Win]]-Table1[[#This Row],[Dom Bet]])*Table1[[#This Row],[Dom Bankroll]]</f>
        <v>0</v>
      </c>
      <c r="R344" s="4">
        <f>Table1[[#This Row],[Dom Bet]]*Table1[[#This Row],[Odds]]*Table1[[#This Row],[Win]]-Table1[[#This Row],[Dom Bet]]</f>
        <v>0</v>
      </c>
      <c r="S344" s="4">
        <f>S343</f>
        <v>1.0609486300710318</v>
      </c>
      <c r="T344">
        <v>0.3911</v>
      </c>
      <c r="U344">
        <f>((Table1[[#This Row],[BB prob.]]*(Table1[[#This Row],[Odds]]-1)-1+Table1[[#This Row],[BB prob.]])/(Table1[[#This Row],[Odds]]-1))*0.3</f>
        <v>-1.79811111111111E-2</v>
      </c>
      <c r="W344">
        <f>(Table1[[#This Row],[BB Bet]]*Table1[[#This Row],[Odds]]*Table1[[#This Row],[Win]]-Table1[[#This Row],[BB Bet]])*Table1[[#This Row],[BB Bankroll]]</f>
        <v>0</v>
      </c>
      <c r="X344">
        <f>Table1[[#This Row],[BB Bet]]*Table1[[#This Row],[Odds]]*Table1[[#This Row],[Win]]-Table1[[#This Row],[BB Bet]]</f>
        <v>0</v>
      </c>
      <c r="Y344" s="5">
        <f>Y343</f>
        <v>1.8493123629887538</v>
      </c>
    </row>
    <row r="345" spans="1:25" x14ac:dyDescent="0.35">
      <c r="A345" s="4">
        <v>2020020193</v>
      </c>
      <c r="B345" s="4">
        <v>25</v>
      </c>
      <c r="C345" s="4" t="s">
        <v>32</v>
      </c>
      <c r="D345" s="4" t="s">
        <v>4</v>
      </c>
      <c r="E345" s="4">
        <v>1</v>
      </c>
      <c r="F345" s="4">
        <v>0</v>
      </c>
      <c r="G345" s="4">
        <v>1.68</v>
      </c>
      <c r="H345">
        <v>0.5703813959627172</v>
      </c>
      <c r="I345">
        <f>((Table1[[#This Row],[H-S prob.]]*(Table1[[#This Row],[Odds]]-1)-1+Table1[[#This Row],[H-S prob.]])/(Table1[[#This Row],[Odds]]-1))*0.3</f>
        <v>-1.8423200639397886E-2</v>
      </c>
      <c r="K345">
        <f>(Table1[[#This Row],[H-S Bet]]*Table1[[#This Row],[Odds]]*Table1[[#This Row],[Win]]-Table1[[#This Row],[H-S Bet]])*Table1[[#This Row],[H-S Bankroll]]</f>
        <v>0</v>
      </c>
      <c r="L345">
        <f>Table1[[#This Row],[H-S Bet]]*Table1[[#This Row],[Odds]]*Table1[[#This Row],[Win]]-Table1[[#This Row],[H-S Bet]]</f>
        <v>0</v>
      </c>
      <c r="M345" s="5">
        <f>M344</f>
        <v>1.3193420700641292</v>
      </c>
      <c r="N345" s="4">
        <v>0.58399999999999996</v>
      </c>
      <c r="O345" s="4">
        <f>((Table1[[#This Row],[Dom prob.]]*(Table1[[#This Row],[Odds]]-1)-1+Table1[[#This Row],[Dom prob.]])/(Table1[[#This Row],[Odds]]-1))*0.3</f>
        <v>-8.3294117647059358E-3</v>
      </c>
      <c r="P345" s="4"/>
      <c r="Q345" s="4">
        <f>(Table1[[#This Row],[Dom Bet]]*Table1[[#This Row],[Odds]]*Table1[[#This Row],[Win]]-Table1[[#This Row],[Dom Bet]])*Table1[[#This Row],[Dom Bankroll]]</f>
        <v>0</v>
      </c>
      <c r="R345" s="4">
        <f>Table1[[#This Row],[Dom Bet]]*Table1[[#This Row],[Odds]]*Table1[[#This Row],[Win]]-Table1[[#This Row],[Dom Bet]]</f>
        <v>0</v>
      </c>
      <c r="S345" s="4">
        <f>S344</f>
        <v>1.0609486300710318</v>
      </c>
      <c r="T345">
        <v>0.6089</v>
      </c>
      <c r="U345">
        <f>((Table1[[#This Row],[BB prob.]]*(Table1[[#This Row],[Odds]]-1)-1+Table1[[#This Row],[BB prob.]])/(Table1[[#This Row],[Odds]]-1))*0.3</f>
        <v>1.0125882352941163E-2</v>
      </c>
      <c r="V345">
        <v>1.0125882352941163E-2</v>
      </c>
      <c r="W345">
        <f>(Table1[[#This Row],[BB Bet]]*Table1[[#This Row],[Odds]]*Table1[[#This Row],[Win]]-Table1[[#This Row],[BB Bet]])*Table1[[#This Row],[BB Bankroll]]</f>
        <v>-1.8725919421463746E-2</v>
      </c>
      <c r="X345">
        <f>Table1[[#This Row],[BB Bet]]*Table1[[#This Row],[Odds]]*Table1[[#This Row],[Win]]-Table1[[#This Row],[BB Bet]]</f>
        <v>-1.0125882352941163E-2</v>
      </c>
      <c r="Y345" s="5">
        <f>Y344</f>
        <v>1.8493123629887538</v>
      </c>
    </row>
    <row r="346" spans="1:25" x14ac:dyDescent="0.35">
      <c r="A346" s="4">
        <v>2020020194</v>
      </c>
      <c r="B346" s="4">
        <v>25</v>
      </c>
      <c r="C346" s="4" t="s">
        <v>28</v>
      </c>
      <c r="D346" s="4" t="s">
        <v>27</v>
      </c>
      <c r="E346" s="4">
        <v>0</v>
      </c>
      <c r="F346" s="4">
        <v>0</v>
      </c>
      <c r="G346" s="4">
        <v>3.2</v>
      </c>
      <c r="H346">
        <v>0.32767980604790592</v>
      </c>
      <c r="I346">
        <f>((Table1[[#This Row],[H-S prob.]]*(Table1[[#This Row],[Odds]]-1)-1+Table1[[#This Row],[H-S prob.]])/(Table1[[#This Row],[Odds]]-1))*0.3</f>
        <v>6.6239153663589581E-3</v>
      </c>
      <c r="J346">
        <v>6.6239153663589581E-3</v>
      </c>
      <c r="K346">
        <f>(Table1[[#This Row],[H-S Bet]]*Table1[[#This Row],[Odds]]*Table1[[#This Row],[Win]]-Table1[[#This Row],[H-S Bet]])*Table1[[#This Row],[H-S Bankroll]]</f>
        <v>-8.739210211381623E-3</v>
      </c>
      <c r="L346">
        <f>Table1[[#This Row],[H-S Bet]]*Table1[[#This Row],[Odds]]*Table1[[#This Row],[Win]]-Table1[[#This Row],[H-S Bet]]</f>
        <v>-6.6239153663589581E-3</v>
      </c>
      <c r="M346" s="5">
        <f>M345</f>
        <v>1.3193420700641292</v>
      </c>
      <c r="N346" s="4">
        <v>0.32699999999999996</v>
      </c>
      <c r="O346" s="4">
        <f>((Table1[[#This Row],[Dom prob.]]*(Table1[[#This Row],[Odds]]-1)-1+Table1[[#This Row],[Dom prob.]])/(Table1[[#This Row],[Odds]]-1))*0.3</f>
        <v>6.3272727272727118E-3</v>
      </c>
      <c r="P346" s="4">
        <v>6.3272727272727118E-3</v>
      </c>
      <c r="Q346" s="4">
        <f>(Table1[[#This Row],[Dom Bet]]*Table1[[#This Row],[Odds]]*Table1[[#This Row],[Win]]-Table1[[#This Row],[Dom Bet]])*Table1[[#This Row],[Dom Bankroll]]</f>
        <v>-6.7129113320857844E-3</v>
      </c>
      <c r="R346" s="4">
        <f>Table1[[#This Row],[Dom Bet]]*Table1[[#This Row],[Odds]]*Table1[[#This Row],[Win]]-Table1[[#This Row],[Dom Bet]]</f>
        <v>-6.3272727272727118E-3</v>
      </c>
      <c r="S346" s="4">
        <f>S345</f>
        <v>1.0609486300710318</v>
      </c>
      <c r="T346">
        <v>0.30720000000000003</v>
      </c>
      <c r="U346">
        <f>((Table1[[#This Row],[BB prob.]]*(Table1[[#This Row],[Odds]]-1)-1+Table1[[#This Row],[BB prob.]])/(Table1[[#This Row],[Odds]]-1))*0.3</f>
        <v>-2.3127272727272541E-3</v>
      </c>
      <c r="W346">
        <f>(Table1[[#This Row],[BB Bet]]*Table1[[#This Row],[Odds]]*Table1[[#This Row],[Win]]-Table1[[#This Row],[BB Bet]])*Table1[[#This Row],[BB Bankroll]]</f>
        <v>0</v>
      </c>
      <c r="X346">
        <f>Table1[[#This Row],[BB Bet]]*Table1[[#This Row],[Odds]]*Table1[[#This Row],[Win]]-Table1[[#This Row],[BB Bet]]</f>
        <v>0</v>
      </c>
      <c r="Y346" s="5">
        <f>Y345</f>
        <v>1.8493123629887538</v>
      </c>
    </row>
    <row r="347" spans="1:25" x14ac:dyDescent="0.35">
      <c r="A347" s="4">
        <v>2020020194</v>
      </c>
      <c r="B347" s="4">
        <v>25</v>
      </c>
      <c r="C347" s="4" t="s">
        <v>27</v>
      </c>
      <c r="D347" s="4" t="s">
        <v>28</v>
      </c>
      <c r="E347" s="4">
        <v>1</v>
      </c>
      <c r="F347" s="4">
        <v>1</v>
      </c>
      <c r="G347" s="4">
        <v>1.38</v>
      </c>
      <c r="H347">
        <v>0.67232019395209397</v>
      </c>
      <c r="I347">
        <f>((Table1[[#This Row],[H-S prob.]]*(Table1[[#This Row],[Odds]]-1)-1+Table1[[#This Row],[H-S prob.]])/(Table1[[#This Row],[Odds]]-1))*0.3</f>
        <v>-5.6998525536402958E-2</v>
      </c>
      <c r="K347">
        <f>(Table1[[#This Row],[H-S Bet]]*Table1[[#This Row],[Odds]]*Table1[[#This Row],[Win]]-Table1[[#This Row],[H-S Bet]])*Table1[[#This Row],[H-S Bankroll]]</f>
        <v>0</v>
      </c>
      <c r="L347">
        <f>Table1[[#This Row],[H-S Bet]]*Table1[[#This Row],[Odds]]*Table1[[#This Row],[Win]]-Table1[[#This Row],[H-S Bet]]</f>
        <v>0</v>
      </c>
      <c r="M347" s="5">
        <f>M346</f>
        <v>1.3193420700641292</v>
      </c>
      <c r="N347" s="4">
        <v>0.67300000000000004</v>
      </c>
      <c r="O347" s="4">
        <f>((Table1[[#This Row],[Dom prob.]]*(Table1[[#This Row],[Odds]]-1)-1+Table1[[#This Row],[Dom prob.]])/(Table1[[#This Row],[Odds]]-1))*0.3</f>
        <v>-5.6257894736842111E-2</v>
      </c>
      <c r="P347" s="4"/>
      <c r="Q347" s="4">
        <f>(Table1[[#This Row],[Dom Bet]]*Table1[[#This Row],[Odds]]*Table1[[#This Row],[Win]]-Table1[[#This Row],[Dom Bet]])*Table1[[#This Row],[Dom Bankroll]]</f>
        <v>0</v>
      </c>
      <c r="R347" s="4">
        <f>Table1[[#This Row],[Dom Bet]]*Table1[[#This Row],[Odds]]*Table1[[#This Row],[Win]]-Table1[[#This Row],[Dom Bet]]</f>
        <v>0</v>
      </c>
      <c r="S347" s="4">
        <f>S346</f>
        <v>1.0609486300710318</v>
      </c>
      <c r="T347">
        <v>0.69279999999999997</v>
      </c>
      <c r="U347">
        <f>((Table1[[#This Row],[BB prob.]]*(Table1[[#This Row],[Odds]]-1)-1+Table1[[#This Row],[BB prob.]])/(Table1[[#This Row],[Odds]]-1))*0.3</f>
        <v>-3.4686315789473759E-2</v>
      </c>
      <c r="W347">
        <f>(Table1[[#This Row],[BB Bet]]*Table1[[#This Row],[Odds]]*Table1[[#This Row],[Win]]-Table1[[#This Row],[BB Bet]])*Table1[[#This Row],[BB Bankroll]]</f>
        <v>0</v>
      </c>
      <c r="X347">
        <f>Table1[[#This Row],[BB Bet]]*Table1[[#This Row],[Odds]]*Table1[[#This Row],[Win]]-Table1[[#This Row],[BB Bet]]</f>
        <v>0</v>
      </c>
      <c r="Y347" s="5">
        <f>Y346</f>
        <v>1.8493123629887538</v>
      </c>
    </row>
    <row r="348" spans="1:25" x14ac:dyDescent="0.35">
      <c r="A348" s="4">
        <v>2020020196</v>
      </c>
      <c r="B348" s="4">
        <v>26</v>
      </c>
      <c r="C348" s="4" t="s">
        <v>16</v>
      </c>
      <c r="D348" s="4" t="s">
        <v>17</v>
      </c>
      <c r="E348" s="4">
        <v>0</v>
      </c>
      <c r="F348" s="4">
        <v>1</v>
      </c>
      <c r="G348" s="4">
        <v>1.95</v>
      </c>
      <c r="H348">
        <v>0.47220875678152813</v>
      </c>
      <c r="I348">
        <f>((Table1[[#This Row],[H-S prob.]]*(Table1[[#This Row],[Odds]]-1)-1+Table1[[#This Row],[H-S prob.]])/(Table1[[#This Row],[Odds]]-1))*0.3</f>
        <v>-2.5008291876637941E-2</v>
      </c>
      <c r="K348">
        <f>(Table1[[#This Row],[H-S Bet]]*Table1[[#This Row],[Odds]]*Table1[[#This Row],[Win]]-Table1[[#This Row],[H-S Bet]])*Table1[[#This Row],[H-S Bankroll]]</f>
        <v>0</v>
      </c>
      <c r="L348">
        <f>Table1[[#This Row],[H-S Bet]]*Table1[[#This Row],[Odds]]*Table1[[#This Row],[Win]]-Table1[[#This Row],[H-S Bet]]</f>
        <v>0</v>
      </c>
      <c r="M348" s="5">
        <f>M347+SUM(K338:K347)</f>
        <v>1.2228513219334678</v>
      </c>
      <c r="N348" s="4">
        <v>0.48399999999999999</v>
      </c>
      <c r="O348" s="4">
        <f>((Table1[[#This Row],[Dom prob.]]*(Table1[[#This Row],[Odds]]-1)-1+Table1[[#This Row],[Dom prob.]])/(Table1[[#This Row],[Odds]]-1))*0.3</f>
        <v>-1.774736842105264E-2</v>
      </c>
      <c r="P348" s="4"/>
      <c r="Q348" s="4">
        <f>(Table1[[#This Row],[Dom Bet]]*Table1[[#This Row],[Odds]]*Table1[[#This Row],[Win]]-Table1[[#This Row],[Dom Bet]])*Table1[[#This Row],[Dom Bankroll]]</f>
        <v>0</v>
      </c>
      <c r="R348" s="4">
        <f>Table1[[#This Row],[Dom Bet]]*Table1[[#This Row],[Odds]]*Table1[[#This Row],[Win]]-Table1[[#This Row],[Dom Bet]]</f>
        <v>0</v>
      </c>
      <c r="S348" s="4">
        <f>S347+SUM(Q338:Q347)</f>
        <v>1.0708438085940779</v>
      </c>
      <c r="T348">
        <v>0.52659999999999996</v>
      </c>
      <c r="U348">
        <f>((Table1[[#This Row],[BB prob.]]*(Table1[[#This Row],[Odds]]-1)-1+Table1[[#This Row],[BB prob.]])/(Table1[[#This Row],[Odds]]-1))*0.3</f>
        <v>8.485263157894685E-3</v>
      </c>
      <c r="V348">
        <v>8.485263157894685E-3</v>
      </c>
      <c r="W348">
        <f>(Table1[[#This Row],[BB Bet]]*Table1[[#This Row],[Odds]]*Table1[[#This Row],[Win]]-Table1[[#This Row],[BB Bet]])*Table1[[#This Row],[BB Bankroll]]</f>
        <v>1.2812689827624974E-2</v>
      </c>
      <c r="X348">
        <f>Table1[[#This Row],[BB Bet]]*Table1[[#This Row],[Odds]]*Table1[[#This Row],[Win]]-Table1[[#This Row],[BB Bet]]</f>
        <v>8.0609999999999519E-3</v>
      </c>
      <c r="Y348" s="5">
        <f>Y347+SUM(W338:W347)</f>
        <v>1.5894665460395796</v>
      </c>
    </row>
    <row r="349" spans="1:25" x14ac:dyDescent="0.35">
      <c r="A349" s="4">
        <v>2020020196</v>
      </c>
      <c r="B349" s="4">
        <v>26</v>
      </c>
      <c r="C349" s="4" t="s">
        <v>17</v>
      </c>
      <c r="D349" s="4" t="s">
        <v>16</v>
      </c>
      <c r="E349" s="4">
        <v>1</v>
      </c>
      <c r="F349" s="4">
        <v>0</v>
      </c>
      <c r="G349" s="4">
        <v>1.9</v>
      </c>
      <c r="H349">
        <v>0.52779124321847182</v>
      </c>
      <c r="I349">
        <f>((Table1[[#This Row],[H-S prob.]]*(Table1[[#This Row],[Odds]]-1)-1+Table1[[#This Row],[H-S prob.]])/(Table1[[#This Row],[Odds]]-1))*0.3</f>
        <v>9.3445403836545093E-4</v>
      </c>
      <c r="J349">
        <v>9.3445403836545093E-4</v>
      </c>
      <c r="K349">
        <f>(Table1[[#This Row],[H-S Bet]]*Table1[[#This Row],[Odds]]*Table1[[#This Row],[Win]]-Table1[[#This Row],[H-S Bet]])*Table1[[#This Row],[H-S Bankroll]]</f>
        <v>-1.1426983561012591E-3</v>
      </c>
      <c r="L349">
        <f>Table1[[#This Row],[H-S Bet]]*Table1[[#This Row],[Odds]]*Table1[[#This Row],[Win]]-Table1[[#This Row],[H-S Bet]]</f>
        <v>-9.3445403836545093E-4</v>
      </c>
      <c r="M349" s="5">
        <f>M348</f>
        <v>1.2228513219334678</v>
      </c>
      <c r="N349" s="4">
        <v>0.51600000000000001</v>
      </c>
      <c r="O349" s="4">
        <f>((Table1[[#This Row],[Dom prob.]]*(Table1[[#This Row],[Odds]]-1)-1+Table1[[#This Row],[Dom prob.]])/(Table1[[#This Row],[Odds]]-1))*0.3</f>
        <v>-6.5333333333333536E-3</v>
      </c>
      <c r="P349" s="4"/>
      <c r="Q349" s="4">
        <f>(Table1[[#This Row],[Dom Bet]]*Table1[[#This Row],[Odds]]*Table1[[#This Row],[Win]]-Table1[[#This Row],[Dom Bet]])*Table1[[#This Row],[Dom Bankroll]]</f>
        <v>0</v>
      </c>
      <c r="R349" s="4">
        <f>Table1[[#This Row],[Dom Bet]]*Table1[[#This Row],[Odds]]*Table1[[#This Row],[Win]]-Table1[[#This Row],[Dom Bet]]</f>
        <v>0</v>
      </c>
      <c r="S349" s="4">
        <f>S348</f>
        <v>1.0708438085940779</v>
      </c>
      <c r="T349">
        <v>0.47339999999999999</v>
      </c>
      <c r="U349">
        <f>((Table1[[#This Row],[BB prob.]]*(Table1[[#This Row],[Odds]]-1)-1+Table1[[#This Row],[BB prob.]])/(Table1[[#This Row],[Odds]]-1))*0.3</f>
        <v>-3.3513333333333374E-2</v>
      </c>
      <c r="W349">
        <f>(Table1[[#This Row],[BB Bet]]*Table1[[#This Row],[Odds]]*Table1[[#This Row],[Win]]-Table1[[#This Row],[BB Bet]])*Table1[[#This Row],[BB Bankroll]]</f>
        <v>0</v>
      </c>
      <c r="X349">
        <f>Table1[[#This Row],[BB Bet]]*Table1[[#This Row],[Odds]]*Table1[[#This Row],[Win]]-Table1[[#This Row],[BB Bet]]</f>
        <v>0</v>
      </c>
      <c r="Y349" s="5">
        <f>Y348</f>
        <v>1.5894665460395796</v>
      </c>
    </row>
    <row r="350" spans="1:25" x14ac:dyDescent="0.35">
      <c r="A350" s="4">
        <v>2020020197</v>
      </c>
      <c r="B350" s="4">
        <v>26</v>
      </c>
      <c r="C350" s="4" t="s">
        <v>18</v>
      </c>
      <c r="D350" s="4" t="s">
        <v>20</v>
      </c>
      <c r="E350" s="4">
        <v>0</v>
      </c>
      <c r="F350" s="4">
        <v>0</v>
      </c>
      <c r="G350" s="4">
        <v>1.74</v>
      </c>
      <c r="H350">
        <v>0.55988426669873737</v>
      </c>
      <c r="I350">
        <f>((Table1[[#This Row],[H-S prob.]]*(Table1[[#This Row],[Odds]]-1)-1+Table1[[#This Row],[H-S prob.]])/(Table1[[#This Row],[Odds]]-1))*0.3</f>
        <v>-1.0460017274674488E-2</v>
      </c>
      <c r="K350">
        <f>(Table1[[#This Row],[H-S Bet]]*Table1[[#This Row],[Odds]]*Table1[[#This Row],[Win]]-Table1[[#This Row],[H-S Bet]])*Table1[[#This Row],[H-S Bankroll]]</f>
        <v>0</v>
      </c>
      <c r="L350">
        <f>Table1[[#This Row],[H-S Bet]]*Table1[[#This Row],[Odds]]*Table1[[#This Row],[Win]]-Table1[[#This Row],[H-S Bet]]</f>
        <v>0</v>
      </c>
      <c r="M350" s="5">
        <f>M349</f>
        <v>1.2228513219334678</v>
      </c>
      <c r="N350" s="4">
        <v>0.58400000000000007</v>
      </c>
      <c r="O350" s="4">
        <f>((Table1[[#This Row],[Dom prob.]]*(Table1[[#This Row],[Odds]]-1)-1+Table1[[#This Row],[Dom prob.]])/(Table1[[#This Row],[Odds]]-1))*0.3</f>
        <v>6.5513513513514214E-3</v>
      </c>
      <c r="P350" s="4">
        <v>6.5513513513514214E-3</v>
      </c>
      <c r="Q350" s="4">
        <f>(Table1[[#This Row],[Dom Bet]]*Table1[[#This Row],[Odds]]*Table1[[#This Row],[Win]]-Table1[[#This Row],[Dom Bet]])*Table1[[#This Row],[Dom Bankroll]]</f>
        <v>-7.0154740325191148E-3</v>
      </c>
      <c r="R350" s="4">
        <f>Table1[[#This Row],[Dom Bet]]*Table1[[#This Row],[Odds]]*Table1[[#This Row],[Win]]-Table1[[#This Row],[Dom Bet]]</f>
        <v>-6.5513513513514214E-3</v>
      </c>
      <c r="S350" s="4">
        <f>S349</f>
        <v>1.0708438085940779</v>
      </c>
      <c r="T350">
        <v>0.52879999999999994</v>
      </c>
      <c r="U350">
        <f>((Table1[[#This Row],[BB prob.]]*(Table1[[#This Row],[Odds]]-1)-1+Table1[[#This Row],[BB prob.]])/(Table1[[#This Row],[Odds]]-1))*0.3</f>
        <v>-3.2387027027027102E-2</v>
      </c>
      <c r="W350">
        <f>(Table1[[#This Row],[BB Bet]]*Table1[[#This Row],[Odds]]*Table1[[#This Row],[Win]]-Table1[[#This Row],[BB Bet]])*Table1[[#This Row],[BB Bankroll]]</f>
        <v>0</v>
      </c>
      <c r="X350">
        <f>Table1[[#This Row],[BB Bet]]*Table1[[#This Row],[Odds]]*Table1[[#This Row],[Win]]-Table1[[#This Row],[BB Bet]]</f>
        <v>0</v>
      </c>
      <c r="Y350" s="5">
        <f>Y349</f>
        <v>1.5894665460395796</v>
      </c>
    </row>
    <row r="351" spans="1:25" x14ac:dyDescent="0.35">
      <c r="A351" s="4">
        <v>2020020197</v>
      </c>
      <c r="B351" s="4">
        <v>26</v>
      </c>
      <c r="C351" s="4" t="s">
        <v>20</v>
      </c>
      <c r="D351" s="4" t="s">
        <v>18</v>
      </c>
      <c r="E351" s="4">
        <v>1</v>
      </c>
      <c r="F351" s="4">
        <v>1</v>
      </c>
      <c r="G351" s="4">
        <v>2.15</v>
      </c>
      <c r="H351">
        <v>0.44011573330126269</v>
      </c>
      <c r="I351">
        <f>((Table1[[#This Row],[H-S prob.]]*(Table1[[#This Row],[Odds]]-1)-1+Table1[[#This Row],[H-S prob.]])/(Table1[[#This Row],[Odds]]-1))*0.3</f>
        <v>-1.402204523537876E-2</v>
      </c>
      <c r="K351">
        <f>(Table1[[#This Row],[H-S Bet]]*Table1[[#This Row],[Odds]]*Table1[[#This Row],[Win]]-Table1[[#This Row],[H-S Bet]])*Table1[[#This Row],[H-S Bankroll]]</f>
        <v>0</v>
      </c>
      <c r="L351">
        <f>Table1[[#This Row],[H-S Bet]]*Table1[[#This Row],[Odds]]*Table1[[#This Row],[Win]]-Table1[[#This Row],[H-S Bet]]</f>
        <v>0</v>
      </c>
      <c r="M351" s="5">
        <f>M350</f>
        <v>1.2228513219334678</v>
      </c>
      <c r="N351" s="4">
        <v>0.41599999999999998</v>
      </c>
      <c r="O351" s="4">
        <f>((Table1[[#This Row],[Dom prob.]]*(Table1[[#This Row],[Odds]]-1)-1+Table1[[#This Row],[Dom prob.]])/(Table1[[#This Row],[Odds]]-1))*0.3</f>
        <v>-2.7547826086956547E-2</v>
      </c>
      <c r="P351" s="4"/>
      <c r="Q351" s="4">
        <f>(Table1[[#This Row],[Dom Bet]]*Table1[[#This Row],[Odds]]*Table1[[#This Row],[Win]]-Table1[[#This Row],[Dom Bet]])*Table1[[#This Row],[Dom Bankroll]]</f>
        <v>0</v>
      </c>
      <c r="R351" s="4">
        <f>Table1[[#This Row],[Dom Bet]]*Table1[[#This Row],[Odds]]*Table1[[#This Row],[Win]]-Table1[[#This Row],[Dom Bet]]</f>
        <v>0</v>
      </c>
      <c r="S351" s="4">
        <f>S350</f>
        <v>1.0708438085940779</v>
      </c>
      <c r="T351">
        <v>0.47120000000000001</v>
      </c>
      <c r="U351">
        <f>((Table1[[#This Row],[BB prob.]]*(Table1[[#This Row],[Odds]]-1)-1+Table1[[#This Row],[BB prob.]])/(Table1[[#This Row],[Odds]]-1))*0.3</f>
        <v>3.4121739130434587E-3</v>
      </c>
      <c r="V351">
        <v>3.4121739130434587E-3</v>
      </c>
      <c r="W351">
        <f>(Table1[[#This Row],[BB Bet]]*Table1[[#This Row],[Odds]]*Table1[[#This Row],[Win]]-Table1[[#This Row],[BB Bet]])*Table1[[#This Row],[BB Bankroll]]</f>
        <v>6.2370667266592739E-3</v>
      </c>
      <c r="X351">
        <f>Table1[[#This Row],[BB Bet]]*Table1[[#This Row],[Odds]]*Table1[[#This Row],[Win]]-Table1[[#This Row],[BB Bet]]</f>
        <v>3.923999999999977E-3</v>
      </c>
      <c r="Y351" s="5">
        <f>Y350</f>
        <v>1.5894665460395796</v>
      </c>
    </row>
    <row r="352" spans="1:25" x14ac:dyDescent="0.35">
      <c r="A352" s="4">
        <v>2020020198</v>
      </c>
      <c r="B352" s="4">
        <v>26</v>
      </c>
      <c r="C352" s="4" t="s">
        <v>21</v>
      </c>
      <c r="D352" s="4" t="s">
        <v>5</v>
      </c>
      <c r="E352" s="4">
        <v>1</v>
      </c>
      <c r="F352" s="4">
        <v>0</v>
      </c>
      <c r="G352" s="4">
        <v>2.4</v>
      </c>
      <c r="H352">
        <v>0.44971713563074933</v>
      </c>
      <c r="I352">
        <f>((Table1[[#This Row],[H-S prob.]]*(Table1[[#This Row],[Odds]]-1)-1+Table1[[#This Row],[H-S prob.]])/(Table1[[#This Row],[Odds]]-1))*0.3</f>
        <v>1.6997384038671071E-2</v>
      </c>
      <c r="J352">
        <v>1.6997384038671071E-2</v>
      </c>
      <c r="K352">
        <f>(Table1[[#This Row],[H-S Bet]]*Table1[[#This Row],[Odds]]*Table1[[#This Row],[Win]]-Table1[[#This Row],[H-S Bet]])*Table1[[#This Row],[H-S Bankroll]]</f>
        <v>-2.0785273541099745E-2</v>
      </c>
      <c r="L352">
        <f>Table1[[#This Row],[H-S Bet]]*Table1[[#This Row],[Odds]]*Table1[[#This Row],[Win]]-Table1[[#This Row],[H-S Bet]]</f>
        <v>-1.6997384038671071E-2</v>
      </c>
      <c r="M352" s="5">
        <f>M351</f>
        <v>1.2228513219334678</v>
      </c>
      <c r="N352" s="4">
        <v>0.39300000000000002</v>
      </c>
      <c r="O352" s="4">
        <f>((Table1[[#This Row],[Dom prob.]]*(Table1[[#This Row],[Odds]]-1)-1+Table1[[#This Row],[Dom prob.]])/(Table1[[#This Row],[Odds]]-1))*0.3</f>
        <v>-1.2171428571428564E-2</v>
      </c>
      <c r="P352" s="4"/>
      <c r="Q352" s="4">
        <f>(Table1[[#This Row],[Dom Bet]]*Table1[[#This Row],[Odds]]*Table1[[#This Row],[Win]]-Table1[[#This Row],[Dom Bet]])*Table1[[#This Row],[Dom Bankroll]]</f>
        <v>0</v>
      </c>
      <c r="R352" s="4">
        <f>Table1[[#This Row],[Dom Bet]]*Table1[[#This Row],[Odds]]*Table1[[#This Row],[Win]]-Table1[[#This Row],[Dom Bet]]</f>
        <v>0</v>
      </c>
      <c r="S352" s="4">
        <f>S351</f>
        <v>1.0708438085940779</v>
      </c>
      <c r="T352">
        <v>0.33460000000000001</v>
      </c>
      <c r="U352">
        <f>((Table1[[#This Row],[BB prob.]]*(Table1[[#This Row],[Odds]]-1)-1+Table1[[#This Row],[BB prob.]])/(Table1[[#This Row],[Odds]]-1))*0.3</f>
        <v>-4.2205714285714291E-2</v>
      </c>
      <c r="W352">
        <f>(Table1[[#This Row],[BB Bet]]*Table1[[#This Row],[Odds]]*Table1[[#This Row],[Win]]-Table1[[#This Row],[BB Bet]])*Table1[[#This Row],[BB Bankroll]]</f>
        <v>0</v>
      </c>
      <c r="X352">
        <f>Table1[[#This Row],[BB Bet]]*Table1[[#This Row],[Odds]]*Table1[[#This Row],[Win]]-Table1[[#This Row],[BB Bet]]</f>
        <v>0</v>
      </c>
      <c r="Y352" s="5">
        <f>Y351</f>
        <v>1.5894665460395796</v>
      </c>
    </row>
    <row r="353" spans="1:25" x14ac:dyDescent="0.35">
      <c r="A353" s="4">
        <v>2020020198</v>
      </c>
      <c r="B353" s="4">
        <v>26</v>
      </c>
      <c r="C353" s="4" t="s">
        <v>5</v>
      </c>
      <c r="D353" s="4" t="s">
        <v>21</v>
      </c>
      <c r="E353" s="4">
        <v>0</v>
      </c>
      <c r="F353" s="4">
        <v>1</v>
      </c>
      <c r="G353" s="4">
        <v>1.62</v>
      </c>
      <c r="H353">
        <v>0.55028286436925067</v>
      </c>
      <c r="I353">
        <f>((Table1[[#This Row],[H-S prob.]]*(Table1[[#This Row],[Odds]]-1)-1+Table1[[#This Row],[H-S prob.]])/(Table1[[#This Row],[Odds]]-1))*0.3</f>
        <v>-5.2520206317006664E-2</v>
      </c>
      <c r="K353">
        <f>(Table1[[#This Row],[H-S Bet]]*Table1[[#This Row],[Odds]]*Table1[[#This Row],[Win]]-Table1[[#This Row],[H-S Bet]])*Table1[[#This Row],[H-S Bankroll]]</f>
        <v>0</v>
      </c>
      <c r="L353">
        <f>Table1[[#This Row],[H-S Bet]]*Table1[[#This Row],[Odds]]*Table1[[#This Row],[Win]]-Table1[[#This Row],[H-S Bet]]</f>
        <v>0</v>
      </c>
      <c r="M353" s="5">
        <f>M352</f>
        <v>1.2228513219334678</v>
      </c>
      <c r="N353" s="4">
        <v>0.60699999999999998</v>
      </c>
      <c r="O353" s="4">
        <f>((Table1[[#This Row],[Dom prob.]]*(Table1[[#This Row],[Odds]]-1)-1+Table1[[#This Row],[Dom prob.]])/(Table1[[#This Row],[Odds]]-1))*0.3</f>
        <v>-8.0612903225805946E-3</v>
      </c>
      <c r="P353" s="4"/>
      <c r="Q353" s="4">
        <f>(Table1[[#This Row],[Dom Bet]]*Table1[[#This Row],[Odds]]*Table1[[#This Row],[Win]]-Table1[[#This Row],[Dom Bet]])*Table1[[#This Row],[Dom Bankroll]]</f>
        <v>0</v>
      </c>
      <c r="R353" s="4">
        <f>Table1[[#This Row],[Dom Bet]]*Table1[[#This Row],[Odds]]*Table1[[#This Row],[Win]]-Table1[[#This Row],[Dom Bet]]</f>
        <v>0</v>
      </c>
      <c r="S353" s="4">
        <f>S352</f>
        <v>1.0708438085940779</v>
      </c>
      <c r="T353">
        <v>0.66539999999999999</v>
      </c>
      <c r="U353">
        <f>((Table1[[#This Row],[BB prob.]]*(Table1[[#This Row],[Odds]]-1)-1+Table1[[#This Row],[BB prob.]])/(Table1[[#This Row],[Odds]]-1))*0.3</f>
        <v>3.7716774193548443E-2</v>
      </c>
      <c r="V353">
        <v>3.7716774193548443E-2</v>
      </c>
      <c r="W353">
        <f>(Table1[[#This Row],[BB Bet]]*Table1[[#This Row],[Odds]]*Table1[[#This Row],[Win]]-Table1[[#This Row],[BB Bet]])*Table1[[#This Row],[BB Bankroll]]</f>
        <v>3.716872149920801E-2</v>
      </c>
      <c r="X353">
        <f>Table1[[#This Row],[BB Bet]]*Table1[[#This Row],[Odds]]*Table1[[#This Row],[Win]]-Table1[[#This Row],[BB Bet]]</f>
        <v>2.3384400000000041E-2</v>
      </c>
      <c r="Y353" s="5">
        <f>Y352</f>
        <v>1.5894665460395796</v>
      </c>
    </row>
    <row r="354" spans="1:25" x14ac:dyDescent="0.35">
      <c r="A354" s="4">
        <v>2020020199</v>
      </c>
      <c r="B354" s="4">
        <v>26</v>
      </c>
      <c r="C354" s="4" t="s">
        <v>8</v>
      </c>
      <c r="D354" s="4" t="s">
        <v>30</v>
      </c>
      <c r="E354" s="4">
        <v>0</v>
      </c>
      <c r="F354" s="4">
        <v>1</v>
      </c>
      <c r="G354" s="4">
        <v>1.54</v>
      </c>
      <c r="H354">
        <v>0.62919597345280653</v>
      </c>
      <c r="I354">
        <f>((Table1[[#This Row],[H-S prob.]]*(Table1[[#This Row],[Odds]]-1)-1+Table1[[#This Row],[H-S prob.]])/(Table1[[#This Row],[Odds]]-1))*0.3</f>
        <v>-1.7243444934821082E-2</v>
      </c>
      <c r="K354">
        <f>(Table1[[#This Row],[H-S Bet]]*Table1[[#This Row],[Odds]]*Table1[[#This Row],[Win]]-Table1[[#This Row],[H-S Bet]])*Table1[[#This Row],[H-S Bankroll]]</f>
        <v>0</v>
      </c>
      <c r="L354">
        <f>Table1[[#This Row],[H-S Bet]]*Table1[[#This Row],[Odds]]*Table1[[#This Row],[Win]]-Table1[[#This Row],[H-S Bet]]</f>
        <v>0</v>
      </c>
      <c r="M354" s="5">
        <f>M353</f>
        <v>1.2228513219334678</v>
      </c>
      <c r="N354" s="4">
        <v>0.61199999999999999</v>
      </c>
      <c r="O354" s="4">
        <f>((Table1[[#This Row],[Dom prob.]]*(Table1[[#This Row],[Odds]]-1)-1+Table1[[#This Row],[Dom prob.]])/(Table1[[#This Row],[Odds]]-1))*0.3</f>
        <v>-3.1955555555555563E-2</v>
      </c>
      <c r="P354" s="4"/>
      <c r="Q354" s="4">
        <f>(Table1[[#This Row],[Dom Bet]]*Table1[[#This Row],[Odds]]*Table1[[#This Row],[Win]]-Table1[[#This Row],[Dom Bet]])*Table1[[#This Row],[Dom Bankroll]]</f>
        <v>0</v>
      </c>
      <c r="R354" s="4">
        <f>Table1[[#This Row],[Dom Bet]]*Table1[[#This Row],[Odds]]*Table1[[#This Row],[Win]]-Table1[[#This Row],[Dom Bet]]</f>
        <v>0</v>
      </c>
      <c r="S354" s="4">
        <f>S353</f>
        <v>1.0708438085940779</v>
      </c>
      <c r="T354">
        <v>0.64329999999999998</v>
      </c>
      <c r="U354">
        <f>((Table1[[#This Row],[BB prob.]]*(Table1[[#This Row],[Odds]]-1)-1+Table1[[#This Row],[BB prob.]])/(Table1[[#This Row],[Odds]]-1))*0.3</f>
        <v>-5.1766666666666307E-3</v>
      </c>
      <c r="W354">
        <f>(Table1[[#This Row],[BB Bet]]*Table1[[#This Row],[Odds]]*Table1[[#This Row],[Win]]-Table1[[#This Row],[BB Bet]])*Table1[[#This Row],[BB Bankroll]]</f>
        <v>0</v>
      </c>
      <c r="X354">
        <f>Table1[[#This Row],[BB Bet]]*Table1[[#This Row],[Odds]]*Table1[[#This Row],[Win]]-Table1[[#This Row],[BB Bet]]</f>
        <v>0</v>
      </c>
      <c r="Y354" s="5">
        <f>Y353</f>
        <v>1.5894665460395796</v>
      </c>
    </row>
    <row r="355" spans="1:25" x14ac:dyDescent="0.35">
      <c r="A355" s="4">
        <v>2020020199</v>
      </c>
      <c r="B355" s="4">
        <v>26</v>
      </c>
      <c r="C355" s="4" t="s">
        <v>30</v>
      </c>
      <c r="D355" s="4" t="s">
        <v>8</v>
      </c>
      <c r="E355" s="4">
        <v>1</v>
      </c>
      <c r="F355" s="4">
        <v>0</v>
      </c>
      <c r="G355" s="4">
        <v>2.65</v>
      </c>
      <c r="H355">
        <v>0.37080402654719341</v>
      </c>
      <c r="I355">
        <f>((Table1[[#This Row],[H-S prob.]]*(Table1[[#This Row],[Odds]]-1)-1+Table1[[#This Row],[H-S prob.]])/(Table1[[#This Row],[Odds]]-1))*0.3</f>
        <v>-3.1580599363522691E-3</v>
      </c>
      <c r="K355">
        <f>(Table1[[#This Row],[H-S Bet]]*Table1[[#This Row],[Odds]]*Table1[[#This Row],[Win]]-Table1[[#This Row],[H-S Bet]])*Table1[[#This Row],[H-S Bankroll]]</f>
        <v>0</v>
      </c>
      <c r="L355">
        <f>Table1[[#This Row],[H-S Bet]]*Table1[[#This Row],[Odds]]*Table1[[#This Row],[Win]]-Table1[[#This Row],[H-S Bet]]</f>
        <v>0</v>
      </c>
      <c r="M355" s="5">
        <f>M354</f>
        <v>1.2228513219334678</v>
      </c>
      <c r="N355" s="4">
        <v>0.38800000000000001</v>
      </c>
      <c r="O355" s="4">
        <f>((Table1[[#This Row],[Dom prob.]]*(Table1[[#This Row],[Odds]]-1)-1+Table1[[#This Row],[Dom prob.]])/(Table1[[#This Row],[Odds]]-1))*0.3</f>
        <v>5.1272727272727277E-3</v>
      </c>
      <c r="P355" s="4">
        <v>5.1272727272727277E-3</v>
      </c>
      <c r="Q355" s="4">
        <f>(Table1[[#This Row],[Dom Bet]]*Table1[[#This Row],[Odds]]*Table1[[#This Row],[Win]]-Table1[[#This Row],[Dom Bet]])*Table1[[#This Row],[Dom Bankroll]]</f>
        <v>-5.4905082549732724E-3</v>
      </c>
      <c r="R355" s="4">
        <f>Table1[[#This Row],[Dom Bet]]*Table1[[#This Row],[Odds]]*Table1[[#This Row],[Win]]-Table1[[#This Row],[Dom Bet]]</f>
        <v>-5.1272727272727277E-3</v>
      </c>
      <c r="S355" s="4">
        <f>S354</f>
        <v>1.0708438085940779</v>
      </c>
      <c r="T355">
        <v>0.35669999999999996</v>
      </c>
      <c r="U355">
        <f>((Table1[[#This Row],[BB prob.]]*(Table1[[#This Row],[Odds]]-1)-1+Table1[[#This Row],[BB prob.]])/(Table1[[#This Row],[Odds]]-1))*0.3</f>
        <v>-9.9536363636363815E-3</v>
      </c>
      <c r="W355">
        <f>(Table1[[#This Row],[BB Bet]]*Table1[[#This Row],[Odds]]*Table1[[#This Row],[Win]]-Table1[[#This Row],[BB Bet]])*Table1[[#This Row],[BB Bankroll]]</f>
        <v>0</v>
      </c>
      <c r="X355">
        <f>Table1[[#This Row],[BB Bet]]*Table1[[#This Row],[Odds]]*Table1[[#This Row],[Win]]-Table1[[#This Row],[BB Bet]]</f>
        <v>0</v>
      </c>
      <c r="Y355" s="5">
        <f>Y354</f>
        <v>1.5894665460395796</v>
      </c>
    </row>
    <row r="356" spans="1:25" x14ac:dyDescent="0.35">
      <c r="A356" s="4">
        <v>2020020200</v>
      </c>
      <c r="B356" s="4">
        <v>26</v>
      </c>
      <c r="C356" s="4" t="s">
        <v>7</v>
      </c>
      <c r="D356" s="4" t="s">
        <v>9</v>
      </c>
      <c r="E356" s="4">
        <v>1</v>
      </c>
      <c r="F356" s="4">
        <v>1</v>
      </c>
      <c r="G356" s="4">
        <v>1.5</v>
      </c>
      <c r="H356">
        <v>0.65080849166170018</v>
      </c>
      <c r="I356">
        <f>((Table1[[#This Row],[H-S prob.]]*(Table1[[#This Row],[Odds]]-1)-1+Table1[[#This Row],[H-S prob.]])/(Table1[[#This Row],[Odds]]-1))*0.3</f>
        <v>-1.42723575044698E-2</v>
      </c>
      <c r="K356">
        <f>(Table1[[#This Row],[H-S Bet]]*Table1[[#This Row],[Odds]]*Table1[[#This Row],[Win]]-Table1[[#This Row],[H-S Bet]])*Table1[[#This Row],[H-S Bankroll]]</f>
        <v>0</v>
      </c>
      <c r="L356">
        <f>Table1[[#This Row],[H-S Bet]]*Table1[[#This Row],[Odds]]*Table1[[#This Row],[Win]]-Table1[[#This Row],[H-S Bet]]</f>
        <v>0</v>
      </c>
      <c r="M356" s="5">
        <f>M355</f>
        <v>1.2228513219334678</v>
      </c>
      <c r="N356" s="4">
        <v>0.64900000000000002</v>
      </c>
      <c r="O356" s="4">
        <f>((Table1[[#This Row],[Dom prob.]]*(Table1[[#This Row],[Odds]]-1)-1+Table1[[#This Row],[Dom prob.]])/(Table1[[#This Row],[Odds]]-1))*0.3</f>
        <v>-1.589999999999998E-2</v>
      </c>
      <c r="P356" s="4"/>
      <c r="Q356" s="4">
        <f>(Table1[[#This Row],[Dom Bet]]*Table1[[#This Row],[Odds]]*Table1[[#This Row],[Win]]-Table1[[#This Row],[Dom Bet]])*Table1[[#This Row],[Dom Bankroll]]</f>
        <v>0</v>
      </c>
      <c r="R356" s="4">
        <f>Table1[[#This Row],[Dom Bet]]*Table1[[#This Row],[Odds]]*Table1[[#This Row],[Win]]-Table1[[#This Row],[Dom Bet]]</f>
        <v>0</v>
      </c>
      <c r="S356" s="4">
        <f>S355</f>
        <v>1.0708438085940779</v>
      </c>
      <c r="T356">
        <v>0.63200000000000001</v>
      </c>
      <c r="U356">
        <f>((Table1[[#This Row],[BB prob.]]*(Table1[[#This Row],[Odds]]-1)-1+Table1[[#This Row],[BB prob.]])/(Table1[[#This Row],[Odds]]-1))*0.3</f>
        <v>-3.119999999999996E-2</v>
      </c>
      <c r="W356">
        <f>(Table1[[#This Row],[BB Bet]]*Table1[[#This Row],[Odds]]*Table1[[#This Row],[Win]]-Table1[[#This Row],[BB Bet]])*Table1[[#This Row],[BB Bankroll]]</f>
        <v>0</v>
      </c>
      <c r="X356">
        <f>Table1[[#This Row],[BB Bet]]*Table1[[#This Row],[Odds]]*Table1[[#This Row],[Win]]-Table1[[#This Row],[BB Bet]]</f>
        <v>0</v>
      </c>
      <c r="Y356" s="5">
        <f>Y355</f>
        <v>1.5894665460395796</v>
      </c>
    </row>
    <row r="357" spans="1:25" x14ac:dyDescent="0.35">
      <c r="A357" s="4">
        <v>2020020200</v>
      </c>
      <c r="B357" s="4">
        <v>26</v>
      </c>
      <c r="C357" s="4" t="s">
        <v>9</v>
      </c>
      <c r="D357" s="4" t="s">
        <v>7</v>
      </c>
      <c r="E357" s="4">
        <v>0</v>
      </c>
      <c r="F357" s="4">
        <v>0</v>
      </c>
      <c r="G357" s="4">
        <v>2.7</v>
      </c>
      <c r="H357">
        <v>0.34919150833829976</v>
      </c>
      <c r="I357">
        <f>((Table1[[#This Row],[H-S prob.]]*(Table1[[#This Row],[Odds]]-1)-1+Table1[[#This Row],[H-S prob.]])/(Table1[[#This Row],[Odds]]-1))*0.3</f>
        <v>-1.00911048505748E-2</v>
      </c>
      <c r="K357">
        <f>(Table1[[#This Row],[H-S Bet]]*Table1[[#This Row],[Odds]]*Table1[[#This Row],[Win]]-Table1[[#This Row],[H-S Bet]])*Table1[[#This Row],[H-S Bankroll]]</f>
        <v>0</v>
      </c>
      <c r="L357">
        <f>Table1[[#This Row],[H-S Bet]]*Table1[[#This Row],[Odds]]*Table1[[#This Row],[Win]]-Table1[[#This Row],[H-S Bet]]</f>
        <v>0</v>
      </c>
      <c r="M357" s="5">
        <f>M356</f>
        <v>1.2228513219334678</v>
      </c>
      <c r="N357" s="4">
        <v>0.35099999999999998</v>
      </c>
      <c r="O357" s="4">
        <f>((Table1[[#This Row],[Dom prob.]]*(Table1[[#This Row],[Odds]]-1)-1+Table1[[#This Row],[Dom prob.]])/(Table1[[#This Row],[Odds]]-1))*0.3</f>
        <v>-9.2294117647058836E-3</v>
      </c>
      <c r="P357" s="4"/>
      <c r="Q357" s="4">
        <f>(Table1[[#This Row],[Dom Bet]]*Table1[[#This Row],[Odds]]*Table1[[#This Row],[Win]]-Table1[[#This Row],[Dom Bet]])*Table1[[#This Row],[Dom Bankroll]]</f>
        <v>0</v>
      </c>
      <c r="R357" s="4">
        <f>Table1[[#This Row],[Dom Bet]]*Table1[[#This Row],[Odds]]*Table1[[#This Row],[Win]]-Table1[[#This Row],[Dom Bet]]</f>
        <v>0</v>
      </c>
      <c r="S357" s="4">
        <f>S356</f>
        <v>1.0708438085940779</v>
      </c>
      <c r="T357">
        <v>0.36799999999999999</v>
      </c>
      <c r="U357">
        <f>((Table1[[#This Row],[BB prob.]]*(Table1[[#This Row],[Odds]]-1)-1+Table1[[#This Row],[BB prob.]])/(Table1[[#This Row],[Odds]]-1))*0.3</f>
        <v>-1.1294117647058753E-3</v>
      </c>
      <c r="W357">
        <f>(Table1[[#This Row],[BB Bet]]*Table1[[#This Row],[Odds]]*Table1[[#This Row],[Win]]-Table1[[#This Row],[BB Bet]])*Table1[[#This Row],[BB Bankroll]]</f>
        <v>0</v>
      </c>
      <c r="X357">
        <f>Table1[[#This Row],[BB Bet]]*Table1[[#This Row],[Odds]]*Table1[[#This Row],[Win]]-Table1[[#This Row],[BB Bet]]</f>
        <v>0</v>
      </c>
      <c r="Y357" s="5">
        <f>Y356</f>
        <v>1.5894665460395796</v>
      </c>
    </row>
    <row r="358" spans="1:25" x14ac:dyDescent="0.35">
      <c r="A358" s="4">
        <v>2020020200.5</v>
      </c>
      <c r="B358" s="4">
        <v>26</v>
      </c>
      <c r="C358" s="4" t="s">
        <v>24</v>
      </c>
      <c r="D358" s="4" t="s">
        <v>11</v>
      </c>
      <c r="E358" s="4">
        <v>0</v>
      </c>
      <c r="F358" s="4">
        <v>1</v>
      </c>
      <c r="G358" s="4">
        <v>2.35</v>
      </c>
      <c r="H358">
        <v>0.37472765047885725</v>
      </c>
      <c r="I358">
        <f>((Table1[[#This Row],[H-S prob.]]*(Table1[[#This Row],[Odds]]-1)-1+Table1[[#This Row],[H-S prob.]])/(Table1[[#This Row],[Odds]]-1))*0.3</f>
        <v>-2.6531115861041208E-2</v>
      </c>
      <c r="K358">
        <f>(Table1[[#This Row],[H-S Bet]]*Table1[[#This Row],[Odds]]*Table1[[#This Row],[Win]]-Table1[[#This Row],[H-S Bet]])*Table1[[#This Row],[H-S Bankroll]]</f>
        <v>0</v>
      </c>
      <c r="L358">
        <f>Table1[[#This Row],[H-S Bet]]*Table1[[#This Row],[Odds]]*Table1[[#This Row],[Win]]-Table1[[#This Row],[H-S Bet]]</f>
        <v>0</v>
      </c>
      <c r="M358" s="5">
        <f>M357</f>
        <v>1.2228513219334678</v>
      </c>
      <c r="N358" s="4">
        <v>0.40800000000000003</v>
      </c>
      <c r="O358" s="4">
        <f>((Table1[[#This Row],[Dom prob.]]*(Table1[[#This Row],[Odds]]-1)-1+Table1[[#This Row],[Dom prob.]])/(Table1[[#This Row],[Odds]]-1))*0.3</f>
        <v>-9.1555555555555331E-3</v>
      </c>
      <c r="P358" s="4"/>
      <c r="Q358" s="4">
        <f>(Table1[[#This Row],[Dom Bet]]*Table1[[#This Row],[Odds]]*Table1[[#This Row],[Win]]-Table1[[#This Row],[Dom Bet]])*Table1[[#This Row],[Dom Bankroll]]</f>
        <v>0</v>
      </c>
      <c r="R358" s="4">
        <f>Table1[[#This Row],[Dom Bet]]*Table1[[#This Row],[Odds]]*Table1[[#This Row],[Win]]-Table1[[#This Row],[Dom Bet]]</f>
        <v>0</v>
      </c>
      <c r="S358" s="4">
        <f>S357</f>
        <v>1.0708438085940779</v>
      </c>
      <c r="T358">
        <v>0.42790000000000006</v>
      </c>
      <c r="U358">
        <f>((Table1[[#This Row],[BB prob.]]*(Table1[[#This Row],[Odds]]-1)-1+Table1[[#This Row],[BB prob.]])/(Table1[[#This Row],[Odds]]-1))*0.3</f>
        <v>1.2366666666667006E-3</v>
      </c>
      <c r="V358">
        <v>1.2366666666667006E-3</v>
      </c>
      <c r="W358">
        <f>(Table1[[#This Row],[BB Bet]]*Table1[[#This Row],[Odds]]*Table1[[#This Row],[Win]]-Table1[[#This Row],[BB Bet]])*Table1[[#This Row],[BB Bankroll]]</f>
        <v>2.6536143986131511E-3</v>
      </c>
      <c r="X358">
        <f>Table1[[#This Row],[BB Bet]]*Table1[[#This Row],[Odds]]*Table1[[#This Row],[Win]]-Table1[[#This Row],[BB Bet]]</f>
        <v>1.6695000000000459E-3</v>
      </c>
      <c r="Y358" s="5">
        <f>Y357</f>
        <v>1.5894665460395796</v>
      </c>
    </row>
    <row r="359" spans="1:25" x14ac:dyDescent="0.35">
      <c r="A359" s="4">
        <v>2020020200.5</v>
      </c>
      <c r="B359" s="4">
        <v>26</v>
      </c>
      <c r="C359" s="4" t="s">
        <v>11</v>
      </c>
      <c r="D359" s="4" t="s">
        <v>24</v>
      </c>
      <c r="E359" s="4">
        <v>1</v>
      </c>
      <c r="F359" s="4">
        <v>0</v>
      </c>
      <c r="G359" s="4">
        <v>1.64</v>
      </c>
      <c r="H359">
        <v>0.62527234952114286</v>
      </c>
      <c r="I359">
        <f>((Table1[[#This Row],[H-S prob.]]*(Table1[[#This Row],[Odds]]-1)-1+Table1[[#This Row],[H-S prob.]])/(Table1[[#This Row],[Odds]]-1))*0.3</f>
        <v>1.1928118694378537E-2</v>
      </c>
      <c r="J359">
        <v>1.1928118694378537E-2</v>
      </c>
      <c r="K359">
        <f>(Table1[[#This Row],[H-S Bet]]*Table1[[#This Row],[Odds]]*Table1[[#This Row],[Win]]-Table1[[#This Row],[H-S Bet]])*Table1[[#This Row],[H-S Bankroll]]</f>
        <v>-1.4586315713600103E-2</v>
      </c>
      <c r="L359">
        <f>Table1[[#This Row],[H-S Bet]]*Table1[[#This Row],[Odds]]*Table1[[#This Row],[Win]]-Table1[[#This Row],[H-S Bet]]</f>
        <v>-1.1928118694378537E-2</v>
      </c>
      <c r="M359" s="5">
        <f>M358</f>
        <v>1.2228513219334678</v>
      </c>
      <c r="N359" s="4">
        <v>0.59199999999999997</v>
      </c>
      <c r="O359" s="4">
        <f>((Table1[[#This Row],[Dom prob.]]*(Table1[[#This Row],[Odds]]-1)-1+Table1[[#This Row],[Dom prob.]])/(Table1[[#This Row],[Odds]]-1))*0.3</f>
        <v>-1.365000000000007E-2</v>
      </c>
      <c r="P359" s="4"/>
      <c r="Q359" s="4">
        <f>(Table1[[#This Row],[Dom Bet]]*Table1[[#This Row],[Odds]]*Table1[[#This Row],[Win]]-Table1[[#This Row],[Dom Bet]])*Table1[[#This Row],[Dom Bankroll]]</f>
        <v>0</v>
      </c>
      <c r="R359" s="4">
        <f>Table1[[#This Row],[Dom Bet]]*Table1[[#This Row],[Odds]]*Table1[[#This Row],[Win]]-Table1[[#This Row],[Dom Bet]]</f>
        <v>0</v>
      </c>
      <c r="S359" s="4">
        <f>S358</f>
        <v>1.0708438085940779</v>
      </c>
      <c r="T359">
        <v>0.57209999999999994</v>
      </c>
      <c r="U359">
        <f>((Table1[[#This Row],[BB prob.]]*(Table1[[#This Row],[Odds]]-1)-1+Table1[[#This Row],[BB prob.]])/(Table1[[#This Row],[Odds]]-1))*0.3</f>
        <v>-2.8948125000000071E-2</v>
      </c>
      <c r="W359">
        <f>(Table1[[#This Row],[BB Bet]]*Table1[[#This Row],[Odds]]*Table1[[#This Row],[Win]]-Table1[[#This Row],[BB Bet]])*Table1[[#This Row],[BB Bankroll]]</f>
        <v>0</v>
      </c>
      <c r="X359">
        <f>Table1[[#This Row],[BB Bet]]*Table1[[#This Row],[Odds]]*Table1[[#This Row],[Win]]-Table1[[#This Row],[BB Bet]]</f>
        <v>0</v>
      </c>
      <c r="Y359" s="5">
        <f>Y358</f>
        <v>1.5894665460395796</v>
      </c>
    </row>
    <row r="360" spans="1:25" x14ac:dyDescent="0.35">
      <c r="A360" s="4">
        <v>2020020203</v>
      </c>
      <c r="B360" s="4">
        <v>27</v>
      </c>
      <c r="C360" s="4" t="s">
        <v>19</v>
      </c>
      <c r="D360" s="4" t="s">
        <v>31</v>
      </c>
      <c r="E360" s="4">
        <v>0</v>
      </c>
      <c r="F360" s="4">
        <v>0</v>
      </c>
      <c r="G360" s="4">
        <v>2.75</v>
      </c>
      <c r="H360">
        <v>0.217454967992498</v>
      </c>
      <c r="I360">
        <f>((Table1[[#This Row],[H-S prob.]]*(Table1[[#This Row],[Odds]]-1)-1+Table1[[#This Row],[H-S prob.]])/(Table1[[#This Row],[Odds]]-1))*0.3</f>
        <v>-6.8914086517822382E-2</v>
      </c>
      <c r="K360">
        <f>(Table1[[#This Row],[H-S Bet]]*Table1[[#This Row],[Odds]]*Table1[[#This Row],[Win]]-Table1[[#This Row],[H-S Bet]])*Table1[[#This Row],[H-S Bankroll]]</f>
        <v>0</v>
      </c>
      <c r="L360">
        <f>Table1[[#This Row],[H-S Bet]]*Table1[[#This Row],[Odds]]*Table1[[#This Row],[Win]]-Table1[[#This Row],[H-S Bet]]</f>
        <v>0</v>
      </c>
      <c r="M360" s="5">
        <f>M359+SUM(K349:K359)</f>
        <v>1.1863370343226667</v>
      </c>
      <c r="N360" s="4">
        <v>0.39500000000000002</v>
      </c>
      <c r="O360" s="4">
        <f>((Table1[[#This Row],[Dom prob.]]*(Table1[[#This Row],[Odds]]-1)-1+Table1[[#This Row],[Dom prob.]])/(Table1[[#This Row],[Odds]]-1))*0.3</f>
        <v>1.4785714285714294E-2</v>
      </c>
      <c r="P360" s="4">
        <v>1.4785714285714294E-2</v>
      </c>
      <c r="Q360" s="4">
        <f>(Table1[[#This Row],[Dom Bet]]*Table1[[#This Row],[Odds]]*Table1[[#This Row],[Win]]-Table1[[#This Row],[Dom Bet]])*Table1[[#This Row],[Dom Bankroll]]</f>
        <v>-1.5648280717533092E-2</v>
      </c>
      <c r="R360" s="4">
        <f>Table1[[#This Row],[Dom Bet]]*Table1[[#This Row],[Odds]]*Table1[[#This Row],[Win]]-Table1[[#This Row],[Dom Bet]]</f>
        <v>-1.4785714285714294E-2</v>
      </c>
      <c r="S360" s="4">
        <f>S359+SUM(Q349:Q359)</f>
        <v>1.0583378263065855</v>
      </c>
      <c r="T360">
        <v>0.26729999999999998</v>
      </c>
      <c r="U360">
        <f>((Table1[[#This Row],[BB prob.]]*(Table1[[#This Row],[Odds]]-1)-1+Table1[[#This Row],[BB prob.]])/(Table1[[#This Row],[Odds]]-1))*0.3</f>
        <v>-4.5415714285714295E-2</v>
      </c>
      <c r="W360">
        <f>(Table1[[#This Row],[BB Bet]]*Table1[[#This Row],[Odds]]*Table1[[#This Row],[Win]]-Table1[[#This Row],[BB Bet]])*Table1[[#This Row],[BB Bankroll]]</f>
        <v>0</v>
      </c>
      <c r="X360">
        <f>Table1[[#This Row],[BB Bet]]*Table1[[#This Row],[Odds]]*Table1[[#This Row],[Win]]-Table1[[#This Row],[BB Bet]]</f>
        <v>0</v>
      </c>
      <c r="Y360" s="5">
        <f>Y359+SUM(W349:W359)</f>
        <v>1.6355259486640601</v>
      </c>
    </row>
    <row r="361" spans="1:25" x14ac:dyDescent="0.35">
      <c r="A361" s="4">
        <v>2020020203</v>
      </c>
      <c r="B361" s="4">
        <v>27</v>
      </c>
      <c r="C361" s="4" t="s">
        <v>31</v>
      </c>
      <c r="D361" s="4" t="s">
        <v>19</v>
      </c>
      <c r="E361" s="4">
        <v>1</v>
      </c>
      <c r="F361" s="4">
        <v>1</v>
      </c>
      <c r="G361" s="4">
        <v>1.47</v>
      </c>
      <c r="H361">
        <v>0.78254503200750192</v>
      </c>
      <c r="I361">
        <f>((Table1[[#This Row],[H-S prob.]]*(Table1[[#This Row],[Odds]]-1)-1+Table1[[#This Row],[H-S prob.]])/(Table1[[#This Row],[Odds]]-1))*0.3</f>
        <v>9.5962466202783689E-2</v>
      </c>
      <c r="J361">
        <v>9.5962466202783689E-2</v>
      </c>
      <c r="K361">
        <f>(Table1[[#This Row],[H-S Bet]]*Table1[[#This Row],[Odds]]*Table1[[#This Row],[Win]]-Table1[[#This Row],[H-S Bet]])*Table1[[#This Row],[H-S Bankroll]]</f>
        <v>5.350659895381079E-2</v>
      </c>
      <c r="L361">
        <f>Table1[[#This Row],[H-S Bet]]*Table1[[#This Row],[Odds]]*Table1[[#This Row],[Win]]-Table1[[#This Row],[H-S Bet]]</f>
        <v>4.5102359115308341E-2</v>
      </c>
      <c r="M361" s="5">
        <f>M360</f>
        <v>1.1863370343226667</v>
      </c>
      <c r="N361" s="4">
        <v>0.60499999999999998</v>
      </c>
      <c r="O361" s="4">
        <f>((Table1[[#This Row],[Dom prob.]]*(Table1[[#This Row],[Odds]]-1)-1+Table1[[#This Row],[Dom prob.]])/(Table1[[#This Row],[Odds]]-1))*0.3</f>
        <v>-7.0627659574468107E-2</v>
      </c>
      <c r="P361" s="4"/>
      <c r="Q361" s="4">
        <f>(Table1[[#This Row],[Dom Bet]]*Table1[[#This Row],[Odds]]*Table1[[#This Row],[Win]]-Table1[[#This Row],[Dom Bet]])*Table1[[#This Row],[Dom Bankroll]]</f>
        <v>0</v>
      </c>
      <c r="R361" s="4">
        <f>Table1[[#This Row],[Dom Bet]]*Table1[[#This Row],[Odds]]*Table1[[#This Row],[Win]]-Table1[[#This Row],[Dom Bet]]</f>
        <v>0</v>
      </c>
      <c r="S361" s="4">
        <f>S360</f>
        <v>1.0583378263065855</v>
      </c>
      <c r="T361">
        <v>0.73270000000000002</v>
      </c>
      <c r="U361">
        <f>((Table1[[#This Row],[BB prob.]]*(Table1[[#This Row],[Odds]]-1)-1+Table1[[#This Row],[BB prob.]])/(Table1[[#This Row],[Odds]]-1))*0.3</f>
        <v>4.9192978723404217E-2</v>
      </c>
      <c r="V361">
        <v>4.9192978723404217E-2</v>
      </c>
      <c r="W361">
        <f>(Table1[[#This Row],[BB Bet]]*Table1[[#This Row],[Odds]]*Table1[[#This Row],[Win]]-Table1[[#This Row],[BB Bet]])*Table1[[#This Row],[BB Bankroll]]</f>
        <v>3.7814504801277113E-2</v>
      </c>
      <c r="X361">
        <f>Table1[[#This Row],[BB Bet]]*Table1[[#This Row],[Odds]]*Table1[[#This Row],[Win]]-Table1[[#This Row],[BB Bet]]</f>
        <v>2.3120699999999987E-2</v>
      </c>
      <c r="Y361" s="5">
        <f>Y360</f>
        <v>1.6355259486640601</v>
      </c>
    </row>
    <row r="362" spans="1:25" x14ac:dyDescent="0.35">
      <c r="A362" s="4">
        <v>2020020204</v>
      </c>
      <c r="B362" s="4">
        <v>27</v>
      </c>
      <c r="C362" s="4" t="s">
        <v>21</v>
      </c>
      <c r="D362" s="4" t="s">
        <v>5</v>
      </c>
      <c r="E362" s="4">
        <v>1</v>
      </c>
      <c r="F362" s="4">
        <v>0</v>
      </c>
      <c r="G362" s="4">
        <v>2.5</v>
      </c>
      <c r="H362">
        <v>0.40136822069391831</v>
      </c>
      <c r="I362">
        <f>((Table1[[#This Row],[H-S prob.]]*(Table1[[#This Row],[Odds]]-1)-1+Table1[[#This Row],[H-S prob.]])/(Table1[[#This Row],[Odds]]-1))*0.3</f>
        <v>6.8411034695914363E-4</v>
      </c>
      <c r="J362">
        <v>6.8411034695914363E-4</v>
      </c>
      <c r="K362">
        <f>(Table1[[#This Row],[H-S Bet]]*Table1[[#This Row],[Odds]]*Table1[[#This Row],[Win]]-Table1[[#This Row],[H-S Bet]])*Table1[[#This Row],[H-S Bankroll]]</f>
        <v>-8.1158544016096104E-4</v>
      </c>
      <c r="L362">
        <f>Table1[[#This Row],[H-S Bet]]*Table1[[#This Row],[Odds]]*Table1[[#This Row],[Win]]-Table1[[#This Row],[H-S Bet]]</f>
        <v>-6.8411034695914363E-4</v>
      </c>
      <c r="M362" s="5">
        <f>M361</f>
        <v>1.1863370343226667</v>
      </c>
      <c r="N362" s="4">
        <v>0.379</v>
      </c>
      <c r="O362" s="4">
        <f>((Table1[[#This Row],[Dom prob.]]*(Table1[[#This Row],[Odds]]-1)-1+Table1[[#This Row],[Dom prob.]])/(Table1[[#This Row],[Odds]]-1))*0.3</f>
        <v>-1.0499999999999999E-2</v>
      </c>
      <c r="P362" s="4"/>
      <c r="Q362" s="4">
        <f>(Table1[[#This Row],[Dom Bet]]*Table1[[#This Row],[Odds]]*Table1[[#This Row],[Win]]-Table1[[#This Row],[Dom Bet]])*Table1[[#This Row],[Dom Bankroll]]</f>
        <v>0</v>
      </c>
      <c r="R362" s="4">
        <f>Table1[[#This Row],[Dom Bet]]*Table1[[#This Row],[Odds]]*Table1[[#This Row],[Win]]-Table1[[#This Row],[Dom Bet]]</f>
        <v>0</v>
      </c>
      <c r="S362" s="4">
        <f>S361</f>
        <v>1.0583378263065855</v>
      </c>
      <c r="T362">
        <v>0.31309999999999999</v>
      </c>
      <c r="U362">
        <f>((Table1[[#This Row],[BB prob.]]*(Table1[[#This Row],[Odds]]-1)-1+Table1[[#This Row],[BB prob.]])/(Table1[[#This Row],[Odds]]-1))*0.3</f>
        <v>-4.3450000000000003E-2</v>
      </c>
      <c r="W362">
        <f>(Table1[[#This Row],[BB Bet]]*Table1[[#This Row],[Odds]]*Table1[[#This Row],[Win]]-Table1[[#This Row],[BB Bet]])*Table1[[#This Row],[BB Bankroll]]</f>
        <v>0</v>
      </c>
      <c r="X362">
        <f>Table1[[#This Row],[BB Bet]]*Table1[[#This Row],[Odds]]*Table1[[#This Row],[Win]]-Table1[[#This Row],[BB Bet]]</f>
        <v>0</v>
      </c>
      <c r="Y362" s="5">
        <f>Y361</f>
        <v>1.6355259486640601</v>
      </c>
    </row>
    <row r="363" spans="1:25" x14ac:dyDescent="0.35">
      <c r="A363" s="4">
        <v>2020020204</v>
      </c>
      <c r="B363" s="4">
        <v>27</v>
      </c>
      <c r="C363" s="4" t="s">
        <v>5</v>
      </c>
      <c r="D363" s="4" t="s">
        <v>21</v>
      </c>
      <c r="E363" s="4">
        <v>0</v>
      </c>
      <c r="F363" s="4">
        <v>1</v>
      </c>
      <c r="G363" s="4">
        <v>1.58</v>
      </c>
      <c r="H363">
        <v>0.5986317793060818</v>
      </c>
      <c r="I363">
        <f>((Table1[[#This Row],[H-S prob.]]*(Table1[[#This Row],[Odds]]-1)-1+Table1[[#This Row],[H-S prob.]])/(Table1[[#This Row],[Odds]]-1))*0.3</f>
        <v>-2.8014718291236598E-2</v>
      </c>
      <c r="K363">
        <f>(Table1[[#This Row],[H-S Bet]]*Table1[[#This Row],[Odds]]*Table1[[#This Row],[Win]]-Table1[[#This Row],[H-S Bet]])*Table1[[#This Row],[H-S Bankroll]]</f>
        <v>0</v>
      </c>
      <c r="L363">
        <f>Table1[[#This Row],[H-S Bet]]*Table1[[#This Row],[Odds]]*Table1[[#This Row],[Win]]-Table1[[#This Row],[H-S Bet]]</f>
        <v>0</v>
      </c>
      <c r="M363" s="5">
        <f>M362</f>
        <v>1.1863370343226667</v>
      </c>
      <c r="N363" s="4">
        <v>0.621</v>
      </c>
      <c r="O363" s="4">
        <f>((Table1[[#This Row],[Dom prob.]]*(Table1[[#This Row],[Odds]]-1)-1+Table1[[#This Row],[Dom prob.]])/(Table1[[#This Row],[Odds]]-1))*0.3</f>
        <v>-9.734482758620662E-3</v>
      </c>
      <c r="P363" s="4"/>
      <c r="Q363" s="4">
        <f>(Table1[[#This Row],[Dom Bet]]*Table1[[#This Row],[Odds]]*Table1[[#This Row],[Win]]-Table1[[#This Row],[Dom Bet]])*Table1[[#This Row],[Dom Bankroll]]</f>
        <v>0</v>
      </c>
      <c r="R363" s="4">
        <f>Table1[[#This Row],[Dom Bet]]*Table1[[#This Row],[Odds]]*Table1[[#This Row],[Win]]-Table1[[#This Row],[Dom Bet]]</f>
        <v>0</v>
      </c>
      <c r="S363" s="4">
        <f>S362</f>
        <v>1.0583378263065855</v>
      </c>
      <c r="T363">
        <v>0.68690000000000007</v>
      </c>
      <c r="U363">
        <f>((Table1[[#This Row],[BB prob.]]*(Table1[[#This Row],[Odds]]-1)-1+Table1[[#This Row],[BB prob.]])/(Table1[[#This Row],[Odds]]-1))*0.3</f>
        <v>4.4121724137931133E-2</v>
      </c>
      <c r="V363">
        <v>4.4121724137931133E-2</v>
      </c>
      <c r="W363">
        <f>(Table1[[#This Row],[BB Bet]]*Table1[[#This Row],[Odds]]*Table1[[#This Row],[Win]]-Table1[[#This Row],[BB Bet]])*Table1[[#This Row],[BB Bankroll]]</f>
        <v>4.1854090341882581E-2</v>
      </c>
      <c r="X363">
        <f>Table1[[#This Row],[BB Bet]]*Table1[[#This Row],[Odds]]*Table1[[#This Row],[Win]]-Table1[[#This Row],[BB Bet]]</f>
        <v>2.5590600000000054E-2</v>
      </c>
      <c r="Y363" s="5">
        <f>Y362</f>
        <v>1.6355259486640601</v>
      </c>
    </row>
    <row r="364" spans="1:25" x14ac:dyDescent="0.35">
      <c r="A364" s="4">
        <v>2020020205</v>
      </c>
      <c r="B364" s="4">
        <v>27</v>
      </c>
      <c r="C364" s="4" t="s">
        <v>8</v>
      </c>
      <c r="D364" s="4" t="s">
        <v>30</v>
      </c>
      <c r="E364" s="4">
        <v>0</v>
      </c>
      <c r="F364" s="4">
        <v>1</v>
      </c>
      <c r="G364" s="4">
        <v>1.5</v>
      </c>
      <c r="H364">
        <v>0.63898643986273962</v>
      </c>
      <c r="I364">
        <f>((Table1[[#This Row],[H-S prob.]]*(Table1[[#This Row],[Odds]]-1)-1+Table1[[#This Row],[H-S prob.]])/(Table1[[#This Row],[Odds]]-1))*0.3</f>
        <v>-2.4912204123534343E-2</v>
      </c>
      <c r="K364">
        <f>(Table1[[#This Row],[H-S Bet]]*Table1[[#This Row],[Odds]]*Table1[[#This Row],[Win]]-Table1[[#This Row],[H-S Bet]])*Table1[[#This Row],[H-S Bankroll]]</f>
        <v>0</v>
      </c>
      <c r="L364">
        <f>Table1[[#This Row],[H-S Bet]]*Table1[[#This Row],[Odds]]*Table1[[#This Row],[Win]]-Table1[[#This Row],[H-S Bet]]</f>
        <v>0</v>
      </c>
      <c r="M364" s="5">
        <f>M363</f>
        <v>1.1863370343226667</v>
      </c>
      <c r="N364" s="4">
        <v>0.64200000000000002</v>
      </c>
      <c r="O364" s="4">
        <f>((Table1[[#This Row],[Dom prob.]]*(Table1[[#This Row],[Odds]]-1)-1+Table1[[#This Row],[Dom prob.]])/(Table1[[#This Row],[Odds]]-1))*0.3</f>
        <v>-2.2200000000000018E-2</v>
      </c>
      <c r="P364" s="4"/>
      <c r="Q364" s="4">
        <f>(Table1[[#This Row],[Dom Bet]]*Table1[[#This Row],[Odds]]*Table1[[#This Row],[Win]]-Table1[[#This Row],[Dom Bet]])*Table1[[#This Row],[Dom Bankroll]]</f>
        <v>0</v>
      </c>
      <c r="R364" s="4">
        <f>Table1[[#This Row],[Dom Bet]]*Table1[[#This Row],[Odds]]*Table1[[#This Row],[Win]]-Table1[[#This Row],[Dom Bet]]</f>
        <v>0</v>
      </c>
      <c r="S364" s="4">
        <f>S363</f>
        <v>1.0583378263065855</v>
      </c>
      <c r="T364">
        <v>0.66110000000000002</v>
      </c>
      <c r="U364">
        <f>((Table1[[#This Row],[BB prob.]]*(Table1[[#This Row],[Odds]]-1)-1+Table1[[#This Row],[BB prob.]])/(Table1[[#This Row],[Odds]]-1))*0.3</f>
        <v>-5.0099999999999806E-3</v>
      </c>
      <c r="W364">
        <f>(Table1[[#This Row],[BB Bet]]*Table1[[#This Row],[Odds]]*Table1[[#This Row],[Win]]-Table1[[#This Row],[BB Bet]])*Table1[[#This Row],[BB Bankroll]]</f>
        <v>0</v>
      </c>
      <c r="X364">
        <f>Table1[[#This Row],[BB Bet]]*Table1[[#This Row],[Odds]]*Table1[[#This Row],[Win]]-Table1[[#This Row],[BB Bet]]</f>
        <v>0</v>
      </c>
      <c r="Y364" s="5">
        <f>Y363</f>
        <v>1.6355259486640601</v>
      </c>
    </row>
    <row r="365" spans="1:25" x14ac:dyDescent="0.35">
      <c r="A365" s="4">
        <v>2020020205</v>
      </c>
      <c r="B365" s="4">
        <v>27</v>
      </c>
      <c r="C365" s="4" t="s">
        <v>30</v>
      </c>
      <c r="D365" s="4" t="s">
        <v>8</v>
      </c>
      <c r="E365" s="4">
        <v>1</v>
      </c>
      <c r="F365" s="4">
        <v>0</v>
      </c>
      <c r="G365" s="4">
        <v>2.7</v>
      </c>
      <c r="H365">
        <v>0.36101356013726033</v>
      </c>
      <c r="I365">
        <f>((Table1[[#This Row],[H-S prob.]]*(Table1[[#This Row],[Odds]]-1)-1+Table1[[#This Row],[H-S prob.]])/(Table1[[#This Row],[Odds]]-1))*0.3</f>
        <v>-4.4582448757759414E-3</v>
      </c>
      <c r="K365">
        <f>(Table1[[#This Row],[H-S Bet]]*Table1[[#This Row],[Odds]]*Table1[[#This Row],[Win]]-Table1[[#This Row],[H-S Bet]])*Table1[[#This Row],[H-S Bankroll]]</f>
        <v>0</v>
      </c>
      <c r="L365">
        <f>Table1[[#This Row],[H-S Bet]]*Table1[[#This Row],[Odds]]*Table1[[#This Row],[Win]]-Table1[[#This Row],[H-S Bet]]</f>
        <v>0</v>
      </c>
      <c r="M365" s="5">
        <f>M364</f>
        <v>1.1863370343226667</v>
      </c>
      <c r="N365" s="4">
        <v>0.35799999999999998</v>
      </c>
      <c r="O365" s="4">
        <f>((Table1[[#This Row],[Dom prob.]]*(Table1[[#This Row],[Odds]]-1)-1+Table1[[#This Row],[Dom prob.]])/(Table1[[#This Row],[Odds]]-1))*0.3</f>
        <v>-5.8941176470588197E-3</v>
      </c>
      <c r="P365" s="4"/>
      <c r="Q365" s="4">
        <f>(Table1[[#This Row],[Dom Bet]]*Table1[[#This Row],[Odds]]*Table1[[#This Row],[Win]]-Table1[[#This Row],[Dom Bet]])*Table1[[#This Row],[Dom Bankroll]]</f>
        <v>0</v>
      </c>
      <c r="R365" s="4">
        <f>Table1[[#This Row],[Dom Bet]]*Table1[[#This Row],[Odds]]*Table1[[#This Row],[Win]]-Table1[[#This Row],[Dom Bet]]</f>
        <v>0</v>
      </c>
      <c r="S365" s="4">
        <f>S364</f>
        <v>1.0583378263065855</v>
      </c>
      <c r="T365">
        <v>0.33889999999999998</v>
      </c>
      <c r="U365">
        <f>((Table1[[#This Row],[BB prob.]]*(Table1[[#This Row],[Odds]]-1)-1+Table1[[#This Row],[BB prob.]])/(Table1[[#This Row],[Odds]]-1))*0.3</f>
        <v>-1.4994705882352936E-2</v>
      </c>
      <c r="W365">
        <f>(Table1[[#This Row],[BB Bet]]*Table1[[#This Row],[Odds]]*Table1[[#This Row],[Win]]-Table1[[#This Row],[BB Bet]])*Table1[[#This Row],[BB Bankroll]]</f>
        <v>0</v>
      </c>
      <c r="X365">
        <f>Table1[[#This Row],[BB Bet]]*Table1[[#This Row],[Odds]]*Table1[[#This Row],[Win]]-Table1[[#This Row],[BB Bet]]</f>
        <v>0</v>
      </c>
      <c r="Y365" s="5">
        <f>Y364</f>
        <v>1.6355259486640601</v>
      </c>
    </row>
    <row r="366" spans="1:25" x14ac:dyDescent="0.35">
      <c r="A366" s="4">
        <v>2020020206</v>
      </c>
      <c r="B366" s="4">
        <v>27</v>
      </c>
      <c r="C366" s="4" t="s">
        <v>22</v>
      </c>
      <c r="D366" s="4" t="s">
        <v>23</v>
      </c>
      <c r="E366" s="4">
        <v>1</v>
      </c>
      <c r="F366" s="4">
        <v>1</v>
      </c>
      <c r="G366" s="4">
        <v>1.76</v>
      </c>
      <c r="H366">
        <v>0.49854342536520158</v>
      </c>
      <c r="I366">
        <f>((Table1[[#This Row],[H-S prob.]]*(Table1[[#This Row],[Odds]]-1)-1+Table1[[#This Row],[H-S prob.]])/(Table1[[#This Row],[Odds]]-1))*0.3</f>
        <v>-4.8380357114702031E-2</v>
      </c>
      <c r="K366">
        <f>(Table1[[#This Row],[H-S Bet]]*Table1[[#This Row],[Odds]]*Table1[[#This Row],[Win]]-Table1[[#This Row],[H-S Bet]])*Table1[[#This Row],[H-S Bankroll]]</f>
        <v>0</v>
      </c>
      <c r="L366">
        <f>Table1[[#This Row],[H-S Bet]]*Table1[[#This Row],[Odds]]*Table1[[#This Row],[Win]]-Table1[[#This Row],[H-S Bet]]</f>
        <v>0</v>
      </c>
      <c r="M366" s="5">
        <f>M365</f>
        <v>1.1863370343226667</v>
      </c>
      <c r="N366" s="4">
        <v>0.56399999999999995</v>
      </c>
      <c r="O366" s="4">
        <f>((Table1[[#This Row],[Dom prob.]]*(Table1[[#This Row],[Odds]]-1)-1+Table1[[#This Row],[Dom prob.]])/(Table1[[#This Row],[Odds]]-1))*0.3</f>
        <v>-2.9052631578947935E-3</v>
      </c>
      <c r="P366" s="4"/>
      <c r="Q366" s="4">
        <f>(Table1[[#This Row],[Dom Bet]]*Table1[[#This Row],[Odds]]*Table1[[#This Row],[Win]]-Table1[[#This Row],[Dom Bet]])*Table1[[#This Row],[Dom Bankroll]]</f>
        <v>0</v>
      </c>
      <c r="R366" s="4">
        <f>Table1[[#This Row],[Dom Bet]]*Table1[[#This Row],[Odds]]*Table1[[#This Row],[Win]]-Table1[[#This Row],[Dom Bet]]</f>
        <v>0</v>
      </c>
      <c r="S366" s="4">
        <f>S365</f>
        <v>1.0583378263065855</v>
      </c>
      <c r="T366">
        <v>0.49990000000000001</v>
      </c>
      <c r="U366">
        <f>((Table1[[#This Row],[BB prob.]]*(Table1[[#This Row],[Odds]]-1)-1+Table1[[#This Row],[BB prob.]])/(Table1[[#This Row],[Odds]]-1))*0.3</f>
        <v>-4.7437894736842082E-2</v>
      </c>
      <c r="W366">
        <f>(Table1[[#This Row],[BB Bet]]*Table1[[#This Row],[Odds]]*Table1[[#This Row],[Win]]-Table1[[#This Row],[BB Bet]])*Table1[[#This Row],[BB Bankroll]]</f>
        <v>0</v>
      </c>
      <c r="X366">
        <f>Table1[[#This Row],[BB Bet]]*Table1[[#This Row],[Odds]]*Table1[[#This Row],[Win]]-Table1[[#This Row],[BB Bet]]</f>
        <v>0</v>
      </c>
      <c r="Y366" s="5">
        <f>Y365</f>
        <v>1.6355259486640601</v>
      </c>
    </row>
    <row r="367" spans="1:25" x14ac:dyDescent="0.35">
      <c r="A367" s="4">
        <v>2020020206</v>
      </c>
      <c r="B367" s="4">
        <v>27</v>
      </c>
      <c r="C367" s="4" t="s">
        <v>23</v>
      </c>
      <c r="D367" s="4" t="s">
        <v>22</v>
      </c>
      <c r="E367" s="4">
        <v>0</v>
      </c>
      <c r="F367" s="4">
        <v>0</v>
      </c>
      <c r="G367" s="4">
        <v>2.1</v>
      </c>
      <c r="H367">
        <v>0.50145657463479842</v>
      </c>
      <c r="I367">
        <f>((Table1[[#This Row],[H-S prob.]]*(Table1[[#This Row],[Odds]]-1)-1+Table1[[#This Row],[H-S prob.]])/(Table1[[#This Row],[Odds]]-1))*0.3</f>
        <v>1.4470583654475469E-2</v>
      </c>
      <c r="J367">
        <v>1.4470583654475469E-2</v>
      </c>
      <c r="K367">
        <f>(Table1[[#This Row],[H-S Bet]]*Table1[[#This Row],[Odds]]*Table1[[#This Row],[Win]]-Table1[[#This Row],[H-S Bet]])*Table1[[#This Row],[H-S Bankroll]]</f>
        <v>-1.7166989297568484E-2</v>
      </c>
      <c r="L367">
        <f>Table1[[#This Row],[H-S Bet]]*Table1[[#This Row],[Odds]]*Table1[[#This Row],[Win]]-Table1[[#This Row],[H-S Bet]]</f>
        <v>-1.4470583654475469E-2</v>
      </c>
      <c r="M367" s="5">
        <f>M366</f>
        <v>1.1863370343226667</v>
      </c>
      <c r="N367" s="4">
        <v>0.43600000000000005</v>
      </c>
      <c r="O367" s="4">
        <f>((Table1[[#This Row],[Dom prob.]]*(Table1[[#This Row],[Odds]]-1)-1+Table1[[#This Row],[Dom prob.]])/(Table1[[#This Row],[Odds]]-1))*0.3</f>
        <v>-2.3018181818181792E-2</v>
      </c>
      <c r="P367" s="4"/>
      <c r="Q367" s="4">
        <f>(Table1[[#This Row],[Dom Bet]]*Table1[[#This Row],[Odds]]*Table1[[#This Row],[Win]]-Table1[[#This Row],[Dom Bet]])*Table1[[#This Row],[Dom Bankroll]]</f>
        <v>0</v>
      </c>
      <c r="R367" s="4">
        <f>Table1[[#This Row],[Dom Bet]]*Table1[[#This Row],[Odds]]*Table1[[#This Row],[Win]]-Table1[[#This Row],[Dom Bet]]</f>
        <v>0</v>
      </c>
      <c r="S367" s="4">
        <f>S366</f>
        <v>1.0583378263065855</v>
      </c>
      <c r="T367">
        <v>0.50009999999999999</v>
      </c>
      <c r="U367">
        <f>((Table1[[#This Row],[BB prob.]]*(Table1[[#This Row],[Odds]]-1)-1+Table1[[#This Row],[BB prob.]])/(Table1[[#This Row],[Odds]]-1))*0.3</f>
        <v>1.3693636363636357E-2</v>
      </c>
      <c r="V367">
        <v>1.3693636363636357E-2</v>
      </c>
      <c r="W367">
        <f>(Table1[[#This Row],[BB Bet]]*Table1[[#This Row],[Odds]]*Table1[[#This Row],[Win]]-Table1[[#This Row],[BB Bet]])*Table1[[#This Row],[BB Bankroll]]</f>
        <v>-2.2396297604297025E-2</v>
      </c>
      <c r="X367">
        <f>Table1[[#This Row],[BB Bet]]*Table1[[#This Row],[Odds]]*Table1[[#This Row],[Win]]-Table1[[#This Row],[BB Bet]]</f>
        <v>-1.3693636363636357E-2</v>
      </c>
      <c r="Y367" s="5">
        <f>Y366</f>
        <v>1.6355259486640601</v>
      </c>
    </row>
    <row r="368" spans="1:25" x14ac:dyDescent="0.35">
      <c r="A368" s="4">
        <v>2020020208</v>
      </c>
      <c r="B368" s="4">
        <v>27</v>
      </c>
      <c r="C368" s="4" t="s">
        <v>4</v>
      </c>
      <c r="D368" s="4" t="s">
        <v>32</v>
      </c>
      <c r="E368" s="4">
        <v>0</v>
      </c>
      <c r="F368" s="4">
        <v>1</v>
      </c>
      <c r="G368" s="4">
        <v>2.2999999999999998</v>
      </c>
      <c r="H368">
        <v>0.43093926277943517</v>
      </c>
      <c r="I368">
        <f>((Table1[[#This Row],[H-S prob.]]*(Table1[[#This Row],[Odds]]-1)-1+Table1[[#This Row],[H-S prob.]])/(Table1[[#This Row],[Odds]]-1))*0.3</f>
        <v>-2.0399297555305702E-3</v>
      </c>
      <c r="K368">
        <f>(Table1[[#This Row],[H-S Bet]]*Table1[[#This Row],[Odds]]*Table1[[#This Row],[Win]]-Table1[[#This Row],[H-S Bet]])*Table1[[#This Row],[H-S Bankroll]]</f>
        <v>0</v>
      </c>
      <c r="L368">
        <f>Table1[[#This Row],[H-S Bet]]*Table1[[#This Row],[Odds]]*Table1[[#This Row],[Win]]-Table1[[#This Row],[H-S Bet]]</f>
        <v>0</v>
      </c>
      <c r="M368" s="5">
        <f>M367</f>
        <v>1.1863370343226667</v>
      </c>
      <c r="N368" s="4">
        <v>0.44899999999999995</v>
      </c>
      <c r="O368" s="4">
        <f>((Table1[[#This Row],[Dom prob.]]*(Table1[[#This Row],[Odds]]-1)-1+Table1[[#This Row],[Dom prob.]])/(Table1[[#This Row],[Odds]]-1))*0.3</f>
        <v>7.5461538461538101E-3</v>
      </c>
      <c r="P368" s="4">
        <v>7.5461538461538101E-3</v>
      </c>
      <c r="Q368" s="4">
        <f>(Table1[[#This Row],[Dom Bet]]*Table1[[#This Row],[Odds]]*Table1[[#This Row],[Win]]-Table1[[#This Row],[Dom Bet]])*Table1[[#This Row],[Dom Bankroll]]</f>
        <v>1.0382294076067552E-2</v>
      </c>
      <c r="R368" s="4">
        <f>Table1[[#This Row],[Dom Bet]]*Table1[[#This Row],[Odds]]*Table1[[#This Row],[Win]]-Table1[[#This Row],[Dom Bet]]</f>
        <v>9.8099999999999507E-3</v>
      </c>
      <c r="S368" s="4">
        <f>S367</f>
        <v>1.0583378263065855</v>
      </c>
      <c r="T368">
        <v>0.42480000000000007</v>
      </c>
      <c r="U368">
        <f>((Table1[[#This Row],[BB prob.]]*(Table1[[#This Row],[Odds]]-1)-1+Table1[[#This Row],[BB prob.]])/(Table1[[#This Row],[Odds]]-1))*0.3</f>
        <v>-5.2984615384615089E-3</v>
      </c>
      <c r="W368">
        <f>(Table1[[#This Row],[BB Bet]]*Table1[[#This Row],[Odds]]*Table1[[#This Row],[Win]]-Table1[[#This Row],[BB Bet]])*Table1[[#This Row],[BB Bankroll]]</f>
        <v>0</v>
      </c>
      <c r="X368">
        <f>Table1[[#This Row],[BB Bet]]*Table1[[#This Row],[Odds]]*Table1[[#This Row],[Win]]-Table1[[#This Row],[BB Bet]]</f>
        <v>0</v>
      </c>
      <c r="Y368" s="5">
        <f>Y367</f>
        <v>1.6355259486640601</v>
      </c>
    </row>
    <row r="369" spans="1:25" x14ac:dyDescent="0.35">
      <c r="A369" s="4">
        <v>2020020208</v>
      </c>
      <c r="B369" s="4">
        <v>27</v>
      </c>
      <c r="C369" s="4" t="s">
        <v>32</v>
      </c>
      <c r="D369" s="4" t="s">
        <v>4</v>
      </c>
      <c r="E369" s="4">
        <v>1</v>
      </c>
      <c r="F369" s="4">
        <v>0</v>
      </c>
      <c r="G369" s="4">
        <v>1.66</v>
      </c>
      <c r="H369">
        <v>0.56906073722056483</v>
      </c>
      <c r="I369">
        <f>((Table1[[#This Row],[H-S prob.]]*(Table1[[#This Row],[Odds]]-1)-1+Table1[[#This Row],[H-S prob.]])/(Table1[[#This Row],[Odds]]-1))*0.3</f>
        <v>-2.5163261915392022E-2</v>
      </c>
      <c r="K369">
        <f>(Table1[[#This Row],[H-S Bet]]*Table1[[#This Row],[Odds]]*Table1[[#This Row],[Win]]-Table1[[#This Row],[H-S Bet]])*Table1[[#This Row],[H-S Bankroll]]</f>
        <v>0</v>
      </c>
      <c r="L369">
        <f>Table1[[#This Row],[H-S Bet]]*Table1[[#This Row],[Odds]]*Table1[[#This Row],[Win]]-Table1[[#This Row],[H-S Bet]]</f>
        <v>0</v>
      </c>
      <c r="M369" s="5">
        <f>M368</f>
        <v>1.1863370343226667</v>
      </c>
      <c r="N369" s="4">
        <v>0.55100000000000005</v>
      </c>
      <c r="O369" s="4">
        <f>((Table1[[#This Row],[Dom prob.]]*(Table1[[#This Row],[Odds]]-1)-1+Table1[[#This Row],[Dom prob.]])/(Table1[[#This Row],[Odds]]-1))*0.3</f>
        <v>-3.8790909090909084E-2</v>
      </c>
      <c r="P369" s="4"/>
      <c r="Q369" s="4">
        <f>(Table1[[#This Row],[Dom Bet]]*Table1[[#This Row],[Odds]]*Table1[[#This Row],[Win]]-Table1[[#This Row],[Dom Bet]])*Table1[[#This Row],[Dom Bankroll]]</f>
        <v>0</v>
      </c>
      <c r="R369" s="4">
        <f>Table1[[#This Row],[Dom Bet]]*Table1[[#This Row],[Odds]]*Table1[[#This Row],[Win]]-Table1[[#This Row],[Dom Bet]]</f>
        <v>0</v>
      </c>
      <c r="S369" s="4">
        <f>S368</f>
        <v>1.0583378263065855</v>
      </c>
      <c r="T369">
        <v>0.57519999999999993</v>
      </c>
      <c r="U369">
        <f>((Table1[[#This Row],[BB prob.]]*(Table1[[#This Row],[Odds]]-1)-1+Table1[[#This Row],[BB prob.]])/(Table1[[#This Row],[Odds]]-1))*0.3</f>
        <v>-2.0530909090909138E-2</v>
      </c>
      <c r="W369">
        <f>(Table1[[#This Row],[BB Bet]]*Table1[[#This Row],[Odds]]*Table1[[#This Row],[Win]]-Table1[[#This Row],[BB Bet]])*Table1[[#This Row],[BB Bankroll]]</f>
        <v>0</v>
      </c>
      <c r="X369">
        <f>Table1[[#This Row],[BB Bet]]*Table1[[#This Row],[Odds]]*Table1[[#This Row],[Win]]-Table1[[#This Row],[BB Bet]]</f>
        <v>0</v>
      </c>
      <c r="Y369" s="5">
        <f>Y368</f>
        <v>1.6355259486640601</v>
      </c>
    </row>
    <row r="370" spans="1:25" x14ac:dyDescent="0.35">
      <c r="A370" s="4">
        <v>2020020210</v>
      </c>
      <c r="B370" s="4">
        <v>27</v>
      </c>
      <c r="C370" s="4" t="s">
        <v>26</v>
      </c>
      <c r="D370" s="4" t="s">
        <v>27</v>
      </c>
      <c r="E370" s="4">
        <v>0</v>
      </c>
      <c r="F370" s="4">
        <v>0</v>
      </c>
      <c r="G370" s="4">
        <v>2.85</v>
      </c>
      <c r="H370">
        <v>0.37849201850356212</v>
      </c>
      <c r="I370">
        <f>((Table1[[#This Row],[H-S prob.]]*(Table1[[#This Row],[Odds]]-1)-1+Table1[[#This Row],[H-S prob.]])/(Table1[[#This Row],[Odds]]-1))*0.3</f>
        <v>1.2762527470565209E-2</v>
      </c>
      <c r="J370">
        <v>1.2762527470565209E-2</v>
      </c>
      <c r="K370">
        <f>(Table1[[#This Row],[H-S Bet]]*Table1[[#This Row],[Odds]]*Table1[[#This Row],[Win]]-Table1[[#This Row],[H-S Bet]])*Table1[[#This Row],[H-S Bankroll]]</f>
        <v>-1.5140658989891895E-2</v>
      </c>
      <c r="L370">
        <f>Table1[[#This Row],[H-S Bet]]*Table1[[#This Row],[Odds]]*Table1[[#This Row],[Win]]-Table1[[#This Row],[H-S Bet]]</f>
        <v>-1.2762527470565209E-2</v>
      </c>
      <c r="M370" s="5">
        <f>M369</f>
        <v>1.1863370343226667</v>
      </c>
      <c r="N370" s="4">
        <v>0.33699999999999997</v>
      </c>
      <c r="O370" s="4">
        <f>((Table1[[#This Row],[Dom prob.]]*(Table1[[#This Row],[Odds]]-1)-1+Table1[[#This Row],[Dom prob.]])/(Table1[[#This Row],[Odds]]-1))*0.3</f>
        <v>-6.4135135135135269E-3</v>
      </c>
      <c r="P370" s="4"/>
      <c r="Q370" s="4">
        <f>(Table1[[#This Row],[Dom Bet]]*Table1[[#This Row],[Odds]]*Table1[[#This Row],[Win]]-Table1[[#This Row],[Dom Bet]])*Table1[[#This Row],[Dom Bankroll]]</f>
        <v>0</v>
      </c>
      <c r="R370" s="4">
        <f>Table1[[#This Row],[Dom Bet]]*Table1[[#This Row],[Odds]]*Table1[[#This Row],[Win]]-Table1[[#This Row],[Dom Bet]]</f>
        <v>0</v>
      </c>
      <c r="S370" s="4">
        <f>S369</f>
        <v>1.0583378263065855</v>
      </c>
      <c r="T370">
        <v>0.30430000000000001</v>
      </c>
      <c r="U370">
        <f>((Table1[[#This Row],[BB prob.]]*(Table1[[#This Row],[Odds]]-1)-1+Table1[[#This Row],[BB prob.]])/(Table1[[#This Row],[Odds]]-1))*0.3</f>
        <v>-2.1526216216216199E-2</v>
      </c>
      <c r="W370">
        <f>(Table1[[#This Row],[BB Bet]]*Table1[[#This Row],[Odds]]*Table1[[#This Row],[Win]]-Table1[[#This Row],[BB Bet]])*Table1[[#This Row],[BB Bankroll]]</f>
        <v>0</v>
      </c>
      <c r="X370">
        <f>Table1[[#This Row],[BB Bet]]*Table1[[#This Row],[Odds]]*Table1[[#This Row],[Win]]-Table1[[#This Row],[BB Bet]]</f>
        <v>0</v>
      </c>
      <c r="Y370" s="5">
        <f>Y369</f>
        <v>1.6355259486640601</v>
      </c>
    </row>
    <row r="371" spans="1:25" x14ac:dyDescent="0.35">
      <c r="A371" s="4">
        <v>2020020210</v>
      </c>
      <c r="B371" s="4">
        <v>27</v>
      </c>
      <c r="C371" s="4" t="s">
        <v>27</v>
      </c>
      <c r="D371" s="4" t="s">
        <v>26</v>
      </c>
      <c r="E371" s="4">
        <v>1</v>
      </c>
      <c r="F371" s="4">
        <v>1</v>
      </c>
      <c r="G371" s="4">
        <v>1.44</v>
      </c>
      <c r="H371">
        <v>0.62150798149643793</v>
      </c>
      <c r="I371">
        <f>((Table1[[#This Row],[H-S prob.]]*(Table1[[#This Row],[Odds]]-1)-1+Table1[[#This Row],[H-S prob.]])/(Table1[[#This Row],[Odds]]-1))*0.3</f>
        <v>-7.1610345439860973E-2</v>
      </c>
      <c r="K371">
        <f>(Table1[[#This Row],[H-S Bet]]*Table1[[#This Row],[Odds]]*Table1[[#This Row],[Win]]-Table1[[#This Row],[H-S Bet]])*Table1[[#This Row],[H-S Bankroll]]</f>
        <v>0</v>
      </c>
      <c r="L371">
        <f>Table1[[#This Row],[H-S Bet]]*Table1[[#This Row],[Odds]]*Table1[[#This Row],[Win]]-Table1[[#This Row],[H-S Bet]]</f>
        <v>0</v>
      </c>
      <c r="M371" s="5">
        <f>M370</f>
        <v>1.1863370343226667</v>
      </c>
      <c r="N371" s="4">
        <v>0.66300000000000003</v>
      </c>
      <c r="O371" s="4">
        <f>((Table1[[#This Row],[Dom prob.]]*(Table1[[#This Row],[Odds]]-1)-1+Table1[[#This Row],[Dom prob.]])/(Table1[[#This Row],[Odds]]-1))*0.3</f>
        <v>-3.0872727272727267E-2</v>
      </c>
      <c r="P371" s="4"/>
      <c r="Q371" s="4">
        <f>(Table1[[#This Row],[Dom Bet]]*Table1[[#This Row],[Odds]]*Table1[[#This Row],[Win]]-Table1[[#This Row],[Dom Bet]])*Table1[[#This Row],[Dom Bankroll]]</f>
        <v>0</v>
      </c>
      <c r="R371" s="4">
        <f>Table1[[#This Row],[Dom Bet]]*Table1[[#This Row],[Odds]]*Table1[[#This Row],[Win]]-Table1[[#This Row],[Dom Bet]]</f>
        <v>0</v>
      </c>
      <c r="S371" s="4">
        <f>S370</f>
        <v>1.0583378263065855</v>
      </c>
      <c r="T371">
        <v>0.69569999999999999</v>
      </c>
      <c r="U371">
        <f>((Table1[[#This Row],[BB prob.]]*(Table1[[#This Row],[Odds]]-1)-1+Table1[[#This Row],[BB prob.]])/(Table1[[#This Row],[Odds]]-1))*0.3</f>
        <v>1.2327272727272189E-3</v>
      </c>
      <c r="V371">
        <v>1.2327272727272189E-3</v>
      </c>
      <c r="W371">
        <f>(Table1[[#This Row],[BB Bet]]*Table1[[#This Row],[Odds]]*Table1[[#This Row],[Win]]-Table1[[#This Row],[BB Bet]])*Table1[[#This Row],[BB Bankroll]]</f>
        <v>8.871092745553475E-4</v>
      </c>
      <c r="X371">
        <f>Table1[[#This Row],[BB Bet]]*Table1[[#This Row],[Odds]]*Table1[[#This Row],[Win]]-Table1[[#This Row],[BB Bet]]</f>
        <v>5.4239999999997632E-4</v>
      </c>
      <c r="Y371" s="5">
        <f>Y370</f>
        <v>1.6355259486640601</v>
      </c>
    </row>
    <row r="372" spans="1:25" x14ac:dyDescent="0.35">
      <c r="A372" s="4">
        <v>2020020211</v>
      </c>
      <c r="B372" s="4">
        <v>27</v>
      </c>
      <c r="C372" s="4" t="s">
        <v>28</v>
      </c>
      <c r="D372" s="4" t="s">
        <v>25</v>
      </c>
      <c r="E372" s="4">
        <v>1</v>
      </c>
      <c r="F372" s="4">
        <v>0</v>
      </c>
      <c r="G372" s="4">
        <v>2.0499999999999998</v>
      </c>
      <c r="H372">
        <v>0.49822447809026593</v>
      </c>
      <c r="I372">
        <f>((Table1[[#This Row],[H-S prob.]]*(Table1[[#This Row],[Odds]]-1)-1+Table1[[#This Row],[H-S prob.]])/(Table1[[#This Row],[Odds]]-1))*0.3</f>
        <v>6.1029085957271531E-3</v>
      </c>
      <c r="J372">
        <v>6.1029085957271531E-3</v>
      </c>
      <c r="K372">
        <f>(Table1[[#This Row],[H-S Bet]]*Table1[[#This Row],[Odds]]*Table1[[#This Row],[Win]]-Table1[[#This Row],[H-S Bet]])*Table1[[#This Row],[H-S Bankroll]]</f>
        <v>-7.2401064841972609E-3</v>
      </c>
      <c r="L372">
        <f>Table1[[#This Row],[H-S Bet]]*Table1[[#This Row],[Odds]]*Table1[[#This Row],[Win]]-Table1[[#This Row],[H-S Bet]]</f>
        <v>-6.1029085957271531E-3</v>
      </c>
      <c r="M372" s="5">
        <f>M371</f>
        <v>1.1863370343226667</v>
      </c>
      <c r="N372" s="4">
        <v>0.42699999999999999</v>
      </c>
      <c r="O372" s="4">
        <f>((Table1[[#This Row],[Dom prob.]]*(Table1[[#This Row],[Odds]]-1)-1+Table1[[#This Row],[Dom prob.]])/(Table1[[#This Row],[Odds]]-1))*0.3</f>
        <v>-3.5614285714285744E-2</v>
      </c>
      <c r="P372" s="4"/>
      <c r="Q372" s="4">
        <f>(Table1[[#This Row],[Dom Bet]]*Table1[[#This Row],[Odds]]*Table1[[#This Row],[Win]]-Table1[[#This Row],[Dom Bet]])*Table1[[#This Row],[Dom Bankroll]]</f>
        <v>0</v>
      </c>
      <c r="R372" s="4">
        <f>Table1[[#This Row],[Dom Bet]]*Table1[[#This Row],[Odds]]*Table1[[#This Row],[Win]]-Table1[[#This Row],[Dom Bet]]</f>
        <v>0</v>
      </c>
      <c r="S372" s="4">
        <f>S371</f>
        <v>1.0583378263065855</v>
      </c>
      <c r="T372">
        <v>0.53120000000000001</v>
      </c>
      <c r="U372">
        <f>((Table1[[#This Row],[BB prob.]]*(Table1[[#This Row],[Odds]]-1)-1+Table1[[#This Row],[BB prob.]])/(Table1[[#This Row],[Odds]]-1))*0.3</f>
        <v>2.541714285714284E-2</v>
      </c>
      <c r="V372">
        <v>2.541714285714284E-2</v>
      </c>
      <c r="W372">
        <f>(Table1[[#This Row],[BB Bet]]*Table1[[#This Row],[Odds]]*Table1[[#This Row],[Win]]-Table1[[#This Row],[BB Bet]])*Table1[[#This Row],[BB Bankroll]]</f>
        <v>-4.1570396683758483E-2</v>
      </c>
      <c r="X372">
        <f>Table1[[#This Row],[BB Bet]]*Table1[[#This Row],[Odds]]*Table1[[#This Row],[Win]]-Table1[[#This Row],[BB Bet]]</f>
        <v>-2.541714285714284E-2</v>
      </c>
      <c r="Y372" s="5">
        <f>Y371</f>
        <v>1.6355259486640601</v>
      </c>
    </row>
    <row r="373" spans="1:25" x14ac:dyDescent="0.35">
      <c r="A373" s="4">
        <v>2020020211</v>
      </c>
      <c r="B373" s="4">
        <v>27</v>
      </c>
      <c r="C373" s="4" t="s">
        <v>25</v>
      </c>
      <c r="D373" s="4" t="s">
        <v>28</v>
      </c>
      <c r="E373" s="4">
        <v>0</v>
      </c>
      <c r="F373" s="4">
        <v>1</v>
      </c>
      <c r="G373" s="4">
        <v>1.8</v>
      </c>
      <c r="H373">
        <v>0.50177552190973418</v>
      </c>
      <c r="I373">
        <f>((Table1[[#This Row],[H-S prob.]]*(Table1[[#This Row],[Odds]]-1)-1+Table1[[#This Row],[H-S prob.]])/(Table1[[#This Row],[Odds]]-1))*0.3</f>
        <v>-3.6301522710929429E-2</v>
      </c>
      <c r="K373">
        <f>(Table1[[#This Row],[H-S Bet]]*Table1[[#This Row],[Odds]]*Table1[[#This Row],[Win]]-Table1[[#This Row],[H-S Bet]])*Table1[[#This Row],[H-S Bankroll]]</f>
        <v>0</v>
      </c>
      <c r="L373">
        <f>Table1[[#This Row],[H-S Bet]]*Table1[[#This Row],[Odds]]*Table1[[#This Row],[Win]]-Table1[[#This Row],[H-S Bet]]</f>
        <v>0</v>
      </c>
      <c r="M373" s="5">
        <f>M372</f>
        <v>1.1863370343226667</v>
      </c>
      <c r="N373" s="4">
        <v>0.57299999999999995</v>
      </c>
      <c r="O373" s="4">
        <f>((Table1[[#This Row],[Dom prob.]]*(Table1[[#This Row],[Odds]]-1)-1+Table1[[#This Row],[Dom prob.]])/(Table1[[#This Row],[Odds]]-1))*0.3</f>
        <v>1.1774999999999952E-2</v>
      </c>
      <c r="P373" s="4">
        <v>1.1774999999999952E-2</v>
      </c>
      <c r="Q373" s="4">
        <f>(Table1[[#This Row],[Dom Bet]]*Table1[[#This Row],[Odds]]*Table1[[#This Row],[Win]]-Table1[[#This Row],[Dom Bet]])*Table1[[#This Row],[Dom Bankroll]]</f>
        <v>9.9695423238079957E-3</v>
      </c>
      <c r="R373" s="4">
        <f>Table1[[#This Row],[Dom Bet]]*Table1[[#This Row],[Odds]]*Table1[[#This Row],[Win]]-Table1[[#This Row],[Dom Bet]]</f>
        <v>9.4199999999999631E-3</v>
      </c>
      <c r="S373" s="4">
        <f>S372</f>
        <v>1.0583378263065855</v>
      </c>
      <c r="T373">
        <v>0.46879999999999999</v>
      </c>
      <c r="U373">
        <f>((Table1[[#This Row],[BB prob.]]*(Table1[[#This Row],[Odds]]-1)-1+Table1[[#This Row],[BB prob.]])/(Table1[[#This Row],[Odds]]-1))*0.3</f>
        <v>-5.8559999999999987E-2</v>
      </c>
      <c r="W373">
        <f>(Table1[[#This Row],[BB Bet]]*Table1[[#This Row],[Odds]]*Table1[[#This Row],[Win]]-Table1[[#This Row],[BB Bet]])*Table1[[#This Row],[BB Bankroll]]</f>
        <v>0</v>
      </c>
      <c r="X373">
        <f>Table1[[#This Row],[BB Bet]]*Table1[[#This Row],[Odds]]*Table1[[#This Row],[Win]]-Table1[[#This Row],[BB Bet]]</f>
        <v>0</v>
      </c>
      <c r="Y373" s="5">
        <f>Y372</f>
        <v>1.6355259486640601</v>
      </c>
    </row>
    <row r="374" spans="1:25" x14ac:dyDescent="0.35">
      <c r="A374" s="4">
        <v>2020020212</v>
      </c>
      <c r="B374" s="4">
        <v>28</v>
      </c>
      <c r="C374" s="4" t="s">
        <v>14</v>
      </c>
      <c r="D374" s="4" t="s">
        <v>17</v>
      </c>
      <c r="E374" s="4">
        <v>0</v>
      </c>
      <c r="F374" s="4">
        <v>1</v>
      </c>
      <c r="G374" s="4">
        <v>1.58</v>
      </c>
      <c r="H374">
        <v>0.577949284242398</v>
      </c>
      <c r="I374">
        <f>((Table1[[#This Row],[H-S prob.]]*(Table1[[#This Row],[Odds]]-1)-1+Table1[[#This Row],[H-S prob.]])/(Table1[[#This Row],[Odds]]-1))*0.3</f>
        <v>-4.4917309084660934E-2</v>
      </c>
      <c r="K374">
        <f>(Table1[[#This Row],[H-S Bet]]*Table1[[#This Row],[Odds]]*Table1[[#This Row],[Win]]-Table1[[#This Row],[H-S Bet]])*Table1[[#This Row],[H-S Bankroll]]</f>
        <v>0</v>
      </c>
      <c r="L374">
        <f>Table1[[#This Row],[H-S Bet]]*Table1[[#This Row],[Odds]]*Table1[[#This Row],[Win]]-Table1[[#This Row],[H-S Bet]]</f>
        <v>0</v>
      </c>
      <c r="M374" s="5">
        <f>M373+SUM(K360:K373)</f>
        <v>1.199484293064659</v>
      </c>
      <c r="N374" s="4">
        <v>0.63100000000000001</v>
      </c>
      <c r="O374" s="4">
        <f>((Table1[[#This Row],[Dom prob.]]*(Table1[[#This Row],[Odds]]-1)-1+Table1[[#This Row],[Dom prob.]])/(Table1[[#This Row],[Odds]]-1))*0.3</f>
        <v>-1.562068965517253E-3</v>
      </c>
      <c r="P374" s="4"/>
      <c r="Q374" s="4">
        <f>(Table1[[#This Row],[Dom Bet]]*Table1[[#This Row],[Odds]]*Table1[[#This Row],[Win]]-Table1[[#This Row],[Dom Bet]])*Table1[[#This Row],[Dom Bankroll]]</f>
        <v>0</v>
      </c>
      <c r="R374" s="4">
        <f>Table1[[#This Row],[Dom Bet]]*Table1[[#This Row],[Odds]]*Table1[[#This Row],[Win]]-Table1[[#This Row],[Dom Bet]]</f>
        <v>0</v>
      </c>
      <c r="S374" s="4">
        <f>S373+SUM(Q360:Q373)</f>
        <v>1.0630413819889279</v>
      </c>
      <c r="T374">
        <v>0.65569999999999995</v>
      </c>
      <c r="U374">
        <f>((Table1[[#This Row],[BB prob.]]*(Table1[[#This Row],[Odds]]-1)-1+Table1[[#This Row],[BB prob.]])/(Table1[[#This Row],[Odds]]-1))*0.3</f>
        <v>1.8623793103448263E-2</v>
      </c>
      <c r="V374">
        <v>1.8623793103448263E-2</v>
      </c>
      <c r="W374">
        <f>(Table1[[#This Row],[BB Bet]]*Table1[[#This Row],[Odds]]*Table1[[#This Row],[Win]]-Table1[[#This Row],[BB Bet]])*Table1[[#This Row],[BB Bankroll]]</f>
        <v>1.7845815361897988E-2</v>
      </c>
      <c r="X374">
        <f>Table1[[#This Row],[BB Bet]]*Table1[[#This Row],[Odds]]*Table1[[#This Row],[Win]]-Table1[[#This Row],[BB Bet]]</f>
        <v>1.0801799999999993E-2</v>
      </c>
      <c r="Y374" s="5">
        <f>Y373+SUM(W360:W373)</f>
        <v>1.6521149587937196</v>
      </c>
    </row>
    <row r="375" spans="1:25" x14ac:dyDescent="0.35">
      <c r="A375" s="4">
        <v>2020020212</v>
      </c>
      <c r="B375" s="4">
        <v>28</v>
      </c>
      <c r="C375" s="4" t="s">
        <v>17</v>
      </c>
      <c r="D375" s="4" t="s">
        <v>14</v>
      </c>
      <c r="E375" s="4">
        <v>1</v>
      </c>
      <c r="F375" s="4">
        <v>0</v>
      </c>
      <c r="G375" s="4">
        <v>2.5</v>
      </c>
      <c r="H375">
        <v>0.42205071575760195</v>
      </c>
      <c r="I375">
        <f>((Table1[[#This Row],[H-S prob.]]*(Table1[[#This Row],[Odds]]-1)-1+Table1[[#This Row],[H-S prob.]])/(Table1[[#This Row],[Odds]]-1))*0.3</f>
        <v>1.1025357878800978E-2</v>
      </c>
      <c r="J375">
        <v>1.1025357878800978E-2</v>
      </c>
      <c r="K375">
        <f>(Table1[[#This Row],[H-S Bet]]*Table1[[#This Row],[Odds]]*Table1[[#This Row],[Win]]-Table1[[#This Row],[H-S Bet]])*Table1[[#This Row],[H-S Bankroll]]</f>
        <v>-1.3224743601038459E-2</v>
      </c>
      <c r="L375">
        <f>Table1[[#This Row],[H-S Bet]]*Table1[[#This Row],[Odds]]*Table1[[#This Row],[Win]]-Table1[[#This Row],[H-S Bet]]</f>
        <v>-1.1025357878800978E-2</v>
      </c>
      <c r="M375" s="5">
        <f>M374</f>
        <v>1.199484293064659</v>
      </c>
      <c r="N375" s="4">
        <v>0.36899999999999999</v>
      </c>
      <c r="O375" s="4">
        <f>((Table1[[#This Row],[Dom prob.]]*(Table1[[#This Row],[Odds]]-1)-1+Table1[[#This Row],[Dom prob.]])/(Table1[[#This Row],[Odds]]-1))*0.3</f>
        <v>-1.5500000000000002E-2</v>
      </c>
      <c r="P375" s="4"/>
      <c r="Q375" s="4">
        <f>(Table1[[#This Row],[Dom Bet]]*Table1[[#This Row],[Odds]]*Table1[[#This Row],[Win]]-Table1[[#This Row],[Dom Bet]])*Table1[[#This Row],[Dom Bankroll]]</f>
        <v>0</v>
      </c>
      <c r="R375" s="4">
        <f>Table1[[#This Row],[Dom Bet]]*Table1[[#This Row],[Odds]]*Table1[[#This Row],[Win]]-Table1[[#This Row],[Dom Bet]]</f>
        <v>0</v>
      </c>
      <c r="S375" s="4">
        <f>S374</f>
        <v>1.0630413819889279</v>
      </c>
      <c r="T375">
        <v>0.34429999999999999</v>
      </c>
      <c r="U375">
        <f>((Table1[[#This Row],[BB prob.]]*(Table1[[#This Row],[Odds]]-1)-1+Table1[[#This Row],[BB prob.]])/(Table1[[#This Row],[Odds]]-1))*0.3</f>
        <v>-2.785000000000001E-2</v>
      </c>
      <c r="W375">
        <f>(Table1[[#This Row],[BB Bet]]*Table1[[#This Row],[Odds]]*Table1[[#This Row],[Win]]-Table1[[#This Row],[BB Bet]])*Table1[[#This Row],[BB Bankroll]]</f>
        <v>0</v>
      </c>
      <c r="X375">
        <f>Table1[[#This Row],[BB Bet]]*Table1[[#This Row],[Odds]]*Table1[[#This Row],[Win]]-Table1[[#This Row],[BB Bet]]</f>
        <v>0</v>
      </c>
      <c r="Y375" s="5">
        <f>Y374</f>
        <v>1.6521149587937196</v>
      </c>
    </row>
    <row r="376" spans="1:25" x14ac:dyDescent="0.35">
      <c r="A376" s="4">
        <v>2020020213</v>
      </c>
      <c r="B376" s="4">
        <v>28</v>
      </c>
      <c r="C376" s="4" t="s">
        <v>6</v>
      </c>
      <c r="D376" s="4" t="s">
        <v>7</v>
      </c>
      <c r="E376" s="4">
        <v>1</v>
      </c>
      <c r="F376" s="4">
        <v>0</v>
      </c>
      <c r="G376" s="4">
        <v>1.9</v>
      </c>
      <c r="H376">
        <v>0.44131297809008208</v>
      </c>
      <c r="I376">
        <f>((Table1[[#This Row],[H-S prob.]]*(Table1[[#This Row],[Odds]]-1)-1+Table1[[#This Row],[H-S prob.]])/(Table1[[#This Row],[Odds]]-1))*0.3</f>
        <v>-5.3835113876281378E-2</v>
      </c>
      <c r="K376">
        <f>(Table1[[#This Row],[H-S Bet]]*Table1[[#This Row],[Odds]]*Table1[[#This Row],[Win]]-Table1[[#This Row],[H-S Bet]])*Table1[[#This Row],[H-S Bankroll]]</f>
        <v>0</v>
      </c>
      <c r="L376">
        <f>Table1[[#This Row],[H-S Bet]]*Table1[[#This Row],[Odds]]*Table1[[#This Row],[Win]]-Table1[[#This Row],[H-S Bet]]</f>
        <v>0</v>
      </c>
      <c r="M376" s="5">
        <f>M375</f>
        <v>1.199484293064659</v>
      </c>
      <c r="N376" s="4">
        <v>0.505</v>
      </c>
      <c r="O376" s="4">
        <f>((Table1[[#This Row],[Dom prob.]]*(Table1[[#This Row],[Odds]]-1)-1+Table1[[#This Row],[Dom prob.]])/(Table1[[#This Row],[Odds]]-1))*0.3</f>
        <v>-1.3500000000000033E-2</v>
      </c>
      <c r="P376" s="4"/>
      <c r="Q376" s="4">
        <f>(Table1[[#This Row],[Dom Bet]]*Table1[[#This Row],[Odds]]*Table1[[#This Row],[Win]]-Table1[[#This Row],[Dom Bet]])*Table1[[#This Row],[Dom Bankroll]]</f>
        <v>0</v>
      </c>
      <c r="R376" s="4">
        <f>Table1[[#This Row],[Dom Bet]]*Table1[[#This Row],[Odds]]*Table1[[#This Row],[Win]]-Table1[[#This Row],[Dom Bet]]</f>
        <v>0</v>
      </c>
      <c r="S376" s="4">
        <f>S375</f>
        <v>1.0630413819889279</v>
      </c>
      <c r="T376">
        <v>0.4637</v>
      </c>
      <c r="U376">
        <f>((Table1[[#This Row],[BB prob.]]*(Table1[[#This Row],[Odds]]-1)-1+Table1[[#This Row],[BB prob.]])/(Table1[[#This Row],[Odds]]-1))*0.3</f>
        <v>-3.9656666666666673E-2</v>
      </c>
      <c r="W376">
        <f>(Table1[[#This Row],[BB Bet]]*Table1[[#This Row],[Odds]]*Table1[[#This Row],[Win]]-Table1[[#This Row],[BB Bet]])*Table1[[#This Row],[BB Bankroll]]</f>
        <v>0</v>
      </c>
      <c r="X376">
        <f>Table1[[#This Row],[BB Bet]]*Table1[[#This Row],[Odds]]*Table1[[#This Row],[Win]]-Table1[[#This Row],[BB Bet]]</f>
        <v>0</v>
      </c>
      <c r="Y376" s="5">
        <f>Y375</f>
        <v>1.6521149587937196</v>
      </c>
    </row>
    <row r="377" spans="1:25" x14ac:dyDescent="0.35">
      <c r="A377" s="4">
        <v>2020020213</v>
      </c>
      <c r="B377" s="4">
        <v>28</v>
      </c>
      <c r="C377" s="4" t="s">
        <v>7</v>
      </c>
      <c r="D377" s="4" t="s">
        <v>6</v>
      </c>
      <c r="E377" s="4">
        <v>0</v>
      </c>
      <c r="F377" s="4">
        <v>1</v>
      </c>
      <c r="G377" s="4">
        <v>1.95</v>
      </c>
      <c r="H377">
        <v>0.55868702190991792</v>
      </c>
      <c r="I377">
        <f>((Table1[[#This Row],[H-S prob.]]*(Table1[[#This Row],[Odds]]-1)-1+Table1[[#This Row],[H-S prob.]])/(Table1[[#This Row],[Odds]]-1))*0.3</f>
        <v>2.8244113491896823E-2</v>
      </c>
      <c r="J377">
        <v>2.8244113491896823E-2</v>
      </c>
      <c r="K377">
        <f>(Table1[[#This Row],[H-S Bet]]*Table1[[#This Row],[Odds]]*Table1[[#This Row],[Win]]-Table1[[#This Row],[H-S Bet]])*Table1[[#This Row],[H-S Bankroll]]</f>
        <v>3.218445197981256E-2</v>
      </c>
      <c r="L377">
        <f>Table1[[#This Row],[H-S Bet]]*Table1[[#This Row],[Odds]]*Table1[[#This Row],[Win]]-Table1[[#This Row],[H-S Bet]]</f>
        <v>2.6831907817301978E-2</v>
      </c>
      <c r="M377" s="5">
        <f>M376</f>
        <v>1.199484293064659</v>
      </c>
      <c r="N377" s="4">
        <v>0.495</v>
      </c>
      <c r="O377" s="4">
        <f>((Table1[[#This Row],[Dom prob.]]*(Table1[[#This Row],[Odds]]-1)-1+Table1[[#This Row],[Dom prob.]])/(Table1[[#This Row],[Odds]]-1))*0.3</f>
        <v>-1.09736842105263E-2</v>
      </c>
      <c r="P377" s="4"/>
      <c r="Q377" s="4">
        <f>(Table1[[#This Row],[Dom Bet]]*Table1[[#This Row],[Odds]]*Table1[[#This Row],[Win]]-Table1[[#This Row],[Dom Bet]])*Table1[[#This Row],[Dom Bankroll]]</f>
        <v>0</v>
      </c>
      <c r="R377" s="4">
        <f>Table1[[#This Row],[Dom Bet]]*Table1[[#This Row],[Odds]]*Table1[[#This Row],[Win]]-Table1[[#This Row],[Dom Bet]]</f>
        <v>0</v>
      </c>
      <c r="S377" s="4">
        <f>S376</f>
        <v>1.0630413819889279</v>
      </c>
      <c r="T377">
        <v>0.5363</v>
      </c>
      <c r="U377">
        <f>((Table1[[#This Row],[BB prob.]]*(Table1[[#This Row],[Odds]]-1)-1+Table1[[#This Row],[BB prob.]])/(Table1[[#This Row],[Odds]]-1))*0.3</f>
        <v>1.4458421052631568E-2</v>
      </c>
      <c r="V377">
        <v>1.4458421052631568E-2</v>
      </c>
      <c r="W377">
        <f>(Table1[[#This Row],[BB Bet]]*Table1[[#This Row],[Odds]]*Table1[[#This Row],[Win]]-Table1[[#This Row],[BB Bet]])*Table1[[#This Row],[BB Bankroll]]</f>
        <v>2.269262501651112E-2</v>
      </c>
      <c r="X377">
        <f>Table1[[#This Row],[BB Bet]]*Table1[[#This Row],[Odds]]*Table1[[#This Row],[Win]]-Table1[[#This Row],[BB Bet]]</f>
        <v>1.3735499999999991E-2</v>
      </c>
      <c r="Y377" s="5">
        <f>Y376</f>
        <v>1.6521149587937196</v>
      </c>
    </row>
    <row r="378" spans="1:25" x14ac:dyDescent="0.35">
      <c r="A378" s="4">
        <v>2020020215</v>
      </c>
      <c r="B378" s="4">
        <v>29</v>
      </c>
      <c r="C378" s="4" t="s">
        <v>16</v>
      </c>
      <c r="D378" s="4" t="s">
        <v>3</v>
      </c>
      <c r="E378" s="4">
        <v>1</v>
      </c>
      <c r="F378" s="4">
        <v>0</v>
      </c>
      <c r="G378" s="4">
        <v>1.95</v>
      </c>
      <c r="H378">
        <v>0.46128432266751573</v>
      </c>
      <c r="I378">
        <f>((Table1[[#This Row],[H-S prob.]]*(Table1[[#This Row],[Odds]]-1)-1+Table1[[#This Row],[H-S prob.]])/(Table1[[#This Row],[Odds]]-1))*0.3</f>
        <v>-3.173544341000345E-2</v>
      </c>
      <c r="K378">
        <f>(Table1[[#This Row],[H-S Bet]]*Table1[[#This Row],[Odds]]*Table1[[#This Row],[Win]]-Table1[[#This Row],[H-S Bet]])*Table1[[#This Row],[H-S Bankroll]]</f>
        <v>0</v>
      </c>
      <c r="L378">
        <f>Table1[[#This Row],[H-S Bet]]*Table1[[#This Row],[Odds]]*Table1[[#This Row],[Win]]-Table1[[#This Row],[H-S Bet]]</f>
        <v>0</v>
      </c>
      <c r="M378" s="5">
        <f>M377+SUM(K374:K377)</f>
        <v>1.218444001443433</v>
      </c>
      <c r="N378" s="4">
        <v>0.51</v>
      </c>
      <c r="O378" s="4">
        <f>((Table1[[#This Row],[Dom prob.]]*(Table1[[#This Row],[Odds]]-1)-1+Table1[[#This Row],[Dom prob.]])/(Table1[[#This Row],[Odds]]-1))*0.3</f>
        <v>-1.736842105263177E-3</v>
      </c>
      <c r="P378" s="4"/>
      <c r="Q378" s="4">
        <f>(Table1[[#This Row],[Dom Bet]]*Table1[[#This Row],[Odds]]*Table1[[#This Row],[Win]]-Table1[[#This Row],[Dom Bet]])*Table1[[#This Row],[Dom Bankroll]]</f>
        <v>0</v>
      </c>
      <c r="R378" s="4">
        <f>Table1[[#This Row],[Dom Bet]]*Table1[[#This Row],[Odds]]*Table1[[#This Row],[Win]]-Table1[[#This Row],[Dom Bet]]</f>
        <v>0</v>
      </c>
      <c r="S378" s="4">
        <f>S377+SUM(Q374:Q377)</f>
        <v>1.0630413819889279</v>
      </c>
      <c r="T378">
        <v>0.54979999999999996</v>
      </c>
      <c r="U378">
        <f>((Table1[[#This Row],[BB prob.]]*(Table1[[#This Row],[Odds]]-1)-1+Table1[[#This Row],[BB prob.]])/(Table1[[#This Row],[Odds]]-1))*0.3</f>
        <v>2.2771578947368389E-2</v>
      </c>
      <c r="V378">
        <v>2.2771578947368389E-2</v>
      </c>
      <c r="W378">
        <f>(Table1[[#This Row],[BB Bet]]*Table1[[#This Row],[Odds]]*Table1[[#This Row],[Win]]-Table1[[#This Row],[BB Bet]])*Table1[[#This Row],[BB Bankroll]]</f>
        <v>-3.8544390509779584E-2</v>
      </c>
      <c r="X378">
        <f>Table1[[#This Row],[BB Bet]]*Table1[[#This Row],[Odds]]*Table1[[#This Row],[Win]]-Table1[[#This Row],[BB Bet]]</f>
        <v>-2.2771578947368389E-2</v>
      </c>
      <c r="Y378" s="5">
        <f>Y377+SUM(W374:W377)</f>
        <v>1.6926533991721286</v>
      </c>
    </row>
    <row r="379" spans="1:25" x14ac:dyDescent="0.35">
      <c r="A379" s="4">
        <v>2020020215</v>
      </c>
      <c r="B379" s="4">
        <v>29</v>
      </c>
      <c r="C379" s="4" t="s">
        <v>3</v>
      </c>
      <c r="D379" s="4" t="s">
        <v>16</v>
      </c>
      <c r="E379" s="4">
        <v>0</v>
      </c>
      <c r="F379" s="4">
        <v>1</v>
      </c>
      <c r="G379" s="4">
        <v>1.9</v>
      </c>
      <c r="H379">
        <v>0.53871567733248427</v>
      </c>
      <c r="I379">
        <f>((Table1[[#This Row],[H-S prob.]]*(Table1[[#This Row],[Odds]]-1)-1+Table1[[#This Row],[H-S prob.]])/(Table1[[#This Row],[Odds]]-1))*0.3</f>
        <v>7.8532623105733359E-3</v>
      </c>
      <c r="J379">
        <v>7.8532623105733359E-3</v>
      </c>
      <c r="K379">
        <f>(Table1[[#This Row],[H-S Bet]]*Table1[[#This Row],[Odds]]*Table1[[#This Row],[Win]]-Table1[[#This Row],[H-S Bet]])*Table1[[#This Row],[H-S Bankroll]]</f>
        <v>8.6118843186718877E-3</v>
      </c>
      <c r="L379">
        <f>Table1[[#This Row],[H-S Bet]]*Table1[[#This Row],[Odds]]*Table1[[#This Row],[Win]]-Table1[[#This Row],[H-S Bet]]</f>
        <v>7.0679360795160018E-3</v>
      </c>
      <c r="M379" s="5">
        <f>M378</f>
        <v>1.218444001443433</v>
      </c>
      <c r="N379" s="4">
        <v>0.49</v>
      </c>
      <c r="O379" s="4">
        <f>((Table1[[#This Row],[Dom prob.]]*(Table1[[#This Row],[Odds]]-1)-1+Table1[[#This Row],[Dom prob.]])/(Table1[[#This Row],[Odds]]-1))*0.3</f>
        <v>-2.3000000000000024E-2</v>
      </c>
      <c r="P379" s="4"/>
      <c r="Q379" s="4">
        <f>(Table1[[#This Row],[Dom Bet]]*Table1[[#This Row],[Odds]]*Table1[[#This Row],[Win]]-Table1[[#This Row],[Dom Bet]])*Table1[[#This Row],[Dom Bankroll]]</f>
        <v>0</v>
      </c>
      <c r="R379" s="4">
        <f>Table1[[#This Row],[Dom Bet]]*Table1[[#This Row],[Odds]]*Table1[[#This Row],[Win]]-Table1[[#This Row],[Dom Bet]]</f>
        <v>0</v>
      </c>
      <c r="S379" s="4">
        <f>S378</f>
        <v>1.0630413819889279</v>
      </c>
      <c r="T379">
        <v>0.45020000000000004</v>
      </c>
      <c r="U379">
        <f>((Table1[[#This Row],[BB prob.]]*(Table1[[#This Row],[Odds]]-1)-1+Table1[[#This Row],[BB prob.]])/(Table1[[#This Row],[Odds]]-1))*0.3</f>
        <v>-4.8206666666666662E-2</v>
      </c>
      <c r="W379">
        <f>(Table1[[#This Row],[BB Bet]]*Table1[[#This Row],[Odds]]*Table1[[#This Row],[Win]]-Table1[[#This Row],[BB Bet]])*Table1[[#This Row],[BB Bankroll]]</f>
        <v>0</v>
      </c>
      <c r="X379">
        <f>Table1[[#This Row],[BB Bet]]*Table1[[#This Row],[Odds]]*Table1[[#This Row],[Win]]-Table1[[#This Row],[BB Bet]]</f>
        <v>0</v>
      </c>
      <c r="Y379" s="5">
        <f>Y378</f>
        <v>1.6926533991721286</v>
      </c>
    </row>
    <row r="380" spans="1:25" x14ac:dyDescent="0.35">
      <c r="A380" s="4">
        <v>2020020217</v>
      </c>
      <c r="B380" s="4">
        <v>29</v>
      </c>
      <c r="C380" s="4" t="s">
        <v>31</v>
      </c>
      <c r="D380" s="4" t="s">
        <v>5</v>
      </c>
      <c r="E380" s="4">
        <v>1</v>
      </c>
      <c r="F380" s="4">
        <v>1</v>
      </c>
      <c r="G380" s="4">
        <v>2.4</v>
      </c>
      <c r="H380">
        <v>0.43569871307965807</v>
      </c>
      <c r="I380">
        <f>((Table1[[#This Row],[H-S prob.]]*(Table1[[#This Row],[Odds]]-1)-1+Table1[[#This Row],[H-S prob.]])/(Table1[[#This Row],[Odds]]-1))*0.3</f>
        <v>9.7879095838241358E-3</v>
      </c>
      <c r="J380">
        <v>9.7879095838241358E-3</v>
      </c>
      <c r="K380">
        <f>(Table1[[#This Row],[H-S Bet]]*Table1[[#This Row],[Odds]]*Table1[[#This Row],[Win]]-Table1[[#This Row],[H-S Bet]])*Table1[[#This Row],[H-S Bankroll]]</f>
        <v>1.669642760671369E-2</v>
      </c>
      <c r="L380">
        <f>Table1[[#This Row],[H-S Bet]]*Table1[[#This Row],[Odds]]*Table1[[#This Row],[Win]]-Table1[[#This Row],[H-S Bet]]</f>
        <v>1.370307341735379E-2</v>
      </c>
      <c r="M380" s="5">
        <f>M379</f>
        <v>1.218444001443433</v>
      </c>
      <c r="N380" s="4">
        <v>0.35399999999999998</v>
      </c>
      <c r="O380" s="4">
        <f>((Table1[[#This Row],[Dom prob.]]*(Table1[[#This Row],[Odds]]-1)-1+Table1[[#This Row],[Dom prob.]])/(Table1[[#This Row],[Odds]]-1))*0.3</f>
        <v>-3.2228571428571447E-2</v>
      </c>
      <c r="P380" s="4"/>
      <c r="Q380" s="4">
        <f>(Table1[[#This Row],[Dom Bet]]*Table1[[#This Row],[Odds]]*Table1[[#This Row],[Win]]-Table1[[#This Row],[Dom Bet]])*Table1[[#This Row],[Dom Bankroll]]</f>
        <v>0</v>
      </c>
      <c r="R380" s="4">
        <f>Table1[[#This Row],[Dom Bet]]*Table1[[#This Row],[Odds]]*Table1[[#This Row],[Win]]-Table1[[#This Row],[Dom Bet]]</f>
        <v>0</v>
      </c>
      <c r="S380" s="4">
        <f>S379</f>
        <v>1.0630413819889279</v>
      </c>
      <c r="T380">
        <v>0.2838</v>
      </c>
      <c r="U380">
        <f>((Table1[[#This Row],[BB prob.]]*(Table1[[#This Row],[Odds]]-1)-1+Table1[[#This Row],[BB prob.]])/(Table1[[#This Row],[Odds]]-1))*0.3</f>
        <v>-6.8331428571428598E-2</v>
      </c>
      <c r="W380">
        <f>(Table1[[#This Row],[BB Bet]]*Table1[[#This Row],[Odds]]*Table1[[#This Row],[Win]]-Table1[[#This Row],[BB Bet]])*Table1[[#This Row],[BB Bankroll]]</f>
        <v>0</v>
      </c>
      <c r="X380">
        <f>Table1[[#This Row],[BB Bet]]*Table1[[#This Row],[Odds]]*Table1[[#This Row],[Win]]-Table1[[#This Row],[BB Bet]]</f>
        <v>0</v>
      </c>
      <c r="Y380" s="5">
        <f>Y379</f>
        <v>1.6926533991721286</v>
      </c>
    </row>
    <row r="381" spans="1:25" x14ac:dyDescent="0.35">
      <c r="A381" s="4">
        <v>2020020217</v>
      </c>
      <c r="B381" s="4">
        <v>29</v>
      </c>
      <c r="C381" s="4" t="s">
        <v>5</v>
      </c>
      <c r="D381" s="4" t="s">
        <v>31</v>
      </c>
      <c r="E381" s="4">
        <v>0</v>
      </c>
      <c r="F381" s="4">
        <v>0</v>
      </c>
      <c r="G381" s="4">
        <v>1.62</v>
      </c>
      <c r="H381">
        <v>0.56430128692034198</v>
      </c>
      <c r="I381">
        <f>((Table1[[#This Row],[H-S prob.]]*(Table1[[#This Row],[Odds]]-1)-1+Table1[[#This Row],[H-S prob.]])/(Table1[[#This Row],[Odds]]-1))*0.3</f>
        <v>-4.1531571865667395E-2</v>
      </c>
      <c r="K381">
        <f>(Table1[[#This Row],[H-S Bet]]*Table1[[#This Row],[Odds]]*Table1[[#This Row],[Win]]-Table1[[#This Row],[H-S Bet]])*Table1[[#This Row],[H-S Bankroll]]</f>
        <v>0</v>
      </c>
      <c r="L381">
        <f>Table1[[#This Row],[H-S Bet]]*Table1[[#This Row],[Odds]]*Table1[[#This Row],[Win]]-Table1[[#This Row],[H-S Bet]]</f>
        <v>0</v>
      </c>
      <c r="M381" s="5">
        <f>M380</f>
        <v>1.218444001443433</v>
      </c>
      <c r="N381" s="4">
        <v>0.64600000000000002</v>
      </c>
      <c r="O381" s="4">
        <f>((Table1[[#This Row],[Dom prob.]]*(Table1[[#This Row],[Odds]]-1)-1+Table1[[#This Row],[Dom prob.]])/(Table1[[#This Row],[Odds]]-1))*0.3</f>
        <v>2.250967741935489E-2</v>
      </c>
      <c r="P381" s="4">
        <v>2.250967741935489E-2</v>
      </c>
      <c r="Q381" s="4">
        <f>(Table1[[#This Row],[Dom Bet]]*Table1[[#This Row],[Odds]]*Table1[[#This Row],[Win]]-Table1[[#This Row],[Dom Bet]])*Table1[[#This Row],[Dom Bankroll]]</f>
        <v>-2.3928718591995989E-2</v>
      </c>
      <c r="R381" s="4">
        <f>Table1[[#This Row],[Dom Bet]]*Table1[[#This Row],[Odds]]*Table1[[#This Row],[Win]]-Table1[[#This Row],[Dom Bet]]</f>
        <v>-2.250967741935489E-2</v>
      </c>
      <c r="S381" s="4">
        <f>S380</f>
        <v>1.0630413819889279</v>
      </c>
      <c r="T381">
        <v>0.71619999999999995</v>
      </c>
      <c r="U381">
        <f>((Table1[[#This Row],[BB prob.]]*(Table1[[#This Row],[Odds]]-1)-1+Table1[[#This Row],[BB prob.]])/(Table1[[#This Row],[Odds]]-1))*0.3</f>
        <v>7.7537419354838724E-2</v>
      </c>
      <c r="V381">
        <v>7.7537419354838724E-2</v>
      </c>
      <c r="W381">
        <f>(Table1[[#This Row],[BB Bet]]*Table1[[#This Row],[Odds]]*Table1[[#This Row],[Win]]-Table1[[#This Row],[BB Bet]])*Table1[[#This Row],[BB Bankroll]]</f>
        <v>-0.13124397643400257</v>
      </c>
      <c r="X381">
        <f>Table1[[#This Row],[BB Bet]]*Table1[[#This Row],[Odds]]*Table1[[#This Row],[Win]]-Table1[[#This Row],[BB Bet]]</f>
        <v>-7.7537419354838724E-2</v>
      </c>
      <c r="Y381" s="5">
        <f>Y380</f>
        <v>1.6926533991721286</v>
      </c>
    </row>
    <row r="382" spans="1:25" x14ac:dyDescent="0.35">
      <c r="A382" s="4">
        <v>2020020218</v>
      </c>
      <c r="B382" s="4">
        <v>29</v>
      </c>
      <c r="C382" s="4" t="s">
        <v>20</v>
      </c>
      <c r="D382" s="4" t="s">
        <v>4</v>
      </c>
      <c r="E382" s="4">
        <v>0</v>
      </c>
      <c r="F382" s="4">
        <v>1</v>
      </c>
      <c r="G382" s="4">
        <v>2.1</v>
      </c>
      <c r="H382">
        <v>0.48934106784537906</v>
      </c>
      <c r="I382">
        <f>((Table1[[#This Row],[H-S prob.]]*(Table1[[#This Row],[Odds]]-1)-1+Table1[[#This Row],[H-S prob.]])/(Table1[[#This Row],[Odds]]-1))*0.3</f>
        <v>7.5317024932625692E-3</v>
      </c>
      <c r="J382">
        <v>7.5317024932625692E-3</v>
      </c>
      <c r="K382">
        <f>(Table1[[#This Row],[H-S Bet]]*Table1[[#This Row],[Odds]]*Table1[[#This Row],[Win]]-Table1[[#This Row],[H-S Bet]])*Table1[[#This Row],[H-S Bankroll]]</f>
        <v>1.009465349592956E-2</v>
      </c>
      <c r="L382">
        <f>Table1[[#This Row],[H-S Bet]]*Table1[[#This Row],[Odds]]*Table1[[#This Row],[Win]]-Table1[[#This Row],[H-S Bet]]</f>
        <v>8.2848727425888277E-3</v>
      </c>
      <c r="M382" s="5">
        <f>M381</f>
        <v>1.218444001443433</v>
      </c>
      <c r="N382" s="4">
        <v>0.42400000000000004</v>
      </c>
      <c r="O382" s="4">
        <f>((Table1[[#This Row],[Dom prob.]]*(Table1[[#This Row],[Odds]]-1)-1+Table1[[#This Row],[Dom prob.]])/(Table1[[#This Row],[Odds]]-1))*0.3</f>
        <v>-2.9890909090909034E-2</v>
      </c>
      <c r="P382" s="4"/>
      <c r="Q382" s="4">
        <f>(Table1[[#This Row],[Dom Bet]]*Table1[[#This Row],[Odds]]*Table1[[#This Row],[Win]]-Table1[[#This Row],[Dom Bet]])*Table1[[#This Row],[Dom Bankroll]]</f>
        <v>0</v>
      </c>
      <c r="R382" s="4">
        <f>Table1[[#This Row],[Dom Bet]]*Table1[[#This Row],[Odds]]*Table1[[#This Row],[Win]]-Table1[[#This Row],[Dom Bet]]</f>
        <v>0</v>
      </c>
      <c r="S382" s="4">
        <f>S381</f>
        <v>1.0630413819889279</v>
      </c>
      <c r="T382">
        <v>0.52069999999999994</v>
      </c>
      <c r="U382">
        <f>((Table1[[#This Row],[BB prob.]]*(Table1[[#This Row],[Odds]]-1)-1+Table1[[#This Row],[BB prob.]])/(Table1[[#This Row],[Odds]]-1))*0.3</f>
        <v>2.5491818181818164E-2</v>
      </c>
      <c r="V382">
        <v>2.5491818181818164E-2</v>
      </c>
      <c r="W382">
        <f>(Table1[[#This Row],[BB Bet]]*Table1[[#This Row],[Odds]]*Table1[[#This Row],[Win]]-Table1[[#This Row],[BB Bet]])*Table1[[#This Row],[BB Bankroll]]</f>
        <v>4.7463693966185633E-2</v>
      </c>
      <c r="X382">
        <f>Table1[[#This Row],[BB Bet]]*Table1[[#This Row],[Odds]]*Table1[[#This Row],[Win]]-Table1[[#This Row],[BB Bet]]</f>
        <v>2.8040999999999983E-2</v>
      </c>
      <c r="Y382" s="5">
        <f>Y381</f>
        <v>1.6926533991721286</v>
      </c>
    </row>
    <row r="383" spans="1:25" x14ac:dyDescent="0.35">
      <c r="A383" s="4">
        <v>2020020218</v>
      </c>
      <c r="B383" s="4">
        <v>29</v>
      </c>
      <c r="C383" s="4" t="s">
        <v>4</v>
      </c>
      <c r="D383" s="4" t="s">
        <v>20</v>
      </c>
      <c r="E383" s="4">
        <v>1</v>
      </c>
      <c r="F383" s="4">
        <v>0</v>
      </c>
      <c r="G383" s="4">
        <v>1.8</v>
      </c>
      <c r="H383">
        <v>0.51065893215462088</v>
      </c>
      <c r="I383">
        <f>((Table1[[#This Row],[H-S prob.]]*(Table1[[#This Row],[Odds]]-1)-1+Table1[[#This Row],[H-S prob.]])/(Table1[[#This Row],[Odds]]-1))*0.3</f>
        <v>-3.0305220795630888E-2</v>
      </c>
      <c r="K383">
        <f>(Table1[[#This Row],[H-S Bet]]*Table1[[#This Row],[Odds]]*Table1[[#This Row],[Win]]-Table1[[#This Row],[H-S Bet]])*Table1[[#This Row],[H-S Bankroll]]</f>
        <v>0</v>
      </c>
      <c r="L383">
        <f>Table1[[#This Row],[H-S Bet]]*Table1[[#This Row],[Odds]]*Table1[[#This Row],[Win]]-Table1[[#This Row],[H-S Bet]]</f>
        <v>0</v>
      </c>
      <c r="M383" s="5">
        <f>M382</f>
        <v>1.218444001443433</v>
      </c>
      <c r="N383" s="4">
        <v>0.57599999999999996</v>
      </c>
      <c r="O383" s="4">
        <f>((Table1[[#This Row],[Dom prob.]]*(Table1[[#This Row],[Odds]]-1)-1+Table1[[#This Row],[Dom prob.]])/(Table1[[#This Row],[Odds]]-1))*0.3</f>
        <v>1.3799999999999979E-2</v>
      </c>
      <c r="P383" s="4">
        <v>1.3799999999999979E-2</v>
      </c>
      <c r="Q383" s="4">
        <f>(Table1[[#This Row],[Dom Bet]]*Table1[[#This Row],[Odds]]*Table1[[#This Row],[Win]]-Table1[[#This Row],[Dom Bet]])*Table1[[#This Row],[Dom Bankroll]]</f>
        <v>-1.4669971071447184E-2</v>
      </c>
      <c r="R383" s="4">
        <f>Table1[[#This Row],[Dom Bet]]*Table1[[#This Row],[Odds]]*Table1[[#This Row],[Win]]-Table1[[#This Row],[Dom Bet]]</f>
        <v>-1.3799999999999979E-2</v>
      </c>
      <c r="S383" s="4">
        <f>S382</f>
        <v>1.0630413819889279</v>
      </c>
      <c r="T383">
        <v>0.4793</v>
      </c>
      <c r="U383">
        <f>((Table1[[#This Row],[BB prob.]]*(Table1[[#This Row],[Odds]]-1)-1+Table1[[#This Row],[BB prob.]])/(Table1[[#This Row],[Odds]]-1))*0.3</f>
        <v>-5.147249999999999E-2</v>
      </c>
      <c r="W383">
        <f>(Table1[[#This Row],[BB Bet]]*Table1[[#This Row],[Odds]]*Table1[[#This Row],[Win]]-Table1[[#This Row],[BB Bet]])*Table1[[#This Row],[BB Bankroll]]</f>
        <v>0</v>
      </c>
      <c r="X383">
        <f>Table1[[#This Row],[BB Bet]]*Table1[[#This Row],[Odds]]*Table1[[#This Row],[Win]]-Table1[[#This Row],[BB Bet]]</f>
        <v>0</v>
      </c>
      <c r="Y383" s="5">
        <f>Y382</f>
        <v>1.6926533991721286</v>
      </c>
    </row>
    <row r="384" spans="1:25" x14ac:dyDescent="0.35">
      <c r="A384" s="4">
        <v>2020020219</v>
      </c>
      <c r="B384" s="4">
        <v>29</v>
      </c>
      <c r="C384" s="4" t="s">
        <v>19</v>
      </c>
      <c r="D384" s="4" t="s">
        <v>21</v>
      </c>
      <c r="E384" s="4">
        <v>0</v>
      </c>
      <c r="F384" s="4">
        <v>0</v>
      </c>
      <c r="G384" s="4">
        <v>2.5499999999999998</v>
      </c>
      <c r="H384">
        <v>0.33361706914528388</v>
      </c>
      <c r="I384">
        <f>((Table1[[#This Row],[H-S prob.]]*(Table1[[#This Row],[Odds]]-1)-1+Table1[[#This Row],[H-S prob.]])/(Table1[[#This Row],[Odds]]-1))*0.3</f>
        <v>-2.889222071216635E-2</v>
      </c>
      <c r="K384">
        <f>(Table1[[#This Row],[H-S Bet]]*Table1[[#This Row],[Odds]]*Table1[[#This Row],[Win]]-Table1[[#This Row],[H-S Bet]])*Table1[[#This Row],[H-S Bankroll]]</f>
        <v>0</v>
      </c>
      <c r="L384">
        <f>Table1[[#This Row],[H-S Bet]]*Table1[[#This Row],[Odds]]*Table1[[#This Row],[Win]]-Table1[[#This Row],[H-S Bet]]</f>
        <v>0</v>
      </c>
      <c r="M384" s="5">
        <f>M383</f>
        <v>1.218444001443433</v>
      </c>
      <c r="N384" s="4">
        <v>0.373</v>
      </c>
      <c r="O384" s="4">
        <f>((Table1[[#This Row],[Dom prob.]]*(Table1[[#This Row],[Odds]]-1)-1+Table1[[#This Row],[Dom prob.]])/(Table1[[#This Row],[Odds]]-1))*0.3</f>
        <v>-9.4548387096774333E-3</v>
      </c>
      <c r="P384" s="4"/>
      <c r="Q384" s="4">
        <f>(Table1[[#This Row],[Dom Bet]]*Table1[[#This Row],[Odds]]*Table1[[#This Row],[Win]]-Table1[[#This Row],[Dom Bet]])*Table1[[#This Row],[Dom Bankroll]]</f>
        <v>0</v>
      </c>
      <c r="R384" s="4">
        <f>Table1[[#This Row],[Dom Bet]]*Table1[[#This Row],[Odds]]*Table1[[#This Row],[Win]]-Table1[[#This Row],[Dom Bet]]</f>
        <v>0</v>
      </c>
      <c r="S384" s="4">
        <f>S383</f>
        <v>1.0630413819889279</v>
      </c>
      <c r="T384">
        <v>0.30469999999999997</v>
      </c>
      <c r="U384">
        <f>((Table1[[#This Row],[BB prob.]]*(Table1[[#This Row],[Odds]]-1)-1+Table1[[#This Row],[BB prob.]])/(Table1[[#This Row],[Odds]]-1))*0.3</f>
        <v>-4.3164193548387138E-2</v>
      </c>
      <c r="W384">
        <f>(Table1[[#This Row],[BB Bet]]*Table1[[#This Row],[Odds]]*Table1[[#This Row],[Win]]-Table1[[#This Row],[BB Bet]])*Table1[[#This Row],[BB Bankroll]]</f>
        <v>0</v>
      </c>
      <c r="X384">
        <f>Table1[[#This Row],[BB Bet]]*Table1[[#This Row],[Odds]]*Table1[[#This Row],[Win]]-Table1[[#This Row],[BB Bet]]</f>
        <v>0</v>
      </c>
      <c r="Y384" s="5">
        <f>Y383</f>
        <v>1.6926533991721286</v>
      </c>
    </row>
    <row r="385" spans="1:25" x14ac:dyDescent="0.35">
      <c r="A385" s="4">
        <v>2020020219</v>
      </c>
      <c r="B385" s="4">
        <v>29</v>
      </c>
      <c r="C385" s="4" t="s">
        <v>21</v>
      </c>
      <c r="D385" s="4" t="s">
        <v>19</v>
      </c>
      <c r="E385" s="4">
        <v>1</v>
      </c>
      <c r="F385" s="4">
        <v>1</v>
      </c>
      <c r="G385" s="4">
        <v>1.58</v>
      </c>
      <c r="H385">
        <v>0.666382930854716</v>
      </c>
      <c r="I385">
        <f>((Table1[[#This Row],[H-S prob.]]*(Table1[[#This Row],[Odds]]-1)-1+Table1[[#This Row],[H-S prob.]])/(Table1[[#This Row],[Odds]]-1))*0.3</f>
        <v>2.7354326250233461E-2</v>
      </c>
      <c r="J385">
        <v>2.7354326250233461E-2</v>
      </c>
      <c r="K385">
        <f>(Table1[[#This Row],[H-S Bet]]*Table1[[#This Row],[Odds]]*Table1[[#This Row],[Win]]-Table1[[#This Row],[H-S Bet]])*Table1[[#This Row],[H-S Bankroll]]</f>
        <v>1.9331234545211684E-2</v>
      </c>
      <c r="L385">
        <f>Table1[[#This Row],[H-S Bet]]*Table1[[#This Row],[Odds]]*Table1[[#This Row],[Win]]-Table1[[#This Row],[H-S Bet]]</f>
        <v>1.5865509225135407E-2</v>
      </c>
      <c r="M385" s="5">
        <f>M384</f>
        <v>1.218444001443433</v>
      </c>
      <c r="N385" s="4">
        <v>0.627</v>
      </c>
      <c r="O385" s="4">
        <f>((Table1[[#This Row],[Dom prob.]]*(Table1[[#This Row],[Odds]]-1)-1+Table1[[#This Row],[Dom prob.]])/(Table1[[#This Row],[Odds]]-1))*0.3</f>
        <v>-4.8310344827585706E-3</v>
      </c>
      <c r="P385" s="4"/>
      <c r="Q385" s="4">
        <f>(Table1[[#This Row],[Dom Bet]]*Table1[[#This Row],[Odds]]*Table1[[#This Row],[Win]]-Table1[[#This Row],[Dom Bet]])*Table1[[#This Row],[Dom Bankroll]]</f>
        <v>0</v>
      </c>
      <c r="R385" s="4">
        <f>Table1[[#This Row],[Dom Bet]]*Table1[[#This Row],[Odds]]*Table1[[#This Row],[Win]]-Table1[[#This Row],[Dom Bet]]</f>
        <v>0</v>
      </c>
      <c r="S385" s="4">
        <f>S384</f>
        <v>1.0630413819889279</v>
      </c>
      <c r="T385">
        <v>0.69530000000000003</v>
      </c>
      <c r="U385">
        <f>((Table1[[#This Row],[BB prob.]]*(Table1[[#This Row],[Odds]]-1)-1+Table1[[#This Row],[BB prob.]])/(Table1[[#This Row],[Odds]]-1))*0.3</f>
        <v>5.0986551724138005E-2</v>
      </c>
      <c r="V385">
        <v>5.0986551724138005E-2</v>
      </c>
      <c r="W385">
        <f>(Table1[[#This Row],[BB Bet]]*Table1[[#This Row],[Odds]]*Table1[[#This Row],[Win]]-Table1[[#This Row],[BB Bet]])*Table1[[#This Row],[BB Bankroll]]</f>
        <v>5.0055484850998103E-2</v>
      </c>
      <c r="X385">
        <f>Table1[[#This Row],[BB Bet]]*Table1[[#This Row],[Odds]]*Table1[[#This Row],[Win]]-Table1[[#This Row],[BB Bet]]</f>
        <v>2.9572200000000048E-2</v>
      </c>
      <c r="Y385" s="5">
        <f>Y384</f>
        <v>1.6926533991721286</v>
      </c>
    </row>
    <row r="386" spans="1:25" x14ac:dyDescent="0.35">
      <c r="A386" s="4">
        <v>2020020220</v>
      </c>
      <c r="B386" s="4">
        <v>29</v>
      </c>
      <c r="C386" s="4" t="s">
        <v>8</v>
      </c>
      <c r="D386" s="4" t="s">
        <v>6</v>
      </c>
      <c r="E386" s="4">
        <v>0</v>
      </c>
      <c r="F386" s="4">
        <v>1</v>
      </c>
      <c r="G386" s="4">
        <v>2.35</v>
      </c>
      <c r="H386">
        <v>0.47822619055475996</v>
      </c>
      <c r="I386">
        <f>((Table1[[#This Row],[H-S prob.]]*(Table1[[#This Row],[Odds]]-1)-1+Table1[[#This Row],[H-S prob.]])/(Table1[[#This Row],[Odds]]-1))*0.3</f>
        <v>2.7518121734152429E-2</v>
      </c>
      <c r="J386">
        <v>2.7518121734152429E-2</v>
      </c>
      <c r="K386">
        <f>(Table1[[#This Row],[H-S Bet]]*Table1[[#This Row],[Odds]]*Table1[[#This Row],[Win]]-Table1[[#This Row],[H-S Bet]])*Table1[[#This Row],[H-S Bankroll]]</f>
        <v>4.5264541983257064E-2</v>
      </c>
      <c r="L386">
        <f>Table1[[#This Row],[H-S Bet]]*Table1[[#This Row],[Odds]]*Table1[[#This Row],[Win]]-Table1[[#This Row],[H-S Bet]]</f>
        <v>3.714946434110579E-2</v>
      </c>
      <c r="M386" s="5">
        <f>M385</f>
        <v>1.218444001443433</v>
      </c>
      <c r="N386" s="4">
        <v>0.379</v>
      </c>
      <c r="O386" s="4">
        <f>((Table1[[#This Row],[Dom prob.]]*(Table1[[#This Row],[Odds]]-1)-1+Table1[[#This Row],[Dom prob.]])/(Table1[[#This Row],[Odds]]-1))*0.3</f>
        <v>-2.4299999999999988E-2</v>
      </c>
      <c r="P386" s="4"/>
      <c r="Q386" s="4">
        <f>(Table1[[#This Row],[Dom Bet]]*Table1[[#This Row],[Odds]]*Table1[[#This Row],[Win]]-Table1[[#This Row],[Dom Bet]])*Table1[[#This Row],[Dom Bankroll]]</f>
        <v>0</v>
      </c>
      <c r="R386" s="4">
        <f>Table1[[#This Row],[Dom Bet]]*Table1[[#This Row],[Odds]]*Table1[[#This Row],[Win]]-Table1[[#This Row],[Dom Bet]]</f>
        <v>0</v>
      </c>
      <c r="S386" s="4">
        <f>S385</f>
        <v>1.0630413819889279</v>
      </c>
      <c r="T386">
        <v>0.47699999999999998</v>
      </c>
      <c r="U386">
        <f>((Table1[[#This Row],[BB prob.]]*(Table1[[#This Row],[Odds]]-1)-1+Table1[[#This Row],[BB prob.]])/(Table1[[#This Row],[Odds]]-1))*0.3</f>
        <v>2.6877777777777775E-2</v>
      </c>
      <c r="V386">
        <v>2.6877777777777775E-2</v>
      </c>
      <c r="W386">
        <f>(Table1[[#This Row],[BB Bet]]*Table1[[#This Row],[Odds]]*Table1[[#This Row],[Win]]-Table1[[#This Row],[BB Bet]])*Table1[[#This Row],[BB Bankroll]]</f>
        <v>6.1417928588960682E-2</v>
      </c>
      <c r="X386">
        <f>Table1[[#This Row],[BB Bet]]*Table1[[#This Row],[Odds]]*Table1[[#This Row],[Win]]-Table1[[#This Row],[BB Bet]]</f>
        <v>3.6284999999999998E-2</v>
      </c>
      <c r="Y386" s="5">
        <f>Y385</f>
        <v>1.6926533991721286</v>
      </c>
    </row>
    <row r="387" spans="1:25" x14ac:dyDescent="0.35">
      <c r="A387" s="4">
        <v>2020020220</v>
      </c>
      <c r="B387" s="4">
        <v>29</v>
      </c>
      <c r="C387" s="4" t="s">
        <v>6</v>
      </c>
      <c r="D387" s="4" t="s">
        <v>8</v>
      </c>
      <c r="E387" s="4">
        <v>1</v>
      </c>
      <c r="F387" s="4">
        <v>0</v>
      </c>
      <c r="G387" s="4">
        <v>1.64</v>
      </c>
      <c r="H387">
        <v>0.5217738094452401</v>
      </c>
      <c r="I387">
        <f>((Table1[[#This Row],[H-S prob.]]*(Table1[[#This Row],[Odds]]-1)-1+Table1[[#This Row],[H-S prob.]])/(Table1[[#This Row],[Odds]]-1))*0.3</f>
        <v>-6.7636383988971704E-2</v>
      </c>
      <c r="K387">
        <f>(Table1[[#This Row],[H-S Bet]]*Table1[[#This Row],[Odds]]*Table1[[#This Row],[Win]]-Table1[[#This Row],[H-S Bet]])*Table1[[#This Row],[H-S Bankroll]]</f>
        <v>0</v>
      </c>
      <c r="L387">
        <f>Table1[[#This Row],[H-S Bet]]*Table1[[#This Row],[Odds]]*Table1[[#This Row],[Win]]-Table1[[#This Row],[H-S Bet]]</f>
        <v>0</v>
      </c>
      <c r="M387" s="5">
        <f>M386</f>
        <v>1.218444001443433</v>
      </c>
      <c r="N387" s="4">
        <v>0.621</v>
      </c>
      <c r="O387" s="4">
        <f>((Table1[[#This Row],[Dom prob.]]*(Table1[[#This Row],[Odds]]-1)-1+Table1[[#This Row],[Dom prob.]])/(Table1[[#This Row],[Odds]]-1))*0.3</f>
        <v>8.6437500000000056E-3</v>
      </c>
      <c r="P387" s="4">
        <v>8.6437500000000056E-3</v>
      </c>
      <c r="Q387" s="4">
        <f>(Table1[[#This Row],[Dom Bet]]*Table1[[#This Row],[Odds]]*Table1[[#This Row],[Win]]-Table1[[#This Row],[Dom Bet]])*Table1[[#This Row],[Dom Bankroll]]</f>
        <v>-9.1886639455668016E-3</v>
      </c>
      <c r="R387" s="4">
        <f>Table1[[#This Row],[Dom Bet]]*Table1[[#This Row],[Odds]]*Table1[[#This Row],[Win]]-Table1[[#This Row],[Dom Bet]]</f>
        <v>-8.6437500000000056E-3</v>
      </c>
      <c r="S387" s="4">
        <f>S386</f>
        <v>1.0630413819889279</v>
      </c>
      <c r="T387">
        <v>0.52300000000000002</v>
      </c>
      <c r="U387">
        <f>((Table1[[#This Row],[BB prob.]]*(Table1[[#This Row],[Odds]]-1)-1+Table1[[#This Row],[BB prob.]])/(Table1[[#This Row],[Odds]]-1))*0.3</f>
        <v>-6.6693750000000038E-2</v>
      </c>
      <c r="W387">
        <f>(Table1[[#This Row],[BB Bet]]*Table1[[#This Row],[Odds]]*Table1[[#This Row],[Win]]-Table1[[#This Row],[BB Bet]])*Table1[[#This Row],[BB Bankroll]]</f>
        <v>0</v>
      </c>
      <c r="X387">
        <f>Table1[[#This Row],[BB Bet]]*Table1[[#This Row],[Odds]]*Table1[[#This Row],[Win]]-Table1[[#This Row],[BB Bet]]</f>
        <v>0</v>
      </c>
      <c r="Y387" s="5">
        <f>Y386</f>
        <v>1.6926533991721286</v>
      </c>
    </row>
    <row r="388" spans="1:25" x14ac:dyDescent="0.35">
      <c r="A388" s="4">
        <v>2020020221</v>
      </c>
      <c r="B388" s="4">
        <v>29</v>
      </c>
      <c r="C388" s="4" t="s">
        <v>30</v>
      </c>
      <c r="D388" s="4" t="s">
        <v>23</v>
      </c>
      <c r="E388" s="4">
        <v>0</v>
      </c>
      <c r="F388" s="4">
        <v>0</v>
      </c>
      <c r="G388" s="4">
        <v>2.85</v>
      </c>
      <c r="H388">
        <v>0.26317466922874821</v>
      </c>
      <c r="I388">
        <f>((Table1[[#This Row],[H-S prob.]]*(Table1[[#This Row],[Odds]]-1)-1+Table1[[#This Row],[H-S prob.]])/(Table1[[#This Row],[Odds]]-1))*0.3</f>
        <v>-4.0532788005092031E-2</v>
      </c>
      <c r="K388">
        <f>(Table1[[#This Row],[H-S Bet]]*Table1[[#This Row],[Odds]]*Table1[[#This Row],[Win]]-Table1[[#This Row],[H-S Bet]])*Table1[[#This Row],[H-S Bankroll]]</f>
        <v>0</v>
      </c>
      <c r="L388">
        <f>Table1[[#This Row],[H-S Bet]]*Table1[[#This Row],[Odds]]*Table1[[#This Row],[Win]]-Table1[[#This Row],[H-S Bet]]</f>
        <v>0</v>
      </c>
      <c r="M388" s="5">
        <f>M387</f>
        <v>1.218444001443433</v>
      </c>
      <c r="N388" s="4">
        <v>0.31200000000000006</v>
      </c>
      <c r="O388" s="4">
        <f>((Table1[[#This Row],[Dom prob.]]*(Table1[[#This Row],[Odds]]-1)-1+Table1[[#This Row],[Dom prob.]])/(Table1[[#This Row],[Odds]]-1))*0.3</f>
        <v>-1.7967567567567531E-2</v>
      </c>
      <c r="P388" s="4"/>
      <c r="Q388" s="4">
        <f>(Table1[[#This Row],[Dom Bet]]*Table1[[#This Row],[Odds]]*Table1[[#This Row],[Win]]-Table1[[#This Row],[Dom Bet]])*Table1[[#This Row],[Dom Bankroll]]</f>
        <v>0</v>
      </c>
      <c r="R388" s="4">
        <f>Table1[[#This Row],[Dom Bet]]*Table1[[#This Row],[Odds]]*Table1[[#This Row],[Win]]-Table1[[#This Row],[Dom Bet]]</f>
        <v>0</v>
      </c>
      <c r="S388" s="4">
        <f>S387</f>
        <v>1.0630413819889279</v>
      </c>
      <c r="T388">
        <v>0.29930000000000001</v>
      </c>
      <c r="U388">
        <f>((Table1[[#This Row],[BB prob.]]*(Table1[[#This Row],[Odds]]-1)-1+Table1[[#This Row],[BB prob.]])/(Table1[[#This Row],[Odds]]-1))*0.3</f>
        <v>-2.3837027027027023E-2</v>
      </c>
      <c r="W388">
        <f>(Table1[[#This Row],[BB Bet]]*Table1[[#This Row],[Odds]]*Table1[[#This Row],[Win]]-Table1[[#This Row],[BB Bet]])*Table1[[#This Row],[BB Bankroll]]</f>
        <v>0</v>
      </c>
      <c r="X388">
        <f>Table1[[#This Row],[BB Bet]]*Table1[[#This Row],[Odds]]*Table1[[#This Row],[Win]]-Table1[[#This Row],[BB Bet]]</f>
        <v>0</v>
      </c>
      <c r="Y388" s="5">
        <f>Y387</f>
        <v>1.6926533991721286</v>
      </c>
    </row>
    <row r="389" spans="1:25" x14ac:dyDescent="0.35">
      <c r="A389" s="4">
        <v>2020020221</v>
      </c>
      <c r="B389" s="4">
        <v>29</v>
      </c>
      <c r="C389" s="4" t="s">
        <v>23</v>
      </c>
      <c r="D389" s="4" t="s">
        <v>30</v>
      </c>
      <c r="E389" s="4">
        <v>1</v>
      </c>
      <c r="F389" s="4">
        <v>1</v>
      </c>
      <c r="G389" s="4">
        <v>1.45</v>
      </c>
      <c r="H389">
        <v>0.73682533077125179</v>
      </c>
      <c r="I389">
        <f>((Table1[[#This Row],[H-S prob.]]*(Table1[[#This Row],[Odds]]-1)-1+Table1[[#This Row],[H-S prob.]])/(Table1[[#This Row],[Odds]]-1))*0.3</f>
        <v>4.559781974554334E-2</v>
      </c>
      <c r="J389">
        <v>4.559781974554334E-2</v>
      </c>
      <c r="K389">
        <f>(Table1[[#This Row],[H-S Bet]]*Table1[[#This Row],[Odds]]*Table1[[#This Row],[Win]]-Table1[[#This Row],[H-S Bet]])*Table1[[#This Row],[H-S Bankroll]]</f>
        <v>2.5001275476535294E-2</v>
      </c>
      <c r="L389">
        <f>Table1[[#This Row],[H-S Bet]]*Table1[[#This Row],[Odds]]*Table1[[#This Row],[Win]]-Table1[[#This Row],[H-S Bet]]</f>
        <v>2.0519018885494504E-2</v>
      </c>
      <c r="M389" s="5">
        <f>M388</f>
        <v>1.218444001443433</v>
      </c>
      <c r="N389" s="4">
        <v>0.68799999999999994</v>
      </c>
      <c r="O389" s="4">
        <f>((Table1[[#This Row],[Dom prob.]]*(Table1[[#This Row],[Odds]]-1)-1+Table1[[#This Row],[Dom prob.]])/(Table1[[#This Row],[Odds]]-1))*0.3</f>
        <v>-1.6000000000001198E-3</v>
      </c>
      <c r="P389" s="4"/>
      <c r="Q389" s="4">
        <f>(Table1[[#This Row],[Dom Bet]]*Table1[[#This Row],[Odds]]*Table1[[#This Row],[Win]]-Table1[[#This Row],[Dom Bet]])*Table1[[#This Row],[Dom Bankroll]]</f>
        <v>0</v>
      </c>
      <c r="R389" s="4">
        <f>Table1[[#This Row],[Dom Bet]]*Table1[[#This Row],[Odds]]*Table1[[#This Row],[Win]]-Table1[[#This Row],[Dom Bet]]</f>
        <v>0</v>
      </c>
      <c r="S389" s="4">
        <f>S388</f>
        <v>1.0630413819889279</v>
      </c>
      <c r="T389">
        <v>0.70069999999999999</v>
      </c>
      <c r="U389">
        <f>((Table1[[#This Row],[BB prob.]]*(Table1[[#This Row],[Odds]]-1)-1+Table1[[#This Row],[BB prob.]])/(Table1[[#This Row],[Odds]]-1))*0.3</f>
        <v>1.0676666666666669E-2</v>
      </c>
      <c r="V389">
        <v>1.0676666666666669E-2</v>
      </c>
      <c r="W389">
        <f>(Table1[[#This Row],[BB Bet]]*Table1[[#This Row],[Odds]]*Table1[[#This Row],[Win]]-Table1[[#This Row],[BB Bet]])*Table1[[#This Row],[BB Bankroll]]</f>
        <v>8.1323532563224946E-3</v>
      </c>
      <c r="X389">
        <f>Table1[[#This Row],[BB Bet]]*Table1[[#This Row],[Odds]]*Table1[[#This Row],[Win]]-Table1[[#This Row],[BB Bet]]</f>
        <v>4.8045000000000015E-3</v>
      </c>
      <c r="Y389" s="5">
        <f>Y388</f>
        <v>1.6926533991721286</v>
      </c>
    </row>
    <row r="390" spans="1:25" x14ac:dyDescent="0.35">
      <c r="A390" s="4">
        <v>2020020222</v>
      </c>
      <c r="B390" s="4">
        <v>29</v>
      </c>
      <c r="C390" s="4" t="s">
        <v>22</v>
      </c>
      <c r="D390" s="4" t="s">
        <v>9</v>
      </c>
      <c r="E390" s="4">
        <v>0</v>
      </c>
      <c r="F390" s="4">
        <v>1</v>
      </c>
      <c r="G390" s="4">
        <v>1.71</v>
      </c>
      <c r="H390">
        <v>0.53964556045580825</v>
      </c>
      <c r="I390">
        <f>((Table1[[#This Row],[H-S prob.]]*(Table1[[#This Row],[Odds]]-1)-1+Table1[[#This Row],[H-S prob.]])/(Table1[[#This Row],[Odds]]-1))*0.3</f>
        <v>-3.2622292234042775E-2</v>
      </c>
      <c r="K390">
        <f>(Table1[[#This Row],[H-S Bet]]*Table1[[#This Row],[Odds]]*Table1[[#This Row],[Win]]-Table1[[#This Row],[H-S Bet]])*Table1[[#This Row],[H-S Bankroll]]</f>
        <v>0</v>
      </c>
      <c r="L390">
        <f>Table1[[#This Row],[H-S Bet]]*Table1[[#This Row],[Odds]]*Table1[[#This Row],[Win]]-Table1[[#This Row],[H-S Bet]]</f>
        <v>0</v>
      </c>
      <c r="M390" s="5">
        <f>M389</f>
        <v>1.218444001443433</v>
      </c>
      <c r="N390" s="4">
        <v>0.56299999999999994</v>
      </c>
      <c r="O390" s="4">
        <f>((Table1[[#This Row],[Dom prob.]]*(Table1[[#This Row],[Odds]]-1)-1+Table1[[#This Row],[Dom prob.]])/(Table1[[#This Row],[Odds]]-1))*0.3</f>
        <v>-1.5747887323943718E-2</v>
      </c>
      <c r="P390" s="4"/>
      <c r="Q390" s="4">
        <f>(Table1[[#This Row],[Dom Bet]]*Table1[[#This Row],[Odds]]*Table1[[#This Row],[Win]]-Table1[[#This Row],[Dom Bet]])*Table1[[#This Row],[Dom Bankroll]]</f>
        <v>0</v>
      </c>
      <c r="R390" s="4">
        <f>Table1[[#This Row],[Dom Bet]]*Table1[[#This Row],[Odds]]*Table1[[#This Row],[Win]]-Table1[[#This Row],[Dom Bet]]</f>
        <v>0</v>
      </c>
      <c r="S390" s="4">
        <f>S389</f>
        <v>1.0630413819889279</v>
      </c>
      <c r="T390">
        <v>0.57719999999999994</v>
      </c>
      <c r="U390">
        <f>((Table1[[#This Row],[BB prob.]]*(Table1[[#This Row],[Odds]]-1)-1+Table1[[#This Row],[BB prob.]])/(Table1[[#This Row],[Odds]]-1))*0.3</f>
        <v>-5.487887323943709E-3</v>
      </c>
      <c r="W390">
        <f>(Table1[[#This Row],[BB Bet]]*Table1[[#This Row],[Odds]]*Table1[[#This Row],[Win]]-Table1[[#This Row],[BB Bet]])*Table1[[#This Row],[BB Bankroll]]</f>
        <v>0</v>
      </c>
      <c r="X390">
        <f>Table1[[#This Row],[BB Bet]]*Table1[[#This Row],[Odds]]*Table1[[#This Row],[Win]]-Table1[[#This Row],[BB Bet]]</f>
        <v>0</v>
      </c>
      <c r="Y390" s="5">
        <f>Y389</f>
        <v>1.6926533991721286</v>
      </c>
    </row>
    <row r="391" spans="1:25" x14ac:dyDescent="0.35">
      <c r="A391" s="4">
        <v>2020020222</v>
      </c>
      <c r="B391" s="4">
        <v>29</v>
      </c>
      <c r="C391" s="4" t="s">
        <v>9</v>
      </c>
      <c r="D391" s="4" t="s">
        <v>22</v>
      </c>
      <c r="E391" s="4">
        <v>1</v>
      </c>
      <c r="F391" s="4">
        <v>0</v>
      </c>
      <c r="G391" s="4">
        <v>2.25</v>
      </c>
      <c r="H391">
        <v>0.46035443954419181</v>
      </c>
      <c r="I391">
        <f>((Table1[[#This Row],[H-S prob.]]*(Table1[[#This Row],[Odds]]-1)-1+Table1[[#This Row],[H-S prob.]])/(Table1[[#This Row],[Odds]]-1))*0.3</f>
        <v>8.5913973538635658E-3</v>
      </c>
      <c r="J391">
        <v>8.5913973538635658E-3</v>
      </c>
      <c r="K391">
        <f>(Table1[[#This Row],[H-S Bet]]*Table1[[#This Row],[Odds]]*Table1[[#This Row],[Win]]-Table1[[#This Row],[H-S Bet]])*Table1[[#This Row],[H-S Bankroll]]</f>
        <v>-1.0468136569832046E-2</v>
      </c>
      <c r="L391">
        <f>Table1[[#This Row],[H-S Bet]]*Table1[[#This Row],[Odds]]*Table1[[#This Row],[Win]]-Table1[[#This Row],[H-S Bet]]</f>
        <v>-8.5913973538635658E-3</v>
      </c>
      <c r="M391" s="5">
        <f>M390</f>
        <v>1.218444001443433</v>
      </c>
      <c r="N391" s="4">
        <v>0.437</v>
      </c>
      <c r="O391" s="4">
        <f>((Table1[[#This Row],[Dom prob.]]*(Table1[[#This Row],[Odds]]-1)-1+Table1[[#This Row],[Dom prob.]])/(Table1[[#This Row],[Odds]]-1))*0.3</f>
        <v>-4.0199999999999967E-3</v>
      </c>
      <c r="P391" s="4"/>
      <c r="Q391" s="4">
        <f>(Table1[[#This Row],[Dom Bet]]*Table1[[#This Row],[Odds]]*Table1[[#This Row],[Win]]-Table1[[#This Row],[Dom Bet]])*Table1[[#This Row],[Dom Bankroll]]</f>
        <v>0</v>
      </c>
      <c r="R391" s="4">
        <f>Table1[[#This Row],[Dom Bet]]*Table1[[#This Row],[Odds]]*Table1[[#This Row],[Win]]-Table1[[#This Row],[Dom Bet]]</f>
        <v>0</v>
      </c>
      <c r="S391" s="4">
        <f>S390</f>
        <v>1.0630413819889279</v>
      </c>
      <c r="T391">
        <v>0.42280000000000001</v>
      </c>
      <c r="U391">
        <f>((Table1[[#This Row],[BB prob.]]*(Table1[[#This Row],[Odds]]-1)-1+Table1[[#This Row],[BB prob.]])/(Table1[[#This Row],[Odds]]-1))*0.3</f>
        <v>-1.1688000000000004E-2</v>
      </c>
      <c r="W391">
        <f>(Table1[[#This Row],[BB Bet]]*Table1[[#This Row],[Odds]]*Table1[[#This Row],[Win]]-Table1[[#This Row],[BB Bet]])*Table1[[#This Row],[BB Bankroll]]</f>
        <v>0</v>
      </c>
      <c r="X391">
        <f>Table1[[#This Row],[BB Bet]]*Table1[[#This Row],[Odds]]*Table1[[#This Row],[Win]]-Table1[[#This Row],[BB Bet]]</f>
        <v>0</v>
      </c>
      <c r="Y391" s="5">
        <f>Y390</f>
        <v>1.6926533991721286</v>
      </c>
    </row>
    <row r="392" spans="1:25" x14ac:dyDescent="0.35">
      <c r="A392" s="4">
        <v>2020020224</v>
      </c>
      <c r="B392" s="4">
        <v>29</v>
      </c>
      <c r="C392" s="4" t="s">
        <v>18</v>
      </c>
      <c r="D392" s="4" t="s">
        <v>32</v>
      </c>
      <c r="E392" s="4">
        <v>0</v>
      </c>
      <c r="F392" s="4">
        <v>1</v>
      </c>
      <c r="G392" s="4">
        <v>1.76</v>
      </c>
      <c r="H392">
        <v>0.51473060601545173</v>
      </c>
      <c r="I392">
        <f>((Table1[[#This Row],[H-S prob.]]*(Table1[[#This Row],[Odds]]-1)-1+Table1[[#This Row],[H-S prob.]])/(Table1[[#This Row],[Odds]]-1))*0.3</f>
        <v>-3.7134526347159871E-2</v>
      </c>
      <c r="K392">
        <f>(Table1[[#This Row],[H-S Bet]]*Table1[[#This Row],[Odds]]*Table1[[#This Row],[Win]]-Table1[[#This Row],[H-S Bet]])*Table1[[#This Row],[H-S Bankroll]]</f>
        <v>0</v>
      </c>
      <c r="L392">
        <f>Table1[[#This Row],[H-S Bet]]*Table1[[#This Row],[Odds]]*Table1[[#This Row],[Win]]-Table1[[#This Row],[H-S Bet]]</f>
        <v>0</v>
      </c>
      <c r="M392" s="5">
        <f>M391</f>
        <v>1.218444001443433</v>
      </c>
      <c r="N392" s="4">
        <v>0.55099999999999993</v>
      </c>
      <c r="O392" s="4">
        <f>((Table1[[#This Row],[Dom prob.]]*(Table1[[#This Row],[Odds]]-1)-1+Table1[[#This Row],[Dom prob.]])/(Table1[[#This Row],[Odds]]-1))*0.3</f>
        <v>-1.1936842105263175E-2</v>
      </c>
      <c r="P392" s="4"/>
      <c r="Q392" s="4">
        <f>(Table1[[#This Row],[Dom Bet]]*Table1[[#This Row],[Odds]]*Table1[[#This Row],[Win]]-Table1[[#This Row],[Dom Bet]])*Table1[[#This Row],[Dom Bankroll]]</f>
        <v>0</v>
      </c>
      <c r="R392" s="4">
        <f>Table1[[#This Row],[Dom Bet]]*Table1[[#This Row],[Odds]]*Table1[[#This Row],[Win]]-Table1[[#This Row],[Dom Bet]]</f>
        <v>0</v>
      </c>
      <c r="S392" s="4">
        <f>S391</f>
        <v>1.0630413819889279</v>
      </c>
      <c r="T392">
        <v>0.51500000000000001</v>
      </c>
      <c r="U392">
        <f>((Table1[[#This Row],[BB prob.]]*(Table1[[#This Row],[Odds]]-1)-1+Table1[[#This Row],[BB prob.]])/(Table1[[#This Row],[Odds]]-1))*0.3</f>
        <v>-3.6947368421052632E-2</v>
      </c>
      <c r="W392">
        <f>(Table1[[#This Row],[BB Bet]]*Table1[[#This Row],[Odds]]*Table1[[#This Row],[Win]]-Table1[[#This Row],[BB Bet]])*Table1[[#This Row],[BB Bankroll]]</f>
        <v>0</v>
      </c>
      <c r="X392">
        <f>Table1[[#This Row],[BB Bet]]*Table1[[#This Row],[Odds]]*Table1[[#This Row],[Win]]-Table1[[#This Row],[BB Bet]]</f>
        <v>0</v>
      </c>
      <c r="Y392" s="5">
        <f>Y391</f>
        <v>1.6926533991721286</v>
      </c>
    </row>
    <row r="393" spans="1:25" x14ac:dyDescent="0.35">
      <c r="A393" s="4">
        <v>2020020224</v>
      </c>
      <c r="B393" s="4">
        <v>29</v>
      </c>
      <c r="C393" s="4" t="s">
        <v>32</v>
      </c>
      <c r="D393" s="4" t="s">
        <v>18</v>
      </c>
      <c r="E393" s="4">
        <v>1</v>
      </c>
      <c r="F393" s="4">
        <v>0</v>
      </c>
      <c r="G393" s="4">
        <v>2.15</v>
      </c>
      <c r="H393">
        <v>0.48526939398454816</v>
      </c>
      <c r="I393">
        <f>((Table1[[#This Row],[H-S prob.]]*(Table1[[#This Row],[Odds]]-1)-1+Table1[[#This Row],[H-S prob.]])/(Table1[[#This Row],[Odds]]-1))*0.3</f>
        <v>1.1303268800029178E-2</v>
      </c>
      <c r="J393">
        <v>1.1303268800029178E-2</v>
      </c>
      <c r="K393">
        <f>(Table1[[#This Row],[H-S Bet]]*Table1[[#This Row],[Odds]]*Table1[[#This Row],[Win]]-Table1[[#This Row],[H-S Bet]])*Table1[[#This Row],[H-S Bankroll]]</f>
        <v>-1.3772400066098263E-2</v>
      </c>
      <c r="L393">
        <f>Table1[[#This Row],[H-S Bet]]*Table1[[#This Row],[Odds]]*Table1[[#This Row],[Win]]-Table1[[#This Row],[H-S Bet]]</f>
        <v>-1.1303268800029178E-2</v>
      </c>
      <c r="M393" s="5">
        <f>M392</f>
        <v>1.218444001443433</v>
      </c>
      <c r="N393" s="4">
        <v>0.44900000000000001</v>
      </c>
      <c r="O393" s="4">
        <f>((Table1[[#This Row],[Dom prob.]]*(Table1[[#This Row],[Odds]]-1)-1+Table1[[#This Row],[Dom prob.]])/(Table1[[#This Row],[Odds]]-1))*0.3</f>
        <v>-9.0391304347826138E-3</v>
      </c>
      <c r="P393" s="4"/>
      <c r="Q393" s="4">
        <f>(Table1[[#This Row],[Dom Bet]]*Table1[[#This Row],[Odds]]*Table1[[#This Row],[Win]]-Table1[[#This Row],[Dom Bet]])*Table1[[#This Row],[Dom Bankroll]]</f>
        <v>0</v>
      </c>
      <c r="R393" s="4">
        <f>Table1[[#This Row],[Dom Bet]]*Table1[[#This Row],[Odds]]*Table1[[#This Row],[Win]]-Table1[[#This Row],[Dom Bet]]</f>
        <v>0</v>
      </c>
      <c r="S393" s="4">
        <f>S392</f>
        <v>1.0630413819889279</v>
      </c>
      <c r="T393">
        <v>0.48499999999999999</v>
      </c>
      <c r="U393">
        <f>((Table1[[#This Row],[BB prob.]]*(Table1[[#This Row],[Odds]]-1)-1+Table1[[#This Row],[BB prob.]])/(Table1[[#This Row],[Odds]]-1))*0.3</f>
        <v>1.1152173913043467E-2</v>
      </c>
      <c r="V393">
        <v>1.1152173913043467E-2</v>
      </c>
      <c r="W393">
        <f>(Table1[[#This Row],[BB Bet]]*Table1[[#This Row],[Odds]]*Table1[[#This Row],[Win]]-Table1[[#This Row],[BB Bet]])*Table1[[#This Row],[BB Bankroll]]</f>
        <v>-1.8876765082071763E-2</v>
      </c>
      <c r="X393">
        <f>Table1[[#This Row],[BB Bet]]*Table1[[#This Row],[Odds]]*Table1[[#This Row],[Win]]-Table1[[#This Row],[BB Bet]]</f>
        <v>-1.1152173913043467E-2</v>
      </c>
      <c r="Y393" s="5">
        <f>Y392</f>
        <v>1.6926533991721286</v>
      </c>
    </row>
    <row r="394" spans="1:25" x14ac:dyDescent="0.35">
      <c r="A394" s="4">
        <v>2020020226</v>
      </c>
      <c r="B394" s="4">
        <v>29</v>
      </c>
      <c r="C394" s="4" t="s">
        <v>26</v>
      </c>
      <c r="D394" s="4" t="s">
        <v>27</v>
      </c>
      <c r="E394" s="4">
        <v>0</v>
      </c>
      <c r="F394" s="4">
        <v>1</v>
      </c>
      <c r="G394" s="4">
        <v>2.9</v>
      </c>
      <c r="H394">
        <v>0.35246402151674977</v>
      </c>
      <c r="I394">
        <f>((Table1[[#This Row],[H-S prob.]]*(Table1[[#This Row],[Odds]]-1)-1+Table1[[#This Row],[H-S prob.]])/(Table1[[#This Row],[Odds]]-1))*0.3</f>
        <v>3.496683536617003E-3</v>
      </c>
      <c r="J394">
        <v>3.496683536617003E-3</v>
      </c>
      <c r="K394">
        <f>(Table1[[#This Row],[H-S Bet]]*Table1[[#This Row],[Odds]]*Table1[[#This Row],[Win]]-Table1[[#This Row],[H-S Bet]])*Table1[[#This Row],[H-S Bankroll]]</f>
        <v>8.0949748522602932E-3</v>
      </c>
      <c r="L394">
        <f>Table1[[#This Row],[H-S Bet]]*Table1[[#This Row],[Odds]]*Table1[[#This Row],[Win]]-Table1[[#This Row],[H-S Bet]]</f>
        <v>6.6436987195723062E-3</v>
      </c>
      <c r="M394" s="5">
        <f>M393</f>
        <v>1.218444001443433</v>
      </c>
      <c r="N394" s="4">
        <v>0.32299999999999995</v>
      </c>
      <c r="O394" s="4">
        <f>((Table1[[#This Row],[Dom prob.]]*(Table1[[#This Row],[Odds]]-1)-1+Table1[[#This Row],[Dom prob.]])/(Table1[[#This Row],[Odds]]-1))*0.3</f>
        <v>-9.9947368421052854E-3</v>
      </c>
      <c r="P394" s="4"/>
      <c r="Q394" s="4">
        <f>(Table1[[#This Row],[Dom Bet]]*Table1[[#This Row],[Odds]]*Table1[[#This Row],[Win]]-Table1[[#This Row],[Dom Bet]])*Table1[[#This Row],[Dom Bankroll]]</f>
        <v>0</v>
      </c>
      <c r="R394" s="4">
        <f>Table1[[#This Row],[Dom Bet]]*Table1[[#This Row],[Odds]]*Table1[[#This Row],[Win]]-Table1[[#This Row],[Dom Bet]]</f>
        <v>0</v>
      </c>
      <c r="S394" s="4">
        <f>S393</f>
        <v>1.0630413819889279</v>
      </c>
      <c r="T394">
        <v>0.32309999999999994</v>
      </c>
      <c r="U394">
        <f>((Table1[[#This Row],[BB prob.]]*(Table1[[#This Row],[Odds]]-1)-1+Table1[[#This Row],[BB prob.]])/(Table1[[#This Row],[Odds]]-1))*0.3</f>
        <v>-9.9489473684210884E-3</v>
      </c>
      <c r="W394">
        <f>(Table1[[#This Row],[BB Bet]]*Table1[[#This Row],[Odds]]*Table1[[#This Row],[Win]]-Table1[[#This Row],[BB Bet]])*Table1[[#This Row],[BB Bankroll]]</f>
        <v>0</v>
      </c>
      <c r="X394">
        <f>Table1[[#This Row],[BB Bet]]*Table1[[#This Row],[Odds]]*Table1[[#This Row],[Win]]-Table1[[#This Row],[BB Bet]]</f>
        <v>0</v>
      </c>
      <c r="Y394" s="5">
        <f>Y393</f>
        <v>1.6926533991721286</v>
      </c>
    </row>
    <row r="395" spans="1:25" x14ac:dyDescent="0.35">
      <c r="A395" s="4">
        <v>2020020226</v>
      </c>
      <c r="B395" s="4">
        <v>29</v>
      </c>
      <c r="C395" s="4" t="s">
        <v>27</v>
      </c>
      <c r="D395" s="4" t="s">
        <v>26</v>
      </c>
      <c r="E395" s="4">
        <v>1</v>
      </c>
      <c r="F395" s="4">
        <v>0</v>
      </c>
      <c r="G395" s="4">
        <v>1.44</v>
      </c>
      <c r="H395">
        <v>0.64753597848325029</v>
      </c>
      <c r="I395">
        <f>((Table1[[#This Row],[H-S prob.]]*(Table1[[#This Row],[Odds]]-1)-1+Table1[[#This Row],[H-S prob.]])/(Table1[[#This Row],[Odds]]-1))*0.3</f>
        <v>-4.605558476189979E-2</v>
      </c>
      <c r="K395">
        <f>(Table1[[#This Row],[H-S Bet]]*Table1[[#This Row],[Odds]]*Table1[[#This Row],[Win]]-Table1[[#This Row],[H-S Bet]])*Table1[[#This Row],[H-S Bankroll]]</f>
        <v>0</v>
      </c>
      <c r="L395">
        <f>Table1[[#This Row],[H-S Bet]]*Table1[[#This Row],[Odds]]*Table1[[#This Row],[Win]]-Table1[[#This Row],[H-S Bet]]</f>
        <v>0</v>
      </c>
      <c r="M395" s="5">
        <f>M394</f>
        <v>1.218444001443433</v>
      </c>
      <c r="N395" s="4">
        <v>0.67700000000000005</v>
      </c>
      <c r="O395" s="4">
        <f>((Table1[[#This Row],[Dom prob.]]*(Table1[[#This Row],[Odds]]-1)-1+Table1[[#This Row],[Dom prob.]])/(Table1[[#This Row],[Odds]]-1))*0.3</f>
        <v>-1.7127272727272751E-2</v>
      </c>
      <c r="P395" s="4"/>
      <c r="Q395" s="4">
        <f>(Table1[[#This Row],[Dom Bet]]*Table1[[#This Row],[Odds]]*Table1[[#This Row],[Win]]-Table1[[#This Row],[Dom Bet]])*Table1[[#This Row],[Dom Bankroll]]</f>
        <v>0</v>
      </c>
      <c r="R395" s="4">
        <f>Table1[[#This Row],[Dom Bet]]*Table1[[#This Row],[Odds]]*Table1[[#This Row],[Win]]-Table1[[#This Row],[Dom Bet]]</f>
        <v>0</v>
      </c>
      <c r="S395" s="4">
        <f>S394</f>
        <v>1.0630413819889279</v>
      </c>
      <c r="T395">
        <v>0.67690000000000006</v>
      </c>
      <c r="U395">
        <f>((Table1[[#This Row],[BB prob.]]*(Table1[[#This Row],[Odds]]-1)-1+Table1[[#This Row],[BB prob.]])/(Table1[[#This Row],[Odds]]-1))*0.3</f>
        <v>-1.7225454545454513E-2</v>
      </c>
      <c r="W395">
        <f>(Table1[[#This Row],[BB Bet]]*Table1[[#This Row],[Odds]]*Table1[[#This Row],[Win]]-Table1[[#This Row],[BB Bet]])*Table1[[#This Row],[BB Bankroll]]</f>
        <v>0</v>
      </c>
      <c r="X395">
        <f>Table1[[#This Row],[BB Bet]]*Table1[[#This Row],[Odds]]*Table1[[#This Row],[Win]]-Table1[[#This Row],[BB Bet]]</f>
        <v>0</v>
      </c>
      <c r="Y395" s="5">
        <f>Y394</f>
        <v>1.6926533991721286</v>
      </c>
    </row>
    <row r="396" spans="1:25" x14ac:dyDescent="0.35">
      <c r="A396" s="4">
        <v>2020020227</v>
      </c>
      <c r="B396" s="4">
        <v>29</v>
      </c>
      <c r="C396" s="4" t="s">
        <v>28</v>
      </c>
      <c r="D396" s="4" t="s">
        <v>25</v>
      </c>
      <c r="E396" s="4">
        <v>1</v>
      </c>
      <c r="F396" s="4">
        <v>1</v>
      </c>
      <c r="G396" s="4">
        <v>2.1</v>
      </c>
      <c r="H396">
        <v>0.48197304187599505</v>
      </c>
      <c r="I396">
        <f>((Table1[[#This Row],[H-S prob.]]*(Table1[[#This Row],[Odds]]-1)-1+Table1[[#This Row],[H-S prob.]])/(Table1[[#This Row],[Odds]]-1))*0.3</f>
        <v>3.3118330744335363E-3</v>
      </c>
      <c r="J396">
        <v>3.3118330744335363E-3</v>
      </c>
      <c r="K396">
        <f>(Table1[[#This Row],[H-S Bet]]*Table1[[#This Row],[Odds]]*Table1[[#This Row],[Win]]-Table1[[#This Row],[H-S Bet]])*Table1[[#This Row],[H-S Bankroll]]</f>
        <v>4.4388114576580564E-3</v>
      </c>
      <c r="L396">
        <f>Table1[[#This Row],[H-S Bet]]*Table1[[#This Row],[Odds]]*Table1[[#This Row],[Win]]-Table1[[#This Row],[H-S Bet]]</f>
        <v>3.6430163818768906E-3</v>
      </c>
      <c r="M396" s="5">
        <f>M395</f>
        <v>1.218444001443433</v>
      </c>
      <c r="N396" s="4">
        <v>0.41799999999999998</v>
      </c>
      <c r="O396" s="4">
        <f>((Table1[[#This Row],[Dom prob.]]*(Table1[[#This Row],[Odds]]-1)-1+Table1[[#This Row],[Dom prob.]])/(Table1[[#This Row],[Odds]]-1))*0.3</f>
        <v>-3.3327272727272733E-2</v>
      </c>
      <c r="P396" s="4"/>
      <c r="Q396" s="4">
        <f>(Table1[[#This Row],[Dom Bet]]*Table1[[#This Row],[Odds]]*Table1[[#This Row],[Win]]-Table1[[#This Row],[Dom Bet]])*Table1[[#This Row],[Dom Bankroll]]</f>
        <v>0</v>
      </c>
      <c r="R396" s="4">
        <f>Table1[[#This Row],[Dom Bet]]*Table1[[#This Row],[Odds]]*Table1[[#This Row],[Win]]-Table1[[#This Row],[Dom Bet]]</f>
        <v>0</v>
      </c>
      <c r="S396" s="4">
        <f>S395</f>
        <v>1.0630413819889279</v>
      </c>
      <c r="T396">
        <v>0.50270000000000004</v>
      </c>
      <c r="U396">
        <f>((Table1[[#This Row],[BB prob.]]*(Table1[[#This Row],[Odds]]-1)-1+Table1[[#This Row],[BB prob.]])/(Table1[[#This Row],[Odds]]-1))*0.3</f>
        <v>1.5182727272727301E-2</v>
      </c>
      <c r="V396">
        <v>1.5182727272727301E-2</v>
      </c>
      <c r="W396">
        <f>(Table1[[#This Row],[BB Bet]]*Table1[[#This Row],[Odds]]*Table1[[#This Row],[Win]]-Table1[[#This Row],[BB Bet]])*Table1[[#This Row],[BB Bankroll]]</f>
        <v>2.8269004419573779E-2</v>
      </c>
      <c r="X396">
        <f>Table1[[#This Row],[BB Bet]]*Table1[[#This Row],[Odds]]*Table1[[#This Row],[Win]]-Table1[[#This Row],[BB Bet]]</f>
        <v>1.6701000000000035E-2</v>
      </c>
      <c r="Y396" s="5">
        <f>Y395</f>
        <v>1.6926533991721286</v>
      </c>
    </row>
    <row r="397" spans="1:25" x14ac:dyDescent="0.35">
      <c r="A397" s="4">
        <v>2020020227</v>
      </c>
      <c r="B397" s="4">
        <v>29</v>
      </c>
      <c r="C397" s="4" t="s">
        <v>25</v>
      </c>
      <c r="D397" s="4" t="s">
        <v>28</v>
      </c>
      <c r="E397" s="4">
        <v>0</v>
      </c>
      <c r="F397" s="4">
        <v>0</v>
      </c>
      <c r="G397" s="4">
        <v>1.76</v>
      </c>
      <c r="H397">
        <v>0.5180269581240049</v>
      </c>
      <c r="I397">
        <f>((Table1[[#This Row],[H-S prob.]]*(Table1[[#This Row],[Odds]]-1)-1+Table1[[#This Row],[H-S prob.]])/(Table1[[#This Row],[Odds]]-1))*0.3</f>
        <v>-3.4844429092796586E-2</v>
      </c>
      <c r="K397">
        <f>(Table1[[#This Row],[H-S Bet]]*Table1[[#This Row],[Odds]]*Table1[[#This Row],[Win]]-Table1[[#This Row],[H-S Bet]])*Table1[[#This Row],[H-S Bankroll]]</f>
        <v>0</v>
      </c>
      <c r="L397">
        <f>Table1[[#This Row],[H-S Bet]]*Table1[[#This Row],[Odds]]*Table1[[#This Row],[Win]]-Table1[[#This Row],[H-S Bet]]</f>
        <v>0</v>
      </c>
      <c r="M397" s="5">
        <f>M396</f>
        <v>1.218444001443433</v>
      </c>
      <c r="N397" s="4">
        <v>0.58200000000000007</v>
      </c>
      <c r="O397" s="4">
        <f>((Table1[[#This Row],[Dom prob.]]*(Table1[[#This Row],[Odds]]-1)-1+Table1[[#This Row],[Dom prob.]])/(Table1[[#This Row],[Odds]]-1))*0.3</f>
        <v>9.600000000000046E-3</v>
      </c>
      <c r="P397" s="4">
        <v>9.600000000000046E-3</v>
      </c>
      <c r="Q397" s="4">
        <f>(Table1[[#This Row],[Dom Bet]]*Table1[[#This Row],[Odds]]*Table1[[#This Row],[Win]]-Table1[[#This Row],[Dom Bet]])*Table1[[#This Row],[Dom Bankroll]]</f>
        <v>-1.0205197267093758E-2</v>
      </c>
      <c r="R397" s="4">
        <f>Table1[[#This Row],[Dom Bet]]*Table1[[#This Row],[Odds]]*Table1[[#This Row],[Win]]-Table1[[#This Row],[Dom Bet]]</f>
        <v>-9.600000000000046E-3</v>
      </c>
      <c r="S397" s="4">
        <f>S396</f>
        <v>1.0630413819889279</v>
      </c>
      <c r="T397">
        <v>0.49729999999999996</v>
      </c>
      <c r="U397">
        <f>((Table1[[#This Row],[BB prob.]]*(Table1[[#This Row],[Odds]]-1)-1+Table1[[#This Row],[BB prob.]])/(Table1[[#This Row],[Odds]]-1))*0.3</f>
        <v>-4.9244210526315821E-2</v>
      </c>
      <c r="W397">
        <f>(Table1[[#This Row],[BB Bet]]*Table1[[#This Row],[Odds]]*Table1[[#This Row],[Win]]-Table1[[#This Row],[BB Bet]])*Table1[[#This Row],[BB Bankroll]]</f>
        <v>0</v>
      </c>
      <c r="X397">
        <f>Table1[[#This Row],[BB Bet]]*Table1[[#This Row],[Odds]]*Table1[[#This Row],[Win]]-Table1[[#This Row],[BB Bet]]</f>
        <v>0</v>
      </c>
      <c r="Y397" s="5">
        <f>Y396</f>
        <v>1.6926533991721286</v>
      </c>
    </row>
    <row r="398" spans="1:25" x14ac:dyDescent="0.35">
      <c r="A398" s="4">
        <v>2020020228</v>
      </c>
      <c r="B398" s="4">
        <v>30</v>
      </c>
      <c r="C398" s="4" t="s">
        <v>14</v>
      </c>
      <c r="D398" s="4" t="s">
        <v>17</v>
      </c>
      <c r="E398" s="4">
        <v>0</v>
      </c>
      <c r="F398" s="4">
        <v>1</v>
      </c>
      <c r="G398" s="4">
        <v>1.58</v>
      </c>
      <c r="H398">
        <v>0.6211590636485127</v>
      </c>
      <c r="I398">
        <f>((Table1[[#This Row],[H-S prob.]]*(Table1[[#This Row],[Odds]]-1)-1+Table1[[#This Row],[H-S prob.]])/(Table1[[#This Row],[Odds]]-1))*0.3</f>
        <v>-9.6044893631120152E-3</v>
      </c>
      <c r="K398">
        <f>(Table1[[#This Row],[H-S Bet]]*Table1[[#This Row],[Odds]]*Table1[[#This Row],[Win]]-Table1[[#This Row],[H-S Bet]])*Table1[[#This Row],[H-S Bankroll]]</f>
        <v>0</v>
      </c>
      <c r="L398">
        <f>Table1[[#This Row],[H-S Bet]]*Table1[[#This Row],[Odds]]*Table1[[#This Row],[Win]]-Table1[[#This Row],[H-S Bet]]</f>
        <v>0</v>
      </c>
      <c r="M398" s="5">
        <f>M397+SUM(K378:K397)</f>
        <v>1.3317372685437403</v>
      </c>
      <c r="N398" s="4">
        <v>0.56899999999999995</v>
      </c>
      <c r="O398" s="4">
        <f>((Table1[[#This Row],[Dom prob.]]*(Table1[[#This Row],[Odds]]-1)-1+Table1[[#This Row],[Dom prob.]])/(Table1[[#This Row],[Odds]]-1))*0.3</f>
        <v>-5.2231034482758648E-2</v>
      </c>
      <c r="P398" s="4"/>
      <c r="Q398" s="4">
        <f>(Table1[[#This Row],[Dom Bet]]*Table1[[#This Row],[Odds]]*Table1[[#This Row],[Win]]-Table1[[#This Row],[Dom Bet]])*Table1[[#This Row],[Dom Bankroll]]</f>
        <v>0</v>
      </c>
      <c r="R398" s="4">
        <f>Table1[[#This Row],[Dom Bet]]*Table1[[#This Row],[Odds]]*Table1[[#This Row],[Win]]-Table1[[#This Row],[Dom Bet]]</f>
        <v>0</v>
      </c>
      <c r="S398" s="4">
        <f>S397+SUM(Q378:Q397)</f>
        <v>1.0050488311128243</v>
      </c>
      <c r="T398">
        <v>0.66609999999999991</v>
      </c>
      <c r="U398">
        <f>((Table1[[#This Row],[BB prob.]]*(Table1[[#This Row],[Odds]]-1)-1+Table1[[#This Row],[BB prob.]])/(Table1[[#This Row],[Odds]]-1))*0.3</f>
        <v>2.712310344827585E-2</v>
      </c>
      <c r="V398">
        <v>2.712310344827585E-2</v>
      </c>
      <c r="W398">
        <f>(Table1[[#This Row],[BB Bet]]*Table1[[#This Row],[Odds]]*Table1[[#This Row],[Win]]-Table1[[#This Row],[BB Bet]])*Table1[[#This Row],[BB Bankroll]]</f>
        <v>2.6732788555376509E-2</v>
      </c>
      <c r="X398">
        <f>Table1[[#This Row],[BB Bet]]*Table1[[#This Row],[Odds]]*Table1[[#This Row],[Win]]-Table1[[#This Row],[BB Bet]]</f>
        <v>1.5731399999999993E-2</v>
      </c>
      <c r="Y398" s="5">
        <f>Y397+SUM(W378:W397)</f>
        <v>1.6993267322283154</v>
      </c>
    </row>
    <row r="399" spans="1:25" x14ac:dyDescent="0.35">
      <c r="A399" s="4">
        <v>2020020228</v>
      </c>
      <c r="B399" s="4">
        <v>30</v>
      </c>
      <c r="C399" s="4" t="s">
        <v>17</v>
      </c>
      <c r="D399" s="4" t="s">
        <v>14</v>
      </c>
      <c r="E399" s="4">
        <v>1</v>
      </c>
      <c r="F399" s="4">
        <v>0</v>
      </c>
      <c r="G399" s="4">
        <v>2.5499999999999998</v>
      </c>
      <c r="H399">
        <v>0.3788409363514873</v>
      </c>
      <c r="I399">
        <f>((Table1[[#This Row],[H-S prob.]]*(Table1[[#This Row],[Odds]]-1)-1+Table1[[#This Row],[H-S prob.]])/(Table1[[#This Row],[Odds]]-1))*0.3</f>
        <v>-6.5720539942659625E-3</v>
      </c>
      <c r="K399">
        <f>(Table1[[#This Row],[H-S Bet]]*Table1[[#This Row],[Odds]]*Table1[[#This Row],[Win]]-Table1[[#This Row],[H-S Bet]])*Table1[[#This Row],[H-S Bankroll]]</f>
        <v>0</v>
      </c>
      <c r="L399">
        <f>Table1[[#This Row],[H-S Bet]]*Table1[[#This Row],[Odds]]*Table1[[#This Row],[Win]]-Table1[[#This Row],[H-S Bet]]</f>
        <v>0</v>
      </c>
      <c r="M399" s="5">
        <f>M398</f>
        <v>1.3317372685437403</v>
      </c>
      <c r="N399" s="4">
        <v>0.43099999999999999</v>
      </c>
      <c r="O399" s="4">
        <f>((Table1[[#This Row],[Dom prob.]]*(Table1[[#This Row],[Odds]]-1)-1+Table1[[#This Row],[Dom prob.]])/(Table1[[#This Row],[Odds]]-1))*0.3</f>
        <v>1.9170967741935468E-2</v>
      </c>
      <c r="P399" s="4">
        <v>1.9170967741935468E-2</v>
      </c>
      <c r="Q399" s="4">
        <f>(Table1[[#This Row],[Dom Bet]]*Table1[[#This Row],[Odds]]*Table1[[#This Row],[Win]]-Table1[[#This Row],[Dom Bet]])*Table1[[#This Row],[Dom Bankroll]]</f>
        <v>-1.9267758720333903E-2</v>
      </c>
      <c r="R399" s="4">
        <f>Table1[[#This Row],[Dom Bet]]*Table1[[#This Row],[Odds]]*Table1[[#This Row],[Win]]-Table1[[#This Row],[Dom Bet]]</f>
        <v>-1.9170967741935468E-2</v>
      </c>
      <c r="S399" s="4">
        <f>S398</f>
        <v>1.0050488311128243</v>
      </c>
      <c r="T399">
        <v>0.33390000000000003</v>
      </c>
      <c r="U399">
        <f>((Table1[[#This Row],[BB prob.]]*(Table1[[#This Row],[Odds]]-1)-1+Table1[[#This Row],[BB prob.]])/(Table1[[#This Row],[Odds]]-1))*0.3</f>
        <v>-2.8752580645161278E-2</v>
      </c>
      <c r="W399">
        <f>(Table1[[#This Row],[BB Bet]]*Table1[[#This Row],[Odds]]*Table1[[#This Row],[Win]]-Table1[[#This Row],[BB Bet]])*Table1[[#This Row],[BB Bankroll]]</f>
        <v>0</v>
      </c>
      <c r="X399">
        <f>Table1[[#This Row],[BB Bet]]*Table1[[#This Row],[Odds]]*Table1[[#This Row],[Win]]-Table1[[#This Row],[BB Bet]]</f>
        <v>0</v>
      </c>
      <c r="Y399" s="5">
        <f>Y398</f>
        <v>1.6993267322283154</v>
      </c>
    </row>
    <row r="400" spans="1:25" x14ac:dyDescent="0.35">
      <c r="A400" s="4">
        <v>2020020228.5</v>
      </c>
      <c r="B400" s="4">
        <v>30</v>
      </c>
      <c r="C400" s="4" t="s">
        <v>24</v>
      </c>
      <c r="D400" s="4" t="s">
        <v>11</v>
      </c>
      <c r="E400" s="4">
        <v>1</v>
      </c>
      <c r="F400" s="4">
        <v>0</v>
      </c>
      <c r="G400" s="4">
        <v>2.15</v>
      </c>
      <c r="H400">
        <v>0.42094818256087579</v>
      </c>
      <c r="I400">
        <f>((Table1[[#This Row],[H-S prob.]]*(Table1[[#This Row],[Odds]]-1)-1+Table1[[#This Row],[H-S prob.]])/(Table1[[#This Row],[Odds]]-1))*0.3</f>
        <v>-2.4772541085421835E-2</v>
      </c>
      <c r="K400">
        <f>(Table1[[#This Row],[H-S Bet]]*Table1[[#This Row],[Odds]]*Table1[[#This Row],[Win]]-Table1[[#This Row],[H-S Bet]])*Table1[[#This Row],[H-S Bankroll]]</f>
        <v>0</v>
      </c>
      <c r="L400">
        <f>Table1[[#This Row],[H-S Bet]]*Table1[[#This Row],[Odds]]*Table1[[#This Row],[Win]]-Table1[[#This Row],[H-S Bet]]</f>
        <v>0</v>
      </c>
      <c r="M400" s="5">
        <f>M399</f>
        <v>1.3317372685437403</v>
      </c>
      <c r="N400" s="4">
        <v>0.47299999999999998</v>
      </c>
      <c r="O400" s="4">
        <f>((Table1[[#This Row],[Dom prob.]]*(Table1[[#This Row],[Odds]]-1)-1+Table1[[#This Row],[Dom prob.]])/(Table1[[#This Row],[Odds]]-1))*0.3</f>
        <v>4.4217391304347594E-3</v>
      </c>
      <c r="P400" s="4">
        <v>4.4217391304347594E-3</v>
      </c>
      <c r="Q400" s="4">
        <f>(Table1[[#This Row],[Dom Bet]]*Table1[[#This Row],[Odds]]*Table1[[#This Row],[Win]]-Table1[[#This Row],[Dom Bet]])*Table1[[#This Row],[Dom Bankroll]]</f>
        <v>-4.4440637445292914E-3</v>
      </c>
      <c r="R400" s="4">
        <f>Table1[[#This Row],[Dom Bet]]*Table1[[#This Row],[Odds]]*Table1[[#This Row],[Win]]-Table1[[#This Row],[Dom Bet]]</f>
        <v>-4.4217391304347594E-3</v>
      </c>
      <c r="S400" s="4">
        <f>S399</f>
        <v>1.0050488311128243</v>
      </c>
      <c r="T400">
        <v>0.45190000000000002</v>
      </c>
      <c r="U400">
        <f>((Table1[[#This Row],[BB prob.]]*(Table1[[#This Row],[Odds]]-1)-1+Table1[[#This Row],[BB prob.]])/(Table1[[#This Row],[Odds]]-1))*0.3</f>
        <v>-7.4126086956521802E-3</v>
      </c>
      <c r="W400">
        <f>(Table1[[#This Row],[BB Bet]]*Table1[[#This Row],[Odds]]*Table1[[#This Row],[Win]]-Table1[[#This Row],[BB Bet]])*Table1[[#This Row],[BB Bankroll]]</f>
        <v>0</v>
      </c>
      <c r="X400">
        <f>Table1[[#This Row],[BB Bet]]*Table1[[#This Row],[Odds]]*Table1[[#This Row],[Win]]-Table1[[#This Row],[BB Bet]]</f>
        <v>0</v>
      </c>
      <c r="Y400" s="5">
        <f>Y399</f>
        <v>1.6993267322283154</v>
      </c>
    </row>
    <row r="401" spans="1:25" x14ac:dyDescent="0.35">
      <c r="A401" s="4">
        <v>2020020228.5</v>
      </c>
      <c r="B401" s="4">
        <v>30</v>
      </c>
      <c r="C401" s="4" t="s">
        <v>11</v>
      </c>
      <c r="D401" s="4" t="s">
        <v>24</v>
      </c>
      <c r="E401" s="4">
        <v>0</v>
      </c>
      <c r="F401" s="4">
        <v>1</v>
      </c>
      <c r="G401" s="4">
        <v>1.8</v>
      </c>
      <c r="H401">
        <v>0.57905181743912426</v>
      </c>
      <c r="I401">
        <f>((Table1[[#This Row],[H-S prob.]]*(Table1[[#This Row],[Odds]]-1)-1+Table1[[#This Row],[H-S prob.]])/(Table1[[#This Row],[Odds]]-1))*0.3</f>
        <v>1.5859976771408893E-2</v>
      </c>
      <c r="J401">
        <v>1.5859976771408893E-2</v>
      </c>
      <c r="K401">
        <f>(Table1[[#This Row],[H-S Bet]]*Table1[[#This Row],[Odds]]*Table1[[#This Row],[Win]]-Table1[[#This Row],[H-S Bet]])*Table1[[#This Row],[H-S Bankroll]]</f>
        <v>1.68970577157786E-2</v>
      </c>
      <c r="L401">
        <f>Table1[[#This Row],[H-S Bet]]*Table1[[#This Row],[Odds]]*Table1[[#This Row],[Win]]-Table1[[#This Row],[H-S Bet]]</f>
        <v>1.2687981417127115E-2</v>
      </c>
      <c r="M401" s="5">
        <f>M400</f>
        <v>1.3317372685437403</v>
      </c>
      <c r="N401" s="4">
        <v>0.52700000000000002</v>
      </c>
      <c r="O401" s="4">
        <f>((Table1[[#This Row],[Dom prob.]]*(Table1[[#This Row],[Odds]]-1)-1+Table1[[#This Row],[Dom prob.]])/(Table1[[#This Row],[Odds]]-1))*0.3</f>
        <v>-1.9275E-2</v>
      </c>
      <c r="P401" s="4"/>
      <c r="Q401" s="4">
        <f>(Table1[[#This Row],[Dom Bet]]*Table1[[#This Row],[Odds]]*Table1[[#This Row],[Win]]-Table1[[#This Row],[Dom Bet]])*Table1[[#This Row],[Dom Bankroll]]</f>
        <v>0</v>
      </c>
      <c r="R401" s="4">
        <f>Table1[[#This Row],[Dom Bet]]*Table1[[#This Row],[Odds]]*Table1[[#This Row],[Win]]-Table1[[#This Row],[Dom Bet]]</f>
        <v>0</v>
      </c>
      <c r="S401" s="4">
        <f>S400</f>
        <v>1.0050488311128243</v>
      </c>
      <c r="T401">
        <v>0.54810000000000003</v>
      </c>
      <c r="U401">
        <f>((Table1[[#This Row],[BB prob.]]*(Table1[[#This Row],[Odds]]-1)-1+Table1[[#This Row],[BB prob.]])/(Table1[[#This Row],[Odds]]-1))*0.3</f>
        <v>-5.0324999999999953E-3</v>
      </c>
      <c r="W401">
        <f>(Table1[[#This Row],[BB Bet]]*Table1[[#This Row],[Odds]]*Table1[[#This Row],[Win]]-Table1[[#This Row],[BB Bet]])*Table1[[#This Row],[BB Bankroll]]</f>
        <v>0</v>
      </c>
      <c r="X401">
        <f>Table1[[#This Row],[BB Bet]]*Table1[[#This Row],[Odds]]*Table1[[#This Row],[Win]]-Table1[[#This Row],[BB Bet]]</f>
        <v>0</v>
      </c>
      <c r="Y401" s="5">
        <f>Y400</f>
        <v>1.6993267322283154</v>
      </c>
    </row>
    <row r="402" spans="1:25" x14ac:dyDescent="0.35">
      <c r="A402" s="4">
        <v>2020020230</v>
      </c>
      <c r="B402" s="4">
        <v>31</v>
      </c>
      <c r="C402" s="4" t="s">
        <v>14</v>
      </c>
      <c r="D402" s="4" t="s">
        <v>16</v>
      </c>
      <c r="E402" s="4">
        <v>0</v>
      </c>
      <c r="F402" s="4">
        <v>0</v>
      </c>
      <c r="G402" s="4">
        <v>1.76</v>
      </c>
      <c r="H402">
        <v>0.5496623638078495</v>
      </c>
      <c r="I402">
        <f>((Table1[[#This Row],[H-S prob.]]*(Table1[[#This Row],[Odds]]-1)-1+Table1[[#This Row],[H-S prob.]])/(Table1[[#This Row],[Odds]]-1))*0.3</f>
        <v>-1.28661472492835E-2</v>
      </c>
      <c r="K402">
        <f>(Table1[[#This Row],[H-S Bet]]*Table1[[#This Row],[Odds]]*Table1[[#This Row],[Win]]-Table1[[#This Row],[H-S Bet]])*Table1[[#This Row],[H-S Bankroll]]</f>
        <v>0</v>
      </c>
      <c r="L402">
        <f>Table1[[#This Row],[H-S Bet]]*Table1[[#This Row],[Odds]]*Table1[[#This Row],[Win]]-Table1[[#This Row],[H-S Bet]]</f>
        <v>0</v>
      </c>
      <c r="M402" s="5">
        <f>M401+SUM(K398:K401)</f>
        <v>1.3486343262595188</v>
      </c>
      <c r="N402" s="4">
        <v>0.54299999999999993</v>
      </c>
      <c r="O402" s="4">
        <f>((Table1[[#This Row],[Dom prob.]]*(Table1[[#This Row],[Odds]]-1)-1+Table1[[#This Row],[Dom prob.]])/(Table1[[#This Row],[Odds]]-1))*0.3</f>
        <v>-1.7494736842105316E-2</v>
      </c>
      <c r="P402" s="4"/>
      <c r="Q402" s="4">
        <f>(Table1[[#This Row],[Dom Bet]]*Table1[[#This Row],[Odds]]*Table1[[#This Row],[Win]]-Table1[[#This Row],[Dom Bet]])*Table1[[#This Row],[Dom Bankroll]]</f>
        <v>0</v>
      </c>
      <c r="R402" s="4">
        <f>Table1[[#This Row],[Dom Bet]]*Table1[[#This Row],[Odds]]*Table1[[#This Row],[Win]]-Table1[[#This Row],[Dom Bet]]</f>
        <v>0</v>
      </c>
      <c r="S402" s="4">
        <f>S401+SUM(Q398:Q401)</f>
        <v>0.98133700864796114</v>
      </c>
      <c r="T402">
        <v>0.60759999999999992</v>
      </c>
      <c r="U402">
        <f>((Table1[[#This Row],[BB prob.]]*(Table1[[#This Row],[Odds]]-1)-1+Table1[[#This Row],[BB prob.]])/(Table1[[#This Row],[Odds]]-1))*0.3</f>
        <v>2.738526315789469E-2</v>
      </c>
      <c r="V402">
        <v>2.738526315789469E-2</v>
      </c>
      <c r="W402">
        <f>(Table1[[#This Row],[BB Bet]]*Table1[[#This Row],[Odds]]*Table1[[#This Row],[Win]]-Table1[[#This Row],[BB Bet]])*Table1[[#This Row],[BB Bankroll]]</f>
        <v>-4.7268594202851004E-2</v>
      </c>
      <c r="X402">
        <f>Table1[[#This Row],[BB Bet]]*Table1[[#This Row],[Odds]]*Table1[[#This Row],[Win]]-Table1[[#This Row],[BB Bet]]</f>
        <v>-2.738526315789469E-2</v>
      </c>
      <c r="Y402" s="5">
        <f>Y401+SUM(W398:W401)</f>
        <v>1.726059520783692</v>
      </c>
    </row>
    <row r="403" spans="1:25" x14ac:dyDescent="0.35">
      <c r="A403" s="4">
        <v>2020020230</v>
      </c>
      <c r="B403" s="4">
        <v>31</v>
      </c>
      <c r="C403" s="4" t="s">
        <v>16</v>
      </c>
      <c r="D403" s="4" t="s">
        <v>14</v>
      </c>
      <c r="E403" s="4">
        <v>1</v>
      </c>
      <c r="F403" s="4">
        <v>1</v>
      </c>
      <c r="G403" s="4">
        <v>2.15</v>
      </c>
      <c r="H403">
        <v>0.4566021768427368</v>
      </c>
      <c r="I403">
        <f>((Table1[[#This Row],[H-S prob.]]*(Table1[[#This Row],[Odds]]-1)-1+Table1[[#This Row],[H-S prob.]])/(Table1[[#This Row],[Odds]]-1))*0.3</f>
        <v>-4.7753008142911169E-3</v>
      </c>
      <c r="K403">
        <f>(Table1[[#This Row],[H-S Bet]]*Table1[[#This Row],[Odds]]*Table1[[#This Row],[Win]]-Table1[[#This Row],[H-S Bet]])*Table1[[#This Row],[H-S Bankroll]]</f>
        <v>0</v>
      </c>
      <c r="L403">
        <f>Table1[[#This Row],[H-S Bet]]*Table1[[#This Row],[Odds]]*Table1[[#This Row],[Win]]-Table1[[#This Row],[H-S Bet]]</f>
        <v>0</v>
      </c>
      <c r="M403" s="5">
        <f>M402</f>
        <v>1.3486343262595188</v>
      </c>
      <c r="N403" s="4">
        <v>0.45700000000000002</v>
      </c>
      <c r="O403" s="4">
        <f>((Table1[[#This Row],[Dom prob.]]*(Table1[[#This Row],[Odds]]-1)-1+Table1[[#This Row],[Dom prob.]])/(Table1[[#This Row],[Odds]]-1))*0.3</f>
        <v>-4.5521739130434842E-3</v>
      </c>
      <c r="P403" s="4"/>
      <c r="Q403" s="4">
        <f>(Table1[[#This Row],[Dom Bet]]*Table1[[#This Row],[Odds]]*Table1[[#This Row],[Win]]-Table1[[#This Row],[Dom Bet]])*Table1[[#This Row],[Dom Bankroll]]</f>
        <v>0</v>
      </c>
      <c r="R403" s="4">
        <f>Table1[[#This Row],[Dom Bet]]*Table1[[#This Row],[Odds]]*Table1[[#This Row],[Win]]-Table1[[#This Row],[Dom Bet]]</f>
        <v>0</v>
      </c>
      <c r="S403" s="4">
        <f>S402</f>
        <v>0.98133700864796114</v>
      </c>
      <c r="T403">
        <v>0.39240000000000003</v>
      </c>
      <c r="U403">
        <f>((Table1[[#This Row],[BB prob.]]*(Table1[[#This Row],[Odds]]-1)-1+Table1[[#This Row],[BB prob.]])/(Table1[[#This Row],[Odds]]-1))*0.3</f>
        <v>-4.0784347826086954E-2</v>
      </c>
      <c r="W403">
        <f>(Table1[[#This Row],[BB Bet]]*Table1[[#This Row],[Odds]]*Table1[[#This Row],[Win]]-Table1[[#This Row],[BB Bet]])*Table1[[#This Row],[BB Bankroll]]</f>
        <v>0</v>
      </c>
      <c r="X403">
        <f>Table1[[#This Row],[BB Bet]]*Table1[[#This Row],[Odds]]*Table1[[#This Row],[Win]]-Table1[[#This Row],[BB Bet]]</f>
        <v>0</v>
      </c>
      <c r="Y403" s="5">
        <f>Y402</f>
        <v>1.726059520783692</v>
      </c>
    </row>
    <row r="404" spans="1:25" x14ac:dyDescent="0.35">
      <c r="A404" s="4">
        <v>2020020232</v>
      </c>
      <c r="B404" s="4">
        <v>31</v>
      </c>
      <c r="C404" s="4" t="s">
        <v>31</v>
      </c>
      <c r="D404" s="4" t="s">
        <v>5</v>
      </c>
      <c r="E404" s="4">
        <v>1</v>
      </c>
      <c r="F404" s="4">
        <v>0</v>
      </c>
      <c r="G404" s="4">
        <v>2.2999999999999998</v>
      </c>
      <c r="H404">
        <v>0.47821458811227563</v>
      </c>
      <c r="I404">
        <f>((Table1[[#This Row],[H-S prob.]]*(Table1[[#This Row],[Odds]]-1)-1+Table1[[#This Row],[H-S prob.]])/(Table1[[#This Row],[Odds]]-1))*0.3</f>
        <v>2.3052358305746291E-2</v>
      </c>
      <c r="J404">
        <v>2.3052358305746291E-2</v>
      </c>
      <c r="K404">
        <f>(Table1[[#This Row],[H-S Bet]]*Table1[[#This Row],[Odds]]*Table1[[#This Row],[Win]]-Table1[[#This Row],[H-S Bet]])*Table1[[#This Row],[H-S Bankroll]]</f>
        <v>-3.1089201712363172E-2</v>
      </c>
      <c r="L404">
        <f>Table1[[#This Row],[H-S Bet]]*Table1[[#This Row],[Odds]]*Table1[[#This Row],[Win]]-Table1[[#This Row],[H-S Bet]]</f>
        <v>-2.3052358305746291E-2</v>
      </c>
      <c r="M404" s="5">
        <f>M403</f>
        <v>1.3486343262595188</v>
      </c>
      <c r="N404" s="4">
        <v>0.41599999999999998</v>
      </c>
      <c r="O404" s="4">
        <f>((Table1[[#This Row],[Dom prob.]]*(Table1[[#This Row],[Odds]]-1)-1+Table1[[#This Row],[Dom prob.]])/(Table1[[#This Row],[Odds]]-1))*0.3</f>
        <v>-9.9692307692307875E-3</v>
      </c>
      <c r="P404" s="4"/>
      <c r="Q404" s="4">
        <f>(Table1[[#This Row],[Dom Bet]]*Table1[[#This Row],[Odds]]*Table1[[#This Row],[Win]]-Table1[[#This Row],[Dom Bet]])*Table1[[#This Row],[Dom Bankroll]]</f>
        <v>0</v>
      </c>
      <c r="R404" s="4">
        <f>Table1[[#This Row],[Dom Bet]]*Table1[[#This Row],[Odds]]*Table1[[#This Row],[Win]]-Table1[[#This Row],[Dom Bet]]</f>
        <v>0</v>
      </c>
      <c r="S404" s="4">
        <f>S403</f>
        <v>0.98133700864796114</v>
      </c>
      <c r="T404">
        <v>0.29399999999999998</v>
      </c>
      <c r="U404">
        <f>((Table1[[#This Row],[BB prob.]]*(Table1[[#This Row],[Odds]]-1)-1+Table1[[#This Row],[BB prob.]])/(Table1[[#This Row],[Odds]]-1))*0.3</f>
        <v>-7.4723076923076961E-2</v>
      </c>
      <c r="W404">
        <f>(Table1[[#This Row],[BB Bet]]*Table1[[#This Row],[Odds]]*Table1[[#This Row],[Win]]-Table1[[#This Row],[BB Bet]])*Table1[[#This Row],[BB Bankroll]]</f>
        <v>0</v>
      </c>
      <c r="X404">
        <f>Table1[[#This Row],[BB Bet]]*Table1[[#This Row],[Odds]]*Table1[[#This Row],[Win]]-Table1[[#This Row],[BB Bet]]</f>
        <v>0</v>
      </c>
      <c r="Y404" s="5">
        <f>Y403</f>
        <v>1.726059520783692</v>
      </c>
    </row>
    <row r="405" spans="1:25" x14ac:dyDescent="0.35">
      <c r="A405" s="4">
        <v>2020020232</v>
      </c>
      <c r="B405" s="4">
        <v>31</v>
      </c>
      <c r="C405" s="4" t="s">
        <v>5</v>
      </c>
      <c r="D405" s="4" t="s">
        <v>31</v>
      </c>
      <c r="E405" s="4">
        <v>0</v>
      </c>
      <c r="F405" s="4">
        <v>1</v>
      </c>
      <c r="G405" s="4">
        <v>1.74</v>
      </c>
      <c r="H405">
        <v>0.52178541188772432</v>
      </c>
      <c r="I405">
        <f>((Table1[[#This Row],[H-S prob.]]*(Table1[[#This Row],[Odds]]-1)-1+Table1[[#This Row],[H-S prob.]])/(Table1[[#This Row],[Odds]]-1))*0.3</f>
        <v>-3.7335155398118776E-2</v>
      </c>
      <c r="K405">
        <f>(Table1[[#This Row],[H-S Bet]]*Table1[[#This Row],[Odds]]*Table1[[#This Row],[Win]]-Table1[[#This Row],[H-S Bet]])*Table1[[#This Row],[H-S Bankroll]]</f>
        <v>0</v>
      </c>
      <c r="L405">
        <f>Table1[[#This Row],[H-S Bet]]*Table1[[#This Row],[Odds]]*Table1[[#This Row],[Win]]-Table1[[#This Row],[H-S Bet]]</f>
        <v>0</v>
      </c>
      <c r="M405" s="5">
        <f>M404</f>
        <v>1.3486343262595188</v>
      </c>
      <c r="N405" s="4">
        <v>0.58400000000000007</v>
      </c>
      <c r="O405" s="4">
        <f>((Table1[[#This Row],[Dom prob.]]*(Table1[[#This Row],[Odds]]-1)-1+Table1[[#This Row],[Dom prob.]])/(Table1[[#This Row],[Odds]]-1))*0.3</f>
        <v>6.5513513513514214E-3</v>
      </c>
      <c r="P405" s="4">
        <v>6.5513513513514214E-3</v>
      </c>
      <c r="Q405" s="4">
        <f>(Table1[[#This Row],[Dom Bet]]*Table1[[#This Row],[Odds]]*Table1[[#This Row],[Win]]-Table1[[#This Row],[Dom Bet]])*Table1[[#This Row],[Dom Bankroll]]</f>
        <v>4.7575218179253661E-3</v>
      </c>
      <c r="R405" s="4">
        <f>Table1[[#This Row],[Dom Bet]]*Table1[[#This Row],[Odds]]*Table1[[#This Row],[Win]]-Table1[[#This Row],[Dom Bet]]</f>
        <v>4.8480000000000511E-3</v>
      </c>
      <c r="S405" s="4">
        <f>S404</f>
        <v>0.98133700864796114</v>
      </c>
      <c r="T405">
        <v>0.70599999999999996</v>
      </c>
      <c r="U405">
        <f>((Table1[[#This Row],[BB prob.]]*(Table1[[#This Row],[Odds]]-1)-1+Table1[[#This Row],[BB prob.]])/(Table1[[#This Row],[Odds]]-1))*0.3</f>
        <v>9.2610810810810795E-2</v>
      </c>
      <c r="V405">
        <v>9.2610810810810795E-2</v>
      </c>
      <c r="W405">
        <f>(Table1[[#This Row],[BB Bet]]*Table1[[#This Row],[Odds]]*Table1[[#This Row],[Win]]-Table1[[#This Row],[BB Bet]])*Table1[[#This Row],[BB Bankroll]]</f>
        <v>0.11829031107834795</v>
      </c>
      <c r="X405">
        <f>Table1[[#This Row],[BB Bet]]*Table1[[#This Row],[Odds]]*Table1[[#This Row],[Win]]-Table1[[#This Row],[BB Bet]]</f>
        <v>6.8531999999999982E-2</v>
      </c>
      <c r="Y405" s="5">
        <f>Y404</f>
        <v>1.726059520783692</v>
      </c>
    </row>
    <row r="406" spans="1:25" x14ac:dyDescent="0.35">
      <c r="A406" s="4">
        <v>2020020233</v>
      </c>
      <c r="B406" s="4">
        <v>31</v>
      </c>
      <c r="C406" s="4" t="s">
        <v>20</v>
      </c>
      <c r="D406" s="4" t="s">
        <v>4</v>
      </c>
      <c r="E406" s="4">
        <v>0</v>
      </c>
      <c r="F406" s="4">
        <v>0</v>
      </c>
      <c r="G406" s="4">
        <v>2</v>
      </c>
      <c r="H406">
        <v>0.54680378253679818</v>
      </c>
      <c r="I406">
        <f>((Table1[[#This Row],[H-S prob.]]*(Table1[[#This Row],[Odds]]-1)-1+Table1[[#This Row],[H-S prob.]])/(Table1[[#This Row],[Odds]]-1))*0.3</f>
        <v>2.8082269522078904E-2</v>
      </c>
      <c r="J406">
        <v>2.8082269522078904E-2</v>
      </c>
      <c r="K406">
        <f>(Table1[[#This Row],[H-S Bet]]*Table1[[#This Row],[Odds]]*Table1[[#This Row],[Win]]-Table1[[#This Row],[H-S Bet]])*Table1[[#This Row],[H-S Bankroll]]</f>
        <v>-3.7872712636747102E-2</v>
      </c>
      <c r="L406">
        <f>Table1[[#This Row],[H-S Bet]]*Table1[[#This Row],[Odds]]*Table1[[#This Row],[Win]]-Table1[[#This Row],[H-S Bet]]</f>
        <v>-2.8082269522078904E-2</v>
      </c>
      <c r="M406" s="5">
        <f>M405</f>
        <v>1.3486343262595188</v>
      </c>
      <c r="N406" s="4">
        <v>0.499</v>
      </c>
      <c r="O406" s="4">
        <f>((Table1[[#This Row],[Dom prob.]]*(Table1[[#This Row],[Odds]]-1)-1+Table1[[#This Row],[Dom prob.]])/(Table1[[#This Row],[Odds]]-1))*0.3</f>
        <v>-6.0000000000000049E-4</v>
      </c>
      <c r="P406" s="4"/>
      <c r="Q406" s="4">
        <f>(Table1[[#This Row],[Dom Bet]]*Table1[[#This Row],[Odds]]*Table1[[#This Row],[Win]]-Table1[[#This Row],[Dom Bet]])*Table1[[#This Row],[Dom Bankroll]]</f>
        <v>0</v>
      </c>
      <c r="R406" s="4">
        <f>Table1[[#This Row],[Dom Bet]]*Table1[[#This Row],[Odds]]*Table1[[#This Row],[Win]]-Table1[[#This Row],[Dom Bet]]</f>
        <v>0</v>
      </c>
      <c r="S406" s="4">
        <f>S405</f>
        <v>0.98133700864796114</v>
      </c>
      <c r="T406">
        <v>0.54790000000000005</v>
      </c>
      <c r="U406">
        <f>((Table1[[#This Row],[BB prob.]]*(Table1[[#This Row],[Odds]]-1)-1+Table1[[#This Row],[BB prob.]])/(Table1[[#This Row],[Odds]]-1))*0.3</f>
        <v>2.8740000000000029E-2</v>
      </c>
      <c r="V406">
        <v>2.8740000000000029E-2</v>
      </c>
      <c r="W406">
        <f>(Table1[[#This Row],[BB Bet]]*Table1[[#This Row],[Odds]]*Table1[[#This Row],[Win]]-Table1[[#This Row],[BB Bet]])*Table1[[#This Row],[BB Bankroll]]</f>
        <v>-4.9606950627323357E-2</v>
      </c>
      <c r="X406">
        <f>Table1[[#This Row],[BB Bet]]*Table1[[#This Row],[Odds]]*Table1[[#This Row],[Win]]-Table1[[#This Row],[BB Bet]]</f>
        <v>-2.8740000000000029E-2</v>
      </c>
      <c r="Y406" s="5">
        <f>Y405</f>
        <v>1.726059520783692</v>
      </c>
    </row>
    <row r="407" spans="1:25" x14ac:dyDescent="0.35">
      <c r="A407" s="4">
        <v>2020020233</v>
      </c>
      <c r="B407" s="4">
        <v>31</v>
      </c>
      <c r="C407" s="4" t="s">
        <v>4</v>
      </c>
      <c r="D407" s="4" t="s">
        <v>20</v>
      </c>
      <c r="E407" s="4">
        <v>1</v>
      </c>
      <c r="F407" s="4">
        <v>1</v>
      </c>
      <c r="G407" s="4">
        <v>1.9</v>
      </c>
      <c r="H407">
        <v>0.45319621746320182</v>
      </c>
      <c r="I407">
        <f>((Table1[[#This Row],[H-S prob.]]*(Table1[[#This Row],[Odds]]-1)-1+Table1[[#This Row],[H-S prob.]])/(Table1[[#This Row],[Odds]]-1))*0.3</f>
        <v>-4.6309062273305522E-2</v>
      </c>
      <c r="K407">
        <f>(Table1[[#This Row],[H-S Bet]]*Table1[[#This Row],[Odds]]*Table1[[#This Row],[Win]]-Table1[[#This Row],[H-S Bet]])*Table1[[#This Row],[H-S Bankroll]]</f>
        <v>0</v>
      </c>
      <c r="L407">
        <f>Table1[[#This Row],[H-S Bet]]*Table1[[#This Row],[Odds]]*Table1[[#This Row],[Win]]-Table1[[#This Row],[H-S Bet]]</f>
        <v>0</v>
      </c>
      <c r="M407" s="5">
        <f>M406</f>
        <v>1.3486343262595188</v>
      </c>
      <c r="N407" s="4">
        <v>0.501</v>
      </c>
      <c r="O407" s="4">
        <f>((Table1[[#This Row],[Dom prob.]]*(Table1[[#This Row],[Odds]]-1)-1+Table1[[#This Row],[Dom prob.]])/(Table1[[#This Row],[Odds]]-1))*0.3</f>
        <v>-1.6033333333333344E-2</v>
      </c>
      <c r="P407" s="4"/>
      <c r="Q407" s="4">
        <f>(Table1[[#This Row],[Dom Bet]]*Table1[[#This Row],[Odds]]*Table1[[#This Row],[Win]]-Table1[[#This Row],[Dom Bet]])*Table1[[#This Row],[Dom Bankroll]]</f>
        <v>0</v>
      </c>
      <c r="R407" s="4">
        <f>Table1[[#This Row],[Dom Bet]]*Table1[[#This Row],[Odds]]*Table1[[#This Row],[Win]]-Table1[[#This Row],[Dom Bet]]</f>
        <v>0</v>
      </c>
      <c r="S407" s="4">
        <f>S406</f>
        <v>0.98133700864796114</v>
      </c>
      <c r="T407">
        <v>0.4521</v>
      </c>
      <c r="U407">
        <f>((Table1[[#This Row],[BB prob.]]*(Table1[[#This Row],[Odds]]-1)-1+Table1[[#This Row],[BB prob.]])/(Table1[[#This Row],[Odds]]-1))*0.3</f>
        <v>-4.7003333333333348E-2</v>
      </c>
      <c r="W407">
        <f>(Table1[[#This Row],[BB Bet]]*Table1[[#This Row],[Odds]]*Table1[[#This Row],[Win]]-Table1[[#This Row],[BB Bet]])*Table1[[#This Row],[BB Bankroll]]</f>
        <v>0</v>
      </c>
      <c r="X407">
        <f>Table1[[#This Row],[BB Bet]]*Table1[[#This Row],[Odds]]*Table1[[#This Row],[Win]]-Table1[[#This Row],[BB Bet]]</f>
        <v>0</v>
      </c>
      <c r="Y407" s="5">
        <f>Y406</f>
        <v>1.726059520783692</v>
      </c>
    </row>
    <row r="408" spans="1:25" x14ac:dyDescent="0.35">
      <c r="A408" s="4">
        <v>2020020234</v>
      </c>
      <c r="B408" s="4">
        <v>31</v>
      </c>
      <c r="C408" s="4" t="s">
        <v>19</v>
      </c>
      <c r="D408" s="4" t="s">
        <v>21</v>
      </c>
      <c r="E408" s="4">
        <v>0</v>
      </c>
      <c r="F408" s="4">
        <v>1</v>
      </c>
      <c r="G408" s="4">
        <v>2.4500000000000002</v>
      </c>
      <c r="H408">
        <v>0.31428255480707584</v>
      </c>
      <c r="I408">
        <f>((Table1[[#This Row],[H-S prob.]]*(Table1[[#This Row],[Odds]]-1)-1+Table1[[#This Row],[H-S prob.]])/(Table1[[#This Row],[Odds]]-1))*0.3</f>
        <v>-4.7587808425378776E-2</v>
      </c>
      <c r="K408">
        <f>(Table1[[#This Row],[H-S Bet]]*Table1[[#This Row],[Odds]]*Table1[[#This Row],[Win]]-Table1[[#This Row],[H-S Bet]])*Table1[[#This Row],[H-S Bankroll]]</f>
        <v>0</v>
      </c>
      <c r="L408">
        <f>Table1[[#This Row],[H-S Bet]]*Table1[[#This Row],[Odds]]*Table1[[#This Row],[Win]]-Table1[[#This Row],[H-S Bet]]</f>
        <v>0</v>
      </c>
      <c r="M408" s="5">
        <f>M407</f>
        <v>1.3486343262595188</v>
      </c>
      <c r="N408" s="4">
        <v>0.41300000000000003</v>
      </c>
      <c r="O408" s="4">
        <f>((Table1[[#This Row],[Dom prob.]]*(Table1[[#This Row],[Odds]]-1)-1+Table1[[#This Row],[Dom prob.]])/(Table1[[#This Row],[Odds]]-1))*0.3</f>
        <v>2.4517241379310626E-3</v>
      </c>
      <c r="P408" s="4">
        <v>2.4517241379310626E-3</v>
      </c>
      <c r="Q408" s="4">
        <f>(Table1[[#This Row],[Dom Bet]]*Table1[[#This Row],[Odds]]*Table1[[#This Row],[Win]]-Table1[[#This Row],[Dom Bet]])*Table1[[#This Row],[Dom Bankroll]]</f>
        <v>3.4886530657435421E-3</v>
      </c>
      <c r="R408" s="4">
        <f>Table1[[#This Row],[Dom Bet]]*Table1[[#This Row],[Odds]]*Table1[[#This Row],[Win]]-Table1[[#This Row],[Dom Bet]]</f>
        <v>3.5550000000000412E-3</v>
      </c>
      <c r="S408" s="4">
        <f>S407</f>
        <v>0.98133700864796114</v>
      </c>
      <c r="T408">
        <v>0.3206</v>
      </c>
      <c r="U408">
        <f>((Table1[[#This Row],[BB prob.]]*(Table1[[#This Row],[Odds]]-1)-1+Table1[[#This Row],[BB prob.]])/(Table1[[#This Row],[Odds]]-1))*0.3</f>
        <v>-4.4385517241379284E-2</v>
      </c>
      <c r="W408">
        <f>(Table1[[#This Row],[BB Bet]]*Table1[[#This Row],[Odds]]*Table1[[#This Row],[Win]]-Table1[[#This Row],[BB Bet]])*Table1[[#This Row],[BB Bankroll]]</f>
        <v>0</v>
      </c>
      <c r="X408">
        <f>Table1[[#This Row],[BB Bet]]*Table1[[#This Row],[Odds]]*Table1[[#This Row],[Win]]-Table1[[#This Row],[BB Bet]]</f>
        <v>0</v>
      </c>
      <c r="Y408" s="5">
        <f>Y407</f>
        <v>1.726059520783692</v>
      </c>
    </row>
    <row r="409" spans="1:25" x14ac:dyDescent="0.35">
      <c r="A409" s="4">
        <v>2020020234</v>
      </c>
      <c r="B409" s="4">
        <v>31</v>
      </c>
      <c r="C409" s="4" t="s">
        <v>21</v>
      </c>
      <c r="D409" s="4" t="s">
        <v>19</v>
      </c>
      <c r="E409" s="4">
        <v>1</v>
      </c>
      <c r="F409" s="4">
        <v>0</v>
      </c>
      <c r="G409" s="4">
        <v>1.6</v>
      </c>
      <c r="H409">
        <v>0.68571744519292421</v>
      </c>
      <c r="I409">
        <f>((Table1[[#This Row],[H-S prob.]]*(Table1[[#This Row],[Odds]]-1)-1+Table1[[#This Row],[H-S prob.]])/(Table1[[#This Row],[Odds]]-1))*0.3</f>
        <v>4.8573956154339397E-2</v>
      </c>
      <c r="J409">
        <v>4.8573956154339397E-2</v>
      </c>
      <c r="K409">
        <f>(Table1[[#This Row],[H-S Bet]]*Table1[[#This Row],[Odds]]*Table1[[#This Row],[Win]]-Table1[[#This Row],[H-S Bet]])*Table1[[#This Row],[H-S Bankroll]]</f>
        <v>-6.5508504631966918E-2</v>
      </c>
      <c r="L409">
        <f>Table1[[#This Row],[H-S Bet]]*Table1[[#This Row],[Odds]]*Table1[[#This Row],[Win]]-Table1[[#This Row],[H-S Bet]]</f>
        <v>-4.8573956154339397E-2</v>
      </c>
      <c r="M409" s="5">
        <f>M408</f>
        <v>1.3486343262595188</v>
      </c>
      <c r="N409" s="4">
        <v>0.58699999999999997</v>
      </c>
      <c r="O409" s="4">
        <f>((Table1[[#This Row],[Dom prob.]]*(Table1[[#This Row],[Odds]]-1)-1+Table1[[#This Row],[Dom prob.]])/(Table1[[#This Row],[Odds]]-1))*0.3</f>
        <v>-3.0399999999999976E-2</v>
      </c>
      <c r="P409" s="4"/>
      <c r="Q409" s="4">
        <f>(Table1[[#This Row],[Dom Bet]]*Table1[[#This Row],[Odds]]*Table1[[#This Row],[Win]]-Table1[[#This Row],[Dom Bet]])*Table1[[#This Row],[Dom Bankroll]]</f>
        <v>0</v>
      </c>
      <c r="R409" s="4">
        <f>Table1[[#This Row],[Dom Bet]]*Table1[[#This Row],[Odds]]*Table1[[#This Row],[Win]]-Table1[[#This Row],[Dom Bet]]</f>
        <v>0</v>
      </c>
      <c r="S409" s="4">
        <f>S408</f>
        <v>0.98133700864796114</v>
      </c>
      <c r="T409">
        <v>0.6794</v>
      </c>
      <c r="U409">
        <f>((Table1[[#This Row],[BB prob.]]*(Table1[[#This Row],[Odds]]-1)-1+Table1[[#This Row],[BB prob.]])/(Table1[[#This Row],[Odds]]-1))*0.3</f>
        <v>4.3519999999999996E-2</v>
      </c>
      <c r="V409">
        <v>4.3519999999999996E-2</v>
      </c>
      <c r="W409">
        <f>(Table1[[#This Row],[BB Bet]]*Table1[[#This Row],[Odds]]*Table1[[#This Row],[Win]]-Table1[[#This Row],[BB Bet]])*Table1[[#This Row],[BB Bankroll]]</f>
        <v>-7.5118110344506273E-2</v>
      </c>
      <c r="X409">
        <f>Table1[[#This Row],[BB Bet]]*Table1[[#This Row],[Odds]]*Table1[[#This Row],[Win]]-Table1[[#This Row],[BB Bet]]</f>
        <v>-4.3519999999999996E-2</v>
      </c>
      <c r="Y409" s="5">
        <f>Y408</f>
        <v>1.726059520783692</v>
      </c>
    </row>
    <row r="410" spans="1:25" x14ac:dyDescent="0.35">
      <c r="A410" s="4">
        <v>2020020235</v>
      </c>
      <c r="B410" s="4">
        <v>31</v>
      </c>
      <c r="C410" s="4" t="s">
        <v>6</v>
      </c>
      <c r="D410" s="4" t="s">
        <v>7</v>
      </c>
      <c r="E410" s="4">
        <v>0</v>
      </c>
      <c r="F410" s="4">
        <v>1</v>
      </c>
      <c r="G410" s="4">
        <v>2.4500000000000002</v>
      </c>
      <c r="H410">
        <v>0.39890452070333321</v>
      </c>
      <c r="I410">
        <f>((Table1[[#This Row],[H-S prob.]]*(Table1[[#This Row],[Odds]]-1)-1+Table1[[#This Row],[H-S prob.]])/(Table1[[#This Row],[Odds]]-1))*0.3</f>
        <v>-4.6932257124483257E-3</v>
      </c>
      <c r="K410">
        <f>(Table1[[#This Row],[H-S Bet]]*Table1[[#This Row],[Odds]]*Table1[[#This Row],[Win]]-Table1[[#This Row],[H-S Bet]])*Table1[[#This Row],[H-S Bankroll]]</f>
        <v>0</v>
      </c>
      <c r="L410">
        <f>Table1[[#This Row],[H-S Bet]]*Table1[[#This Row],[Odds]]*Table1[[#This Row],[Win]]-Table1[[#This Row],[H-S Bet]]</f>
        <v>0</v>
      </c>
      <c r="M410" s="5">
        <f>M409</f>
        <v>1.3486343262595188</v>
      </c>
      <c r="N410" s="4">
        <v>0.43700000000000006</v>
      </c>
      <c r="O410" s="4">
        <f>((Table1[[#This Row],[Dom prob.]]*(Table1[[#This Row],[Odds]]-1)-1+Table1[[#This Row],[Dom prob.]])/(Table1[[#This Row],[Odds]]-1))*0.3</f>
        <v>1.4617241379310386E-2</v>
      </c>
      <c r="P410" s="4">
        <v>1.4617241379310386E-2</v>
      </c>
      <c r="Q410" s="4">
        <f>(Table1[[#This Row],[Dom Bet]]*Table1[[#This Row],[Odds]]*Table1[[#This Row],[Win]]-Table1[[#This Row],[Dom Bet]])*Table1[[#This Row],[Dom Bankroll]]</f>
        <v>2.0799437898293603E-2</v>
      </c>
      <c r="R410" s="4">
        <f>Table1[[#This Row],[Dom Bet]]*Table1[[#This Row],[Odds]]*Table1[[#This Row],[Win]]-Table1[[#This Row],[Dom Bet]]</f>
        <v>2.1195000000000068E-2</v>
      </c>
      <c r="S410" s="4">
        <f>S409</f>
        <v>0.98133700864796114</v>
      </c>
      <c r="T410">
        <v>0.46609999999999996</v>
      </c>
      <c r="U410">
        <f>((Table1[[#This Row],[BB prob.]]*(Table1[[#This Row],[Odds]]-1)-1+Table1[[#This Row],[BB prob.]])/(Table1[[#This Row],[Odds]]-1))*0.3</f>
        <v>2.936793103448275E-2</v>
      </c>
      <c r="V410">
        <v>2.936793103448275E-2</v>
      </c>
      <c r="W410">
        <f>(Table1[[#This Row],[BB Bet]]*Table1[[#This Row],[Odds]]*Table1[[#This Row],[Win]]-Table1[[#This Row],[BB Bet]])*Table1[[#This Row],[BB Bankroll]]</f>
        <v>7.3501655603292346E-2</v>
      </c>
      <c r="X410">
        <f>Table1[[#This Row],[BB Bet]]*Table1[[#This Row],[Odds]]*Table1[[#This Row],[Win]]-Table1[[#This Row],[BB Bet]]</f>
        <v>4.2583499999999996E-2</v>
      </c>
      <c r="Y410" s="5">
        <f>Y409</f>
        <v>1.726059520783692</v>
      </c>
    </row>
    <row r="411" spans="1:25" x14ac:dyDescent="0.35">
      <c r="A411" s="4">
        <v>2020020235</v>
      </c>
      <c r="B411" s="4">
        <v>31</v>
      </c>
      <c r="C411" s="4" t="s">
        <v>7</v>
      </c>
      <c r="D411" s="4" t="s">
        <v>6</v>
      </c>
      <c r="E411" s="4">
        <v>1</v>
      </c>
      <c r="F411" s="4">
        <v>0</v>
      </c>
      <c r="G411" s="4">
        <v>1.74</v>
      </c>
      <c r="H411">
        <v>0.60109547929666685</v>
      </c>
      <c r="I411">
        <f>((Table1[[#This Row],[H-S prob.]]*(Table1[[#This Row],[Odds]]-1)-1+Table1[[#This Row],[H-S prob.]])/(Table1[[#This Row],[Odds]]-1))*0.3</f>
        <v>1.8610594855216316E-2</v>
      </c>
      <c r="J411">
        <v>1.8610594855216316E-2</v>
      </c>
      <c r="K411">
        <f>(Table1[[#This Row],[H-S Bet]]*Table1[[#This Row],[Odds]]*Table1[[#This Row],[Win]]-Table1[[#This Row],[H-S Bet]])*Table1[[#This Row],[H-S Bankroll]]</f>
        <v>-2.5098887053853523E-2</v>
      </c>
      <c r="L411">
        <f>Table1[[#This Row],[H-S Bet]]*Table1[[#This Row],[Odds]]*Table1[[#This Row],[Win]]-Table1[[#This Row],[H-S Bet]]</f>
        <v>-1.8610594855216316E-2</v>
      </c>
      <c r="M411" s="5">
        <f>M410</f>
        <v>1.3486343262595188</v>
      </c>
      <c r="N411" s="4">
        <v>0.56299999999999994</v>
      </c>
      <c r="O411" s="4">
        <f>((Table1[[#This Row],[Dom prob.]]*(Table1[[#This Row],[Odds]]-1)-1+Table1[[#This Row],[Dom prob.]])/(Table1[[#This Row],[Odds]]-1))*0.3</f>
        <v>-8.2621621621621882E-3</v>
      </c>
      <c r="P411" s="4"/>
      <c r="Q411" s="4">
        <f>(Table1[[#This Row],[Dom Bet]]*Table1[[#This Row],[Odds]]*Table1[[#This Row],[Win]]-Table1[[#This Row],[Dom Bet]])*Table1[[#This Row],[Dom Bankroll]]</f>
        <v>0</v>
      </c>
      <c r="R411" s="4">
        <f>Table1[[#This Row],[Dom Bet]]*Table1[[#This Row],[Odds]]*Table1[[#This Row],[Win]]-Table1[[#This Row],[Dom Bet]]</f>
        <v>0</v>
      </c>
      <c r="S411" s="4">
        <f>S410</f>
        <v>0.98133700864796114</v>
      </c>
      <c r="T411">
        <v>0.53390000000000004</v>
      </c>
      <c r="U411">
        <f>((Table1[[#This Row],[BB prob.]]*(Table1[[#This Row],[Odds]]-1)-1+Table1[[#This Row],[BB prob.]])/(Table1[[#This Row],[Odds]]-1))*0.3</f>
        <v>-2.8789459459459422E-2</v>
      </c>
      <c r="W411">
        <f>(Table1[[#This Row],[BB Bet]]*Table1[[#This Row],[Odds]]*Table1[[#This Row],[Win]]-Table1[[#This Row],[BB Bet]])*Table1[[#This Row],[BB Bankroll]]</f>
        <v>0</v>
      </c>
      <c r="X411">
        <f>Table1[[#This Row],[BB Bet]]*Table1[[#This Row],[Odds]]*Table1[[#This Row],[Win]]-Table1[[#This Row],[BB Bet]]</f>
        <v>0</v>
      </c>
      <c r="Y411" s="5">
        <f>Y410</f>
        <v>1.726059520783692</v>
      </c>
    </row>
    <row r="412" spans="1:25" x14ac:dyDescent="0.35">
      <c r="A412" s="4">
        <v>2020020236</v>
      </c>
      <c r="B412" s="4">
        <v>31</v>
      </c>
      <c r="C412" s="4" t="s">
        <v>30</v>
      </c>
      <c r="D412" s="4" t="s">
        <v>23</v>
      </c>
      <c r="E412" s="4">
        <v>0</v>
      </c>
      <c r="F412" s="4">
        <v>1</v>
      </c>
      <c r="G412" s="4">
        <v>2.85</v>
      </c>
      <c r="H412">
        <v>0.25782482950516744</v>
      </c>
      <c r="I412">
        <f>((Table1[[#This Row],[H-S prob.]]*(Table1[[#This Row],[Odds]]-1)-1+Table1[[#This Row],[H-S prob.]])/(Table1[[#This Row],[Odds]]-1))*0.3</f>
        <v>-4.3005281498963148E-2</v>
      </c>
      <c r="K412">
        <f>(Table1[[#This Row],[H-S Bet]]*Table1[[#This Row],[Odds]]*Table1[[#This Row],[Win]]-Table1[[#This Row],[H-S Bet]])*Table1[[#This Row],[H-S Bankroll]]</f>
        <v>0</v>
      </c>
      <c r="L412">
        <f>Table1[[#This Row],[H-S Bet]]*Table1[[#This Row],[Odds]]*Table1[[#This Row],[Win]]-Table1[[#This Row],[H-S Bet]]</f>
        <v>0</v>
      </c>
      <c r="M412" s="5">
        <f>M411</f>
        <v>1.3486343262595188</v>
      </c>
      <c r="N412" s="4">
        <v>0.30600000000000005</v>
      </c>
      <c r="O412" s="4">
        <f>((Table1[[#This Row],[Dom prob.]]*(Table1[[#This Row],[Odds]]-1)-1+Table1[[#This Row],[Dom prob.]])/(Table1[[#This Row],[Odds]]-1))*0.3</f>
        <v>-2.0740540540540503E-2</v>
      </c>
      <c r="P412" s="4"/>
      <c r="Q412" s="4">
        <f>(Table1[[#This Row],[Dom Bet]]*Table1[[#This Row],[Odds]]*Table1[[#This Row],[Win]]-Table1[[#This Row],[Dom Bet]])*Table1[[#This Row],[Dom Bankroll]]</f>
        <v>0</v>
      </c>
      <c r="R412" s="4">
        <f>Table1[[#This Row],[Dom Bet]]*Table1[[#This Row],[Odds]]*Table1[[#This Row],[Win]]-Table1[[#This Row],[Dom Bet]]</f>
        <v>0</v>
      </c>
      <c r="S412" s="4">
        <f>S411</f>
        <v>0.98133700864796114</v>
      </c>
      <c r="T412">
        <v>0.30230000000000001</v>
      </c>
      <c r="U412">
        <f>((Table1[[#This Row],[BB prob.]]*(Table1[[#This Row],[Odds]]-1)-1+Table1[[#This Row],[BB prob.]])/(Table1[[#This Row],[Odds]]-1))*0.3</f>
        <v>-2.2450540540540527E-2</v>
      </c>
      <c r="W412">
        <f>(Table1[[#This Row],[BB Bet]]*Table1[[#This Row],[Odds]]*Table1[[#This Row],[Win]]-Table1[[#This Row],[BB Bet]])*Table1[[#This Row],[BB Bankroll]]</f>
        <v>0</v>
      </c>
      <c r="X412">
        <f>Table1[[#This Row],[BB Bet]]*Table1[[#This Row],[Odds]]*Table1[[#This Row],[Win]]-Table1[[#This Row],[BB Bet]]</f>
        <v>0</v>
      </c>
      <c r="Y412" s="5">
        <f>Y411</f>
        <v>1.726059520783692</v>
      </c>
    </row>
    <row r="413" spans="1:25" x14ac:dyDescent="0.35">
      <c r="A413" s="4">
        <v>2020020236</v>
      </c>
      <c r="B413" s="4">
        <v>31</v>
      </c>
      <c r="C413" s="4" t="s">
        <v>23</v>
      </c>
      <c r="D413" s="4" t="s">
        <v>30</v>
      </c>
      <c r="E413" s="4">
        <v>1</v>
      </c>
      <c r="F413" s="4">
        <v>0</v>
      </c>
      <c r="G413" s="4">
        <v>1.44</v>
      </c>
      <c r="H413">
        <v>0.7421751704948325</v>
      </c>
      <c r="I413">
        <f>((Table1[[#This Row],[H-S prob.]]*(Table1[[#This Row],[Odds]]-1)-1+Table1[[#This Row],[H-S prob.]])/(Table1[[#This Row],[Odds]]-1))*0.3</f>
        <v>4.6862894667653691E-2</v>
      </c>
      <c r="J413">
        <v>4.6862894667653691E-2</v>
      </c>
      <c r="K413">
        <f>(Table1[[#This Row],[H-S Bet]]*Table1[[#This Row],[Odds]]*Table1[[#This Row],[Win]]-Table1[[#This Row],[H-S Bet]])*Table1[[#This Row],[H-S Bankroll]]</f>
        <v>-6.3200908376681936E-2</v>
      </c>
      <c r="L413">
        <f>Table1[[#This Row],[H-S Bet]]*Table1[[#This Row],[Odds]]*Table1[[#This Row],[Win]]-Table1[[#This Row],[H-S Bet]]</f>
        <v>-4.6862894667653691E-2</v>
      </c>
      <c r="M413" s="5">
        <f>M412</f>
        <v>1.3486343262595188</v>
      </c>
      <c r="N413" s="4">
        <v>0.69399999999999995</v>
      </c>
      <c r="O413" s="4">
        <f>((Table1[[#This Row],[Dom prob.]]*(Table1[[#This Row],[Odds]]-1)-1+Table1[[#This Row],[Dom prob.]])/(Table1[[#This Row],[Odds]]-1))*0.3</f>
        <v>-4.3636363636369437E-4</v>
      </c>
      <c r="P413" s="4"/>
      <c r="Q413" s="4">
        <f>(Table1[[#This Row],[Dom Bet]]*Table1[[#This Row],[Odds]]*Table1[[#This Row],[Win]]-Table1[[#This Row],[Dom Bet]])*Table1[[#This Row],[Dom Bankroll]]</f>
        <v>0</v>
      </c>
      <c r="R413" s="4">
        <f>Table1[[#This Row],[Dom Bet]]*Table1[[#This Row],[Odds]]*Table1[[#This Row],[Win]]-Table1[[#This Row],[Dom Bet]]</f>
        <v>0</v>
      </c>
      <c r="S413" s="4">
        <f>S412</f>
        <v>0.98133700864796114</v>
      </c>
      <c r="T413">
        <v>0.69769999999999999</v>
      </c>
      <c r="U413">
        <f>((Table1[[#This Row],[BB prob.]]*(Table1[[#This Row],[Odds]]-1)-1+Table1[[#This Row],[BB prob.]])/(Table1[[#This Row],[Odds]]-1))*0.3</f>
        <v>3.1963636363636539E-3</v>
      </c>
      <c r="V413">
        <v>3.1963636363636539E-3</v>
      </c>
      <c r="W413">
        <f>(Table1[[#This Row],[BB Bet]]*Table1[[#This Row],[Odds]]*Table1[[#This Row],[Win]]-Table1[[#This Row],[BB Bet]])*Table1[[#This Row],[BB Bankroll]]</f>
        <v>-5.5171138864322676E-3</v>
      </c>
      <c r="X413">
        <f>Table1[[#This Row],[BB Bet]]*Table1[[#This Row],[Odds]]*Table1[[#This Row],[Win]]-Table1[[#This Row],[BB Bet]]</f>
        <v>-3.1963636363636539E-3</v>
      </c>
      <c r="Y413" s="5">
        <f>Y412</f>
        <v>1.726059520783692</v>
      </c>
    </row>
    <row r="414" spans="1:25" x14ac:dyDescent="0.35">
      <c r="A414" s="4">
        <v>2020020237</v>
      </c>
      <c r="B414" s="4">
        <v>31</v>
      </c>
      <c r="C414" s="4" t="s">
        <v>22</v>
      </c>
      <c r="D414" s="4" t="s">
        <v>9</v>
      </c>
      <c r="E414" s="4">
        <v>0</v>
      </c>
      <c r="F414" s="4">
        <v>0</v>
      </c>
      <c r="G414" s="4">
        <v>1.76</v>
      </c>
      <c r="H414">
        <v>0.55683368299567226</v>
      </c>
      <c r="I414">
        <f>((Table1[[#This Row],[H-S prob.]]*(Table1[[#This Row],[Odds]]-1)-1+Table1[[#This Row],[H-S prob.]])/(Table1[[#This Row],[Odds]]-1))*0.3</f>
        <v>-7.8839676030066259E-3</v>
      </c>
      <c r="K414">
        <f>(Table1[[#This Row],[H-S Bet]]*Table1[[#This Row],[Odds]]*Table1[[#This Row],[Win]]-Table1[[#This Row],[H-S Bet]])*Table1[[#This Row],[H-S Bankroll]]</f>
        <v>0</v>
      </c>
      <c r="L414">
        <f>Table1[[#This Row],[H-S Bet]]*Table1[[#This Row],[Odds]]*Table1[[#This Row],[Win]]-Table1[[#This Row],[H-S Bet]]</f>
        <v>0</v>
      </c>
      <c r="M414" s="5">
        <f>M413</f>
        <v>1.3486343262595188</v>
      </c>
      <c r="N414" s="4">
        <v>0.57499999999999996</v>
      </c>
      <c r="O414" s="4">
        <f>((Table1[[#This Row],[Dom prob.]]*(Table1[[#This Row],[Odds]]-1)-1+Table1[[#This Row],[Dom prob.]])/(Table1[[#This Row],[Odds]]-1))*0.3</f>
        <v>4.7368421052631183E-3</v>
      </c>
      <c r="P414" s="4">
        <v>4.7368421052631183E-3</v>
      </c>
      <c r="Q414" s="4">
        <f>(Table1[[#This Row],[Dom Bet]]*Table1[[#This Row],[Odds]]*Table1[[#This Row],[Win]]-Table1[[#This Row],[Dom Bet]])*Table1[[#This Row],[Dom Bankroll]]</f>
        <v>-4.6484384620166189E-3</v>
      </c>
      <c r="R414" s="4">
        <f>Table1[[#This Row],[Dom Bet]]*Table1[[#This Row],[Odds]]*Table1[[#This Row],[Win]]-Table1[[#This Row],[Dom Bet]]</f>
        <v>-4.7368421052631183E-3</v>
      </c>
      <c r="S414" s="4">
        <f>S413</f>
        <v>0.98133700864796114</v>
      </c>
      <c r="T414">
        <v>0.60660000000000003</v>
      </c>
      <c r="U414">
        <f>((Table1[[#This Row],[BB prob.]]*(Table1[[#This Row],[Odds]]-1)-1+Table1[[#This Row],[BB prob.]])/(Table1[[#This Row],[Odds]]-1))*0.3</f>
        <v>2.6690526315789522E-2</v>
      </c>
      <c r="V414">
        <v>2.6690526315789522E-2</v>
      </c>
      <c r="W414">
        <f>(Table1[[#This Row],[BB Bet]]*Table1[[#This Row],[Odds]]*Table1[[#This Row],[Win]]-Table1[[#This Row],[BB Bet]])*Table1[[#This Row],[BB Bankroll]]</f>
        <v>-4.606943706209618E-2</v>
      </c>
      <c r="X414">
        <f>Table1[[#This Row],[BB Bet]]*Table1[[#This Row],[Odds]]*Table1[[#This Row],[Win]]-Table1[[#This Row],[BB Bet]]</f>
        <v>-2.6690526315789522E-2</v>
      </c>
      <c r="Y414" s="5">
        <f>Y413</f>
        <v>1.726059520783692</v>
      </c>
    </row>
    <row r="415" spans="1:25" x14ac:dyDescent="0.35">
      <c r="A415" s="4">
        <v>2020020237</v>
      </c>
      <c r="B415" s="4">
        <v>31</v>
      </c>
      <c r="C415" s="4" t="s">
        <v>9</v>
      </c>
      <c r="D415" s="4" t="s">
        <v>22</v>
      </c>
      <c r="E415" s="4">
        <v>1</v>
      </c>
      <c r="F415" s="4">
        <v>1</v>
      </c>
      <c r="G415" s="4">
        <v>2.25</v>
      </c>
      <c r="H415">
        <v>0.44316631700432774</v>
      </c>
      <c r="I415">
        <f>((Table1[[#This Row],[H-S prob.]]*(Table1[[#This Row],[Odds]]-1)-1+Table1[[#This Row],[H-S prob.]])/(Table1[[#This Row],[Odds]]-1))*0.3</f>
        <v>-6.9018881766301553E-4</v>
      </c>
      <c r="K415">
        <f>(Table1[[#This Row],[H-S Bet]]*Table1[[#This Row],[Odds]]*Table1[[#This Row],[Win]]-Table1[[#This Row],[H-S Bet]])*Table1[[#This Row],[H-S Bankroll]]</f>
        <v>0</v>
      </c>
      <c r="L415">
        <f>Table1[[#This Row],[H-S Bet]]*Table1[[#This Row],[Odds]]*Table1[[#This Row],[Win]]-Table1[[#This Row],[H-S Bet]]</f>
        <v>0</v>
      </c>
      <c r="M415" s="5">
        <f>M414</f>
        <v>1.3486343262595188</v>
      </c>
      <c r="N415" s="4">
        <v>0.42499999999999999</v>
      </c>
      <c r="O415" s="4">
        <f>((Table1[[#This Row],[Dom prob.]]*(Table1[[#This Row],[Odds]]-1)-1+Table1[[#This Row],[Dom prob.]])/(Table1[[#This Row],[Odds]]-1))*0.3</f>
        <v>-1.0500000000000002E-2</v>
      </c>
      <c r="P415" s="4"/>
      <c r="Q415" s="4">
        <f>(Table1[[#This Row],[Dom Bet]]*Table1[[#This Row],[Odds]]*Table1[[#This Row],[Win]]-Table1[[#This Row],[Dom Bet]])*Table1[[#This Row],[Dom Bankroll]]</f>
        <v>0</v>
      </c>
      <c r="R415" s="4">
        <f>Table1[[#This Row],[Dom Bet]]*Table1[[#This Row],[Odds]]*Table1[[#This Row],[Win]]-Table1[[#This Row],[Dom Bet]]</f>
        <v>0</v>
      </c>
      <c r="S415" s="4">
        <f>S414</f>
        <v>0.98133700864796114</v>
      </c>
      <c r="T415">
        <v>0.39340000000000003</v>
      </c>
      <c r="U415">
        <f>((Table1[[#This Row],[BB prob.]]*(Table1[[#This Row],[Odds]]-1)-1+Table1[[#This Row],[BB prob.]])/(Table1[[#This Row],[Odds]]-1))*0.3</f>
        <v>-2.7563999999999988E-2</v>
      </c>
      <c r="W415">
        <f>(Table1[[#This Row],[BB Bet]]*Table1[[#This Row],[Odds]]*Table1[[#This Row],[Win]]-Table1[[#This Row],[BB Bet]])*Table1[[#This Row],[BB Bankroll]]</f>
        <v>0</v>
      </c>
      <c r="X415">
        <f>Table1[[#This Row],[BB Bet]]*Table1[[#This Row],[Odds]]*Table1[[#This Row],[Win]]-Table1[[#This Row],[BB Bet]]</f>
        <v>0</v>
      </c>
      <c r="Y415" s="5">
        <f>Y414</f>
        <v>1.726059520783692</v>
      </c>
    </row>
    <row r="416" spans="1:25" x14ac:dyDescent="0.35">
      <c r="A416" s="4">
        <v>2020020238</v>
      </c>
      <c r="B416" s="4">
        <v>31</v>
      </c>
      <c r="C416" s="4" t="s">
        <v>18</v>
      </c>
      <c r="D416" s="4" t="s">
        <v>32</v>
      </c>
      <c r="E416" s="4">
        <v>0</v>
      </c>
      <c r="F416" s="4">
        <v>1</v>
      </c>
      <c r="G416" s="4">
        <v>1.83</v>
      </c>
      <c r="H416">
        <v>0.543553346890845</v>
      </c>
      <c r="I416">
        <f>((Table1[[#This Row],[H-S prob.]]*(Table1[[#This Row],[Odds]]-1)-1+Table1[[#This Row],[H-S prob.]])/(Table1[[#This Row],[Odds]]-1))*0.3</f>
        <v>-1.9147139240073231E-3</v>
      </c>
      <c r="K416">
        <f>(Table1[[#This Row],[H-S Bet]]*Table1[[#This Row],[Odds]]*Table1[[#This Row],[Win]]-Table1[[#This Row],[H-S Bet]])*Table1[[#This Row],[H-S Bankroll]]</f>
        <v>0</v>
      </c>
      <c r="L416">
        <f>Table1[[#This Row],[H-S Bet]]*Table1[[#This Row],[Odds]]*Table1[[#This Row],[Win]]-Table1[[#This Row],[H-S Bet]]</f>
        <v>0</v>
      </c>
      <c r="M416" s="5">
        <f>M415</f>
        <v>1.3486343262595188</v>
      </c>
      <c r="N416" s="4">
        <v>0.55600000000000005</v>
      </c>
      <c r="O416" s="4">
        <f>((Table1[[#This Row],[Dom prob.]]*(Table1[[#This Row],[Odds]]-1)-1+Table1[[#This Row],[Dom prob.]])/(Table1[[#This Row],[Odds]]-1))*0.3</f>
        <v>6.3180722891566839E-3</v>
      </c>
      <c r="P416" s="4">
        <v>6.3180722891566839E-3</v>
      </c>
      <c r="Q416" s="4">
        <f>(Table1[[#This Row],[Dom Bet]]*Table1[[#This Row],[Odds]]*Table1[[#This Row],[Win]]-Table1[[#This Row],[Dom Bet]])*Table1[[#This Row],[Dom Bankroll]]</f>
        <v>5.1461312733499564E-3</v>
      </c>
      <c r="R416" s="4">
        <f>Table1[[#This Row],[Dom Bet]]*Table1[[#This Row],[Odds]]*Table1[[#This Row],[Win]]-Table1[[#This Row],[Dom Bet]]</f>
        <v>5.244000000000049E-3</v>
      </c>
      <c r="S416" s="4">
        <f>S415</f>
        <v>0.98133700864796114</v>
      </c>
      <c r="T416">
        <v>0.54669999999999996</v>
      </c>
      <c r="U416">
        <f>((Table1[[#This Row],[BB prob.]]*(Table1[[#This Row],[Odds]]-1)-1+Table1[[#This Row],[BB prob.]])/(Table1[[#This Row],[Odds]]-1))*0.3</f>
        <v>1.6662650602411252E-4</v>
      </c>
      <c r="V416">
        <v>1.6662650602411252E-4</v>
      </c>
      <c r="W416">
        <f>(Table1[[#This Row],[BB Bet]]*Table1[[#This Row],[Odds]]*Table1[[#This Row],[Win]]-Table1[[#This Row],[BB Bet]])*Table1[[#This Row],[BB Bankroll]]</f>
        <v>2.3871403172440775E-4</v>
      </c>
      <c r="X416">
        <f>Table1[[#This Row],[BB Bet]]*Table1[[#This Row],[Odds]]*Table1[[#This Row],[Win]]-Table1[[#This Row],[BB Bet]]</f>
        <v>1.3830000000001342E-4</v>
      </c>
      <c r="Y416" s="5">
        <f>Y415</f>
        <v>1.726059520783692</v>
      </c>
    </row>
    <row r="417" spans="1:25" x14ac:dyDescent="0.35">
      <c r="A417" s="4">
        <v>2020020238</v>
      </c>
      <c r="B417" s="4">
        <v>31</v>
      </c>
      <c r="C417" s="4" t="s">
        <v>32</v>
      </c>
      <c r="D417" s="4" t="s">
        <v>18</v>
      </c>
      <c r="E417" s="4">
        <v>1</v>
      </c>
      <c r="F417" s="4">
        <v>0</v>
      </c>
      <c r="G417" s="4">
        <v>2.1</v>
      </c>
      <c r="H417">
        <v>0.456446653109155</v>
      </c>
      <c r="I417">
        <f>((Table1[[#This Row],[H-S prob.]]*(Table1[[#This Row],[Odds]]-1)-1+Table1[[#This Row],[H-S prob.]])/(Table1[[#This Row],[Odds]]-1))*0.3</f>
        <v>-1.1307825946574868E-2</v>
      </c>
      <c r="K417">
        <f>(Table1[[#This Row],[H-S Bet]]*Table1[[#This Row],[Odds]]*Table1[[#This Row],[Win]]-Table1[[#This Row],[H-S Bet]])*Table1[[#This Row],[H-S Bankroll]]</f>
        <v>0</v>
      </c>
      <c r="L417">
        <f>Table1[[#This Row],[H-S Bet]]*Table1[[#This Row],[Odds]]*Table1[[#This Row],[Win]]-Table1[[#This Row],[H-S Bet]]</f>
        <v>0</v>
      </c>
      <c r="M417" s="5">
        <f>M416</f>
        <v>1.3486343262595188</v>
      </c>
      <c r="N417" s="4">
        <v>0.44400000000000001</v>
      </c>
      <c r="O417" s="4">
        <f>((Table1[[#This Row],[Dom prob.]]*(Table1[[#This Row],[Odds]]-1)-1+Table1[[#This Row],[Dom prob.]])/(Table1[[#This Row],[Odds]]-1))*0.3</f>
        <v>-1.8436363636363619E-2</v>
      </c>
      <c r="P417" s="4"/>
      <c r="Q417" s="4">
        <f>(Table1[[#This Row],[Dom Bet]]*Table1[[#This Row],[Odds]]*Table1[[#This Row],[Win]]-Table1[[#This Row],[Dom Bet]])*Table1[[#This Row],[Dom Bankroll]]</f>
        <v>0</v>
      </c>
      <c r="R417" s="4">
        <f>Table1[[#This Row],[Dom Bet]]*Table1[[#This Row],[Odds]]*Table1[[#This Row],[Win]]-Table1[[#This Row],[Dom Bet]]</f>
        <v>0</v>
      </c>
      <c r="S417" s="4">
        <f>S416</f>
        <v>0.98133700864796114</v>
      </c>
      <c r="T417">
        <v>0.45329999999999998</v>
      </c>
      <c r="U417">
        <f>((Table1[[#This Row],[BB prob.]]*(Table1[[#This Row],[Odds]]-1)-1+Table1[[#This Row],[BB prob.]])/(Table1[[#This Row],[Odds]]-1))*0.3</f>
        <v>-1.3109999999999998E-2</v>
      </c>
      <c r="W417">
        <f>(Table1[[#This Row],[BB Bet]]*Table1[[#This Row],[Odds]]*Table1[[#This Row],[Win]]-Table1[[#This Row],[BB Bet]])*Table1[[#This Row],[BB Bankroll]]</f>
        <v>0</v>
      </c>
      <c r="X417">
        <f>Table1[[#This Row],[BB Bet]]*Table1[[#This Row],[Odds]]*Table1[[#This Row],[Win]]-Table1[[#This Row],[BB Bet]]</f>
        <v>0</v>
      </c>
      <c r="Y417" s="5">
        <f>Y416</f>
        <v>1.726059520783692</v>
      </c>
    </row>
    <row r="418" spans="1:25" x14ac:dyDescent="0.35">
      <c r="A418" s="4">
        <v>2020020240.5</v>
      </c>
      <c r="B418" s="4">
        <v>31</v>
      </c>
      <c r="C418" s="4" t="s">
        <v>25</v>
      </c>
      <c r="D418" s="4" t="s">
        <v>27</v>
      </c>
      <c r="E418" s="4">
        <v>1</v>
      </c>
      <c r="F418" s="4">
        <v>0</v>
      </c>
      <c r="G418" s="4">
        <v>2.5</v>
      </c>
      <c r="H418">
        <v>0.38908145524775323</v>
      </c>
      <c r="I418">
        <f>((Table1[[#This Row],[H-S prob.]]*(Table1[[#This Row],[Odds]]-1)-1+Table1[[#This Row],[H-S prob.]])/(Table1[[#This Row],[Odds]]-1))*0.3</f>
        <v>-5.4592723761233922E-3</v>
      </c>
      <c r="K418">
        <f>(Table1[[#This Row],[H-S Bet]]*Table1[[#This Row],[Odds]]*Table1[[#This Row],[Win]]-Table1[[#This Row],[H-S Bet]])*Table1[[#This Row],[H-S Bankroll]]</f>
        <v>0</v>
      </c>
      <c r="L418">
        <f>Table1[[#This Row],[H-S Bet]]*Table1[[#This Row],[Odds]]*Table1[[#This Row],[Win]]-Table1[[#This Row],[H-S Bet]]</f>
        <v>0</v>
      </c>
      <c r="M418" s="5">
        <f>M417</f>
        <v>1.3486343262595188</v>
      </c>
      <c r="N418" s="4">
        <v>0.39900000000000002</v>
      </c>
      <c r="O418" s="4">
        <f>((Table1[[#This Row],[Dom prob.]]*(Table1[[#This Row],[Odds]]-1)-1+Table1[[#This Row],[Dom prob.]])/(Table1[[#This Row],[Odds]]-1))*0.3</f>
        <v>-4.9999999999998939E-4</v>
      </c>
      <c r="P418" s="4"/>
      <c r="Q418" s="4">
        <f>(Table1[[#This Row],[Dom Bet]]*Table1[[#This Row],[Odds]]*Table1[[#This Row],[Win]]-Table1[[#This Row],[Dom Bet]])*Table1[[#This Row],[Dom Bankroll]]</f>
        <v>0</v>
      </c>
      <c r="R418" s="4">
        <f>Table1[[#This Row],[Dom Bet]]*Table1[[#This Row],[Odds]]*Table1[[#This Row],[Win]]-Table1[[#This Row],[Dom Bet]]</f>
        <v>0</v>
      </c>
      <c r="S418" s="4">
        <f>S417</f>
        <v>0.98133700864796114</v>
      </c>
      <c r="T418">
        <v>0.30380000000000001</v>
      </c>
      <c r="U418">
        <f>((Table1[[#This Row],[BB prob.]]*(Table1[[#This Row],[Odds]]-1)-1+Table1[[#This Row],[BB prob.]])/(Table1[[#This Row],[Odds]]-1))*0.3</f>
        <v>-4.8099999999999997E-2</v>
      </c>
      <c r="W418">
        <f>(Table1[[#This Row],[BB Bet]]*Table1[[#This Row],[Odds]]*Table1[[#This Row],[Win]]-Table1[[#This Row],[BB Bet]])*Table1[[#This Row],[BB Bankroll]]</f>
        <v>0</v>
      </c>
      <c r="X418">
        <f>Table1[[#This Row],[BB Bet]]*Table1[[#This Row],[Odds]]*Table1[[#This Row],[Win]]-Table1[[#This Row],[BB Bet]]</f>
        <v>0</v>
      </c>
      <c r="Y418" s="5">
        <f>Y417</f>
        <v>1.726059520783692</v>
      </c>
    </row>
    <row r="419" spans="1:25" x14ac:dyDescent="0.35">
      <c r="A419" s="4">
        <v>2020020240.5</v>
      </c>
      <c r="B419" s="4">
        <v>31</v>
      </c>
      <c r="C419" s="4" t="s">
        <v>27</v>
      </c>
      <c r="D419" s="4" t="s">
        <v>25</v>
      </c>
      <c r="E419" s="4">
        <v>0</v>
      </c>
      <c r="F419" s="4">
        <v>1</v>
      </c>
      <c r="G419" s="4">
        <v>1.58</v>
      </c>
      <c r="H419">
        <v>0.61091854475224672</v>
      </c>
      <c r="I419">
        <f>((Table1[[#This Row],[H-S prob.]]*(Table1[[#This Row],[Odds]]-1)-1+Table1[[#This Row],[H-S prob.]])/(Table1[[#This Row],[Odds]]-1))*0.3</f>
        <v>-1.7973465150750038E-2</v>
      </c>
      <c r="K419">
        <f>(Table1[[#This Row],[H-S Bet]]*Table1[[#This Row],[Odds]]*Table1[[#This Row],[Win]]-Table1[[#This Row],[H-S Bet]])*Table1[[#This Row],[H-S Bankroll]]</f>
        <v>0</v>
      </c>
      <c r="L419">
        <f>Table1[[#This Row],[H-S Bet]]*Table1[[#This Row],[Odds]]*Table1[[#This Row],[Win]]-Table1[[#This Row],[H-S Bet]]</f>
        <v>0</v>
      </c>
      <c r="M419" s="5">
        <f>M418</f>
        <v>1.3486343262595188</v>
      </c>
      <c r="N419" s="4">
        <v>0.60099999999999998</v>
      </c>
      <c r="O419" s="4">
        <f>((Table1[[#This Row],[Dom prob.]]*(Table1[[#This Row],[Odds]]-1)-1+Table1[[#This Row],[Dom prob.]])/(Table1[[#This Row],[Odds]]-1))*0.3</f>
        <v>-2.6079310344827532E-2</v>
      </c>
      <c r="P419" s="4"/>
      <c r="Q419" s="4">
        <f>(Table1[[#This Row],[Dom Bet]]*Table1[[#This Row],[Odds]]*Table1[[#This Row],[Win]]-Table1[[#This Row],[Dom Bet]])*Table1[[#This Row],[Dom Bankroll]]</f>
        <v>0</v>
      </c>
      <c r="R419" s="4">
        <f>Table1[[#This Row],[Dom Bet]]*Table1[[#This Row],[Odds]]*Table1[[#This Row],[Win]]-Table1[[#This Row],[Dom Bet]]</f>
        <v>0</v>
      </c>
      <c r="S419" s="4">
        <f>S418</f>
        <v>0.98133700864796114</v>
      </c>
      <c r="T419">
        <v>0.69619999999999993</v>
      </c>
      <c r="U419">
        <f>((Table1[[#This Row],[BB prob.]]*(Table1[[#This Row],[Odds]]-1)-1+Table1[[#This Row],[BB prob.]])/(Table1[[#This Row],[Odds]]-1))*0.3</f>
        <v>5.1722068965517218E-2</v>
      </c>
      <c r="V419">
        <v>5.1722068965517218E-2</v>
      </c>
      <c r="W419">
        <f>(Table1[[#This Row],[BB Bet]]*Table1[[#This Row],[Odds]]*Table1[[#This Row],[Win]]-Table1[[#This Row],[BB Bet]])*Table1[[#This Row],[BB Bankroll]]</f>
        <v>5.1779714352085802E-2</v>
      </c>
      <c r="X419">
        <f>Table1[[#This Row],[BB Bet]]*Table1[[#This Row],[Odds]]*Table1[[#This Row],[Win]]-Table1[[#This Row],[BB Bet]]</f>
        <v>2.9998799999999992E-2</v>
      </c>
      <c r="Y419" s="5">
        <f>Y418</f>
        <v>1.726059520783692</v>
      </c>
    </row>
    <row r="420" spans="1:25" x14ac:dyDescent="0.35">
      <c r="A420" s="4">
        <v>2020020240.5999999</v>
      </c>
      <c r="B420" s="4">
        <v>31</v>
      </c>
      <c r="C420" s="4" t="s">
        <v>24</v>
      </c>
      <c r="D420" s="4" t="s">
        <v>11</v>
      </c>
      <c r="E420" s="4">
        <v>1</v>
      </c>
      <c r="F420" s="4">
        <v>0</v>
      </c>
      <c r="G420" s="4">
        <v>2.0499999999999998</v>
      </c>
      <c r="H420">
        <v>0.44870489194249685</v>
      </c>
      <c r="I420">
        <f>((Table1[[#This Row],[H-S prob.]]*(Table1[[#This Row],[Odds]]-1)-1+Table1[[#This Row],[H-S prob.]])/(Table1[[#This Row],[Odds]]-1))*0.3</f>
        <v>-2.2901420433680444E-2</v>
      </c>
      <c r="K420">
        <f>(Table1[[#This Row],[H-S Bet]]*Table1[[#This Row],[Odds]]*Table1[[#This Row],[Win]]-Table1[[#This Row],[H-S Bet]])*Table1[[#This Row],[H-S Bankroll]]</f>
        <v>0</v>
      </c>
      <c r="L420">
        <f>Table1[[#This Row],[H-S Bet]]*Table1[[#This Row],[Odds]]*Table1[[#This Row],[Win]]-Table1[[#This Row],[H-S Bet]]</f>
        <v>0</v>
      </c>
      <c r="M420" s="5">
        <f>M419</f>
        <v>1.3486343262595188</v>
      </c>
      <c r="N420" s="4">
        <v>0.501</v>
      </c>
      <c r="O420" s="4">
        <f>((Table1[[#This Row],[Dom prob.]]*(Table1[[#This Row],[Odds]]-1)-1+Table1[[#This Row],[Dom prob.]])/(Table1[[#This Row],[Odds]]-1))*0.3</f>
        <v>7.7285714285714024E-3</v>
      </c>
      <c r="P420" s="4">
        <v>7.7285714285714024E-3</v>
      </c>
      <c r="Q420" s="4">
        <f>(Table1[[#This Row],[Dom Bet]]*Table1[[#This Row],[Odds]]*Table1[[#This Row],[Win]]-Table1[[#This Row],[Dom Bet]])*Table1[[#This Row],[Dom Bankroll]]</f>
        <v>-7.5843331668363594E-3</v>
      </c>
      <c r="R420" s="4">
        <f>Table1[[#This Row],[Dom Bet]]*Table1[[#This Row],[Odds]]*Table1[[#This Row],[Win]]-Table1[[#This Row],[Dom Bet]]</f>
        <v>-7.7285714285714024E-3</v>
      </c>
      <c r="S420" s="4">
        <f>S419</f>
        <v>0.98133700864796114</v>
      </c>
      <c r="T420">
        <v>0.4284</v>
      </c>
      <c r="U420">
        <f>((Table1[[#This Row],[BB prob.]]*(Table1[[#This Row],[Odds]]-1)-1+Table1[[#This Row],[BB prob.]])/(Table1[[#This Row],[Odds]]-1))*0.3</f>
        <v>-3.479428571428575E-2</v>
      </c>
      <c r="W420">
        <f>(Table1[[#This Row],[BB Bet]]*Table1[[#This Row],[Odds]]*Table1[[#This Row],[Win]]-Table1[[#This Row],[BB Bet]])*Table1[[#This Row],[BB Bankroll]]</f>
        <v>0</v>
      </c>
      <c r="X420">
        <f>Table1[[#This Row],[BB Bet]]*Table1[[#This Row],[Odds]]*Table1[[#This Row],[Win]]-Table1[[#This Row],[BB Bet]]</f>
        <v>0</v>
      </c>
      <c r="Y420" s="5">
        <f>Y419</f>
        <v>1.726059520783692</v>
      </c>
    </row>
    <row r="421" spans="1:25" x14ac:dyDescent="0.35">
      <c r="A421" s="4">
        <v>2020020240.5999999</v>
      </c>
      <c r="B421" s="4">
        <v>31</v>
      </c>
      <c r="C421" s="4" t="s">
        <v>11</v>
      </c>
      <c r="D421" s="4" t="s">
        <v>24</v>
      </c>
      <c r="E421" s="4">
        <v>0</v>
      </c>
      <c r="F421" s="4">
        <v>1</v>
      </c>
      <c r="G421" s="4">
        <v>1.9</v>
      </c>
      <c r="H421">
        <v>0.55129510805750326</v>
      </c>
      <c r="I421">
        <f>((Table1[[#This Row],[H-S prob.]]*(Table1[[#This Row],[Odds]]-1)-1+Table1[[#This Row],[H-S prob.]])/(Table1[[#This Row],[Odds]]-1))*0.3</f>
        <v>1.5820235103085389E-2</v>
      </c>
      <c r="J421">
        <v>1.5820235103085389E-2</v>
      </c>
      <c r="K421">
        <f>(Table1[[#This Row],[H-S Bet]]*Table1[[#This Row],[Odds]]*Table1[[#This Row],[Win]]-Table1[[#This Row],[H-S Bet]])*Table1[[#This Row],[H-S Bankroll]]</f>
        <v>1.9202140898565076E-2</v>
      </c>
      <c r="L421">
        <f>Table1[[#This Row],[H-S Bet]]*Table1[[#This Row],[Odds]]*Table1[[#This Row],[Win]]-Table1[[#This Row],[H-S Bet]]</f>
        <v>1.4238211592776849E-2</v>
      </c>
      <c r="M421" s="5">
        <f>M420</f>
        <v>1.3486343262595188</v>
      </c>
      <c r="N421" s="4">
        <v>0.499</v>
      </c>
      <c r="O421" s="4">
        <f>((Table1[[#This Row],[Dom prob.]]*(Table1[[#This Row],[Odds]]-1)-1+Table1[[#This Row],[Dom prob.]])/(Table1[[#This Row],[Odds]]-1))*0.3</f>
        <v>-1.730000000000002E-2</v>
      </c>
      <c r="P421" s="4"/>
      <c r="Q421" s="4">
        <f>(Table1[[#This Row],[Dom Bet]]*Table1[[#This Row],[Odds]]*Table1[[#This Row],[Win]]-Table1[[#This Row],[Dom Bet]])*Table1[[#This Row],[Dom Bankroll]]</f>
        <v>0</v>
      </c>
      <c r="R421" s="4">
        <f>Table1[[#This Row],[Dom Bet]]*Table1[[#This Row],[Odds]]*Table1[[#This Row],[Win]]-Table1[[#This Row],[Dom Bet]]</f>
        <v>0</v>
      </c>
      <c r="S421" s="4">
        <f>S420</f>
        <v>0.98133700864796114</v>
      </c>
      <c r="T421">
        <v>0.5716</v>
      </c>
      <c r="U421">
        <f>((Table1[[#This Row],[BB prob.]]*(Table1[[#This Row],[Odds]]-1)-1+Table1[[#This Row],[BB prob.]])/(Table1[[#This Row],[Odds]]-1))*0.3</f>
        <v>2.8679999999999966E-2</v>
      </c>
      <c r="V421">
        <v>2.8679999999999966E-2</v>
      </c>
      <c r="W421">
        <f>(Table1[[#This Row],[BB Bet]]*Table1[[#This Row],[Odds]]*Table1[[#This Row],[Win]]-Table1[[#This Row],[BB Bet]])*Table1[[#This Row],[BB Bankroll]]</f>
        <v>4.4553048350468596E-2</v>
      </c>
      <c r="X421">
        <f>Table1[[#This Row],[BB Bet]]*Table1[[#This Row],[Odds]]*Table1[[#This Row],[Win]]-Table1[[#This Row],[BB Bet]]</f>
        <v>2.5811999999999963E-2</v>
      </c>
      <c r="Y421" s="5">
        <f>Y420</f>
        <v>1.726059520783692</v>
      </c>
    </row>
    <row r="422" spans="1:25" x14ac:dyDescent="0.35">
      <c r="A422" s="4">
        <v>2020020242</v>
      </c>
      <c r="B422" s="4">
        <v>32</v>
      </c>
      <c r="C422" s="4" t="s">
        <v>3</v>
      </c>
      <c r="D422" s="4" t="s">
        <v>13</v>
      </c>
      <c r="E422" s="4">
        <v>1</v>
      </c>
      <c r="F422" s="4">
        <v>1</v>
      </c>
      <c r="G422" s="4">
        <v>1.83</v>
      </c>
      <c r="H422">
        <v>0.53692526270957597</v>
      </c>
      <c r="I422">
        <f>((Table1[[#This Row],[H-S prob.]]*(Table1[[#This Row],[Odds]]-1)-1+Table1[[#This Row],[H-S prob.]])/(Table1[[#This Row],[Odds]]-1))*0.3</f>
        <v>-6.2988322559551849E-3</v>
      </c>
      <c r="K422">
        <f>(Table1[[#This Row],[H-S Bet]]*Table1[[#This Row],[Odds]]*Table1[[#This Row],[Win]]-Table1[[#This Row],[H-S Bet]])*Table1[[#This Row],[H-S Bankroll]]</f>
        <v>0</v>
      </c>
      <c r="L422">
        <f>Table1[[#This Row],[H-S Bet]]*Table1[[#This Row],[Odds]]*Table1[[#This Row],[Win]]-Table1[[#This Row],[H-S Bet]]</f>
        <v>0</v>
      </c>
      <c r="M422" s="5">
        <f>M421+SUM(K402:K421)</f>
        <v>1.1450662527464712</v>
      </c>
      <c r="N422" s="4">
        <v>0.54900000000000004</v>
      </c>
      <c r="O422" s="4">
        <f>((Table1[[#This Row],[Dom prob.]]*(Table1[[#This Row],[Odds]]-1)-1+Table1[[#This Row],[Dom prob.]])/(Table1[[#This Row],[Odds]]-1))*0.3</f>
        <v>1.6879518072289382E-3</v>
      </c>
      <c r="P422" s="4">
        <v>1.6879518072289382E-3</v>
      </c>
      <c r="Q422" s="4">
        <f>(Table1[[#This Row],[Dom Bet]]*Table1[[#This Row],[Odds]]*Table1[[#This Row],[Win]]-Table1[[#This Row],[Dom Bet]])*Table1[[#This Row],[Dom Bankroll]]</f>
        <v>1.4056176694852824E-3</v>
      </c>
      <c r="R422" s="4">
        <f>Table1[[#This Row],[Dom Bet]]*Table1[[#This Row],[Odds]]*Table1[[#This Row],[Win]]-Table1[[#This Row],[Dom Bet]]</f>
        <v>1.401000000000019E-3</v>
      </c>
      <c r="S422" s="4">
        <f>S421+SUM(Q402:Q421)</f>
        <v>1.0032959810744206</v>
      </c>
      <c r="T422">
        <v>0.42730000000000001</v>
      </c>
      <c r="U422">
        <f>((Table1[[#This Row],[BB prob.]]*(Table1[[#This Row],[Odds]]-1)-1+Table1[[#This Row],[BB prob.]])/(Table1[[#This Row],[Odds]]-1))*0.3</f>
        <v>-7.8809999999999963E-2</v>
      </c>
      <c r="W422">
        <f>(Table1[[#This Row],[BB Bet]]*Table1[[#This Row],[Odds]]*Table1[[#This Row],[Win]]-Table1[[#This Row],[BB Bet]])*Table1[[#This Row],[BB Bankroll]]</f>
        <v>0</v>
      </c>
      <c r="X422">
        <f>Table1[[#This Row],[BB Bet]]*Table1[[#This Row],[Odds]]*Table1[[#This Row],[Win]]-Table1[[#This Row],[BB Bet]]</f>
        <v>0</v>
      </c>
      <c r="Y422" s="5">
        <f>Y421+SUM(W402:W421)</f>
        <v>1.7908427580764019</v>
      </c>
    </row>
    <row r="423" spans="1:25" x14ac:dyDescent="0.35">
      <c r="A423" s="4">
        <v>2020020242</v>
      </c>
      <c r="B423" s="4">
        <v>32</v>
      </c>
      <c r="C423" s="4" t="s">
        <v>13</v>
      </c>
      <c r="D423" s="4" t="s">
        <v>3</v>
      </c>
      <c r="E423" s="4">
        <v>0</v>
      </c>
      <c r="F423" s="4">
        <v>0</v>
      </c>
      <c r="G423" s="4">
        <v>2.1</v>
      </c>
      <c r="H423">
        <v>0.46307473729042392</v>
      </c>
      <c r="I423">
        <f>((Table1[[#This Row],[H-S prob.]]*(Table1[[#This Row],[Odds]]-1)-1+Table1[[#This Row],[H-S prob.]])/(Table1[[#This Row],[Odds]]-1))*0.3</f>
        <v>-7.5117413700299257E-3</v>
      </c>
      <c r="K423">
        <f>(Table1[[#This Row],[H-S Bet]]*Table1[[#This Row],[Odds]]*Table1[[#This Row],[Win]]-Table1[[#This Row],[H-S Bet]])*Table1[[#This Row],[H-S Bankroll]]</f>
        <v>0</v>
      </c>
      <c r="L423">
        <f>Table1[[#This Row],[H-S Bet]]*Table1[[#This Row],[Odds]]*Table1[[#This Row],[Win]]-Table1[[#This Row],[H-S Bet]]</f>
        <v>0</v>
      </c>
      <c r="M423" s="5">
        <f>M422</f>
        <v>1.1450662527464712</v>
      </c>
      <c r="N423" s="4">
        <v>0.45099999999999996</v>
      </c>
      <c r="O423" s="4">
        <f>((Table1[[#This Row],[Dom prob.]]*(Table1[[#This Row],[Odds]]-1)-1+Table1[[#This Row],[Dom prob.]])/(Table1[[#This Row],[Odds]]-1))*0.3</f>
        <v>-1.4427272727272742E-2</v>
      </c>
      <c r="P423" s="4"/>
      <c r="Q423" s="4">
        <f>(Table1[[#This Row],[Dom Bet]]*Table1[[#This Row],[Odds]]*Table1[[#This Row],[Win]]-Table1[[#This Row],[Dom Bet]])*Table1[[#This Row],[Dom Bankroll]]</f>
        <v>0</v>
      </c>
      <c r="R423" s="4">
        <f>Table1[[#This Row],[Dom Bet]]*Table1[[#This Row],[Odds]]*Table1[[#This Row],[Win]]-Table1[[#This Row],[Dom Bet]]</f>
        <v>0</v>
      </c>
      <c r="S423" s="4">
        <f>S422</f>
        <v>1.0032959810744206</v>
      </c>
      <c r="T423">
        <v>0.57269999999999999</v>
      </c>
      <c r="U423">
        <f>((Table1[[#This Row],[BB prob.]]*(Table1[[#This Row],[Odds]]-1)-1+Table1[[#This Row],[BB prob.]])/(Table1[[#This Row],[Odds]]-1))*0.3</f>
        <v>5.5273636363636365E-2</v>
      </c>
      <c r="V423">
        <v>5.5273636363636365E-2</v>
      </c>
      <c r="W423">
        <f>(Table1[[#This Row],[BB Bet]]*Table1[[#This Row],[Odds]]*Table1[[#This Row],[Win]]-Table1[[#This Row],[BB Bet]])*Table1[[#This Row],[BB Bankroll]]</f>
        <v>-9.8986391394366657E-2</v>
      </c>
      <c r="X423">
        <f>Table1[[#This Row],[BB Bet]]*Table1[[#This Row],[Odds]]*Table1[[#This Row],[Win]]-Table1[[#This Row],[BB Bet]]</f>
        <v>-5.5273636363636365E-2</v>
      </c>
      <c r="Y423" s="5">
        <f>Y422</f>
        <v>1.7908427580764019</v>
      </c>
    </row>
    <row r="424" spans="1:25" x14ac:dyDescent="0.35">
      <c r="A424" s="4">
        <v>2020020243</v>
      </c>
      <c r="B424" s="4">
        <v>32</v>
      </c>
      <c r="C424" s="4" t="s">
        <v>10</v>
      </c>
      <c r="D424" s="4" t="s">
        <v>27</v>
      </c>
      <c r="E424" s="4">
        <v>0</v>
      </c>
      <c r="F424" s="4">
        <v>0</v>
      </c>
      <c r="G424" s="4">
        <v>1.91</v>
      </c>
      <c r="H424">
        <v>0.47666552109589033</v>
      </c>
      <c r="I424">
        <f>((Table1[[#This Row],[H-S prob.]]*(Table1[[#This Row],[Odds]]-1)-1+Table1[[#This Row],[H-S prob.]])/(Table1[[#This Row],[Odds]]-1))*0.3</f>
        <v>-2.9528193859400934E-2</v>
      </c>
      <c r="K424">
        <f>(Table1[[#This Row],[H-S Bet]]*Table1[[#This Row],[Odds]]*Table1[[#This Row],[Win]]-Table1[[#This Row],[H-S Bet]])*Table1[[#This Row],[H-S Bankroll]]</f>
        <v>0</v>
      </c>
      <c r="L424">
        <f>Table1[[#This Row],[H-S Bet]]*Table1[[#This Row],[Odds]]*Table1[[#This Row],[Win]]-Table1[[#This Row],[H-S Bet]]</f>
        <v>0</v>
      </c>
      <c r="M424" s="5">
        <f>M423</f>
        <v>1.1450662527464712</v>
      </c>
      <c r="N424" s="4">
        <v>0.55499999999999994</v>
      </c>
      <c r="O424" s="4">
        <f>((Table1[[#This Row],[Dom prob.]]*(Table1[[#This Row],[Odds]]-1)-1+Table1[[#This Row],[Dom prob.]])/(Table1[[#This Row],[Odds]]-1))*0.3</f>
        <v>1.9796703296703241E-2</v>
      </c>
      <c r="P424" s="4">
        <v>1.9796703296703241E-2</v>
      </c>
      <c r="Q424" s="4">
        <f>(Table1[[#This Row],[Dom Bet]]*Table1[[#This Row],[Odds]]*Table1[[#This Row],[Win]]-Table1[[#This Row],[Dom Bet]])*Table1[[#This Row],[Dom Bankroll]]</f>
        <v>-1.9861952856105095E-2</v>
      </c>
      <c r="R424" s="4">
        <f>Table1[[#This Row],[Dom Bet]]*Table1[[#This Row],[Odds]]*Table1[[#This Row],[Win]]-Table1[[#This Row],[Dom Bet]]</f>
        <v>-1.9796703296703241E-2</v>
      </c>
      <c r="S424" s="4">
        <f>S423</f>
        <v>1.0032959810744206</v>
      </c>
      <c r="T424">
        <v>0.56459999999999999</v>
      </c>
      <c r="U424">
        <f>((Table1[[#This Row],[BB prob.]]*(Table1[[#This Row],[Odds]]-1)-1+Table1[[#This Row],[BB prob.]])/(Table1[[#This Row],[Odds]]-1))*0.3</f>
        <v>2.5841538461538447E-2</v>
      </c>
      <c r="V424">
        <v>2.5841538461538447E-2</v>
      </c>
      <c r="W424">
        <f>(Table1[[#This Row],[BB Bet]]*Table1[[#This Row],[Odds]]*Table1[[#This Row],[Win]]-Table1[[#This Row],[BB Bet]])*Table1[[#This Row],[BB Bankroll]]</f>
        <v>-4.627813201139893E-2</v>
      </c>
      <c r="X424">
        <f>Table1[[#This Row],[BB Bet]]*Table1[[#This Row],[Odds]]*Table1[[#This Row],[Win]]-Table1[[#This Row],[BB Bet]]</f>
        <v>-2.5841538461538447E-2</v>
      </c>
      <c r="Y424" s="5">
        <f>Y423</f>
        <v>1.7908427580764019</v>
      </c>
    </row>
    <row r="425" spans="1:25" x14ac:dyDescent="0.35">
      <c r="A425" s="4">
        <v>2020020243</v>
      </c>
      <c r="B425" s="4">
        <v>32</v>
      </c>
      <c r="C425" s="4" t="s">
        <v>27</v>
      </c>
      <c r="D425" s="4" t="s">
        <v>10</v>
      </c>
      <c r="E425" s="4">
        <v>1</v>
      </c>
      <c r="F425" s="4">
        <v>1</v>
      </c>
      <c r="G425" s="4">
        <v>1.95</v>
      </c>
      <c r="H425">
        <v>0.52333447890410967</v>
      </c>
      <c r="I425">
        <f>((Table1[[#This Row],[H-S prob.]]*(Table1[[#This Row],[Odds]]-1)-1+Table1[[#This Row],[H-S prob.]])/(Table1[[#This Row],[Odds]]-1))*0.3</f>
        <v>6.4743896409517462E-3</v>
      </c>
      <c r="J425">
        <v>6.4743896409517462E-3</v>
      </c>
      <c r="K425">
        <f>(Table1[[#This Row],[H-S Bet]]*Table1[[#This Row],[Odds]]*Table1[[#This Row],[Win]]-Table1[[#This Row],[H-S Bet]])*Table1[[#This Row],[H-S Bankroll]]</f>
        <v>7.0429248307359279E-3</v>
      </c>
      <c r="L425">
        <f>Table1[[#This Row],[H-S Bet]]*Table1[[#This Row],[Odds]]*Table1[[#This Row],[Win]]-Table1[[#This Row],[H-S Bet]]</f>
        <v>6.1506701589041585E-3</v>
      </c>
      <c r="M425" s="5">
        <f>M424</f>
        <v>1.1450662527464712</v>
      </c>
      <c r="N425" s="4">
        <v>0.44500000000000001</v>
      </c>
      <c r="O425" s="4">
        <f>((Table1[[#This Row],[Dom prob.]]*(Table1[[#This Row],[Odds]]-1)-1+Table1[[#This Row],[Dom prob.]])/(Table1[[#This Row],[Odds]]-1))*0.3</f>
        <v>-4.1763157894736849E-2</v>
      </c>
      <c r="P425" s="4"/>
      <c r="Q425" s="4">
        <f>(Table1[[#This Row],[Dom Bet]]*Table1[[#This Row],[Odds]]*Table1[[#This Row],[Win]]-Table1[[#This Row],[Dom Bet]])*Table1[[#This Row],[Dom Bankroll]]</f>
        <v>0</v>
      </c>
      <c r="R425" s="4">
        <f>Table1[[#This Row],[Dom Bet]]*Table1[[#This Row],[Odds]]*Table1[[#This Row],[Win]]-Table1[[#This Row],[Dom Bet]]</f>
        <v>0</v>
      </c>
      <c r="S425" s="4">
        <f>S424</f>
        <v>1.0032959810744206</v>
      </c>
      <c r="T425">
        <v>0.43540000000000001</v>
      </c>
      <c r="U425">
        <f>((Table1[[#This Row],[BB prob.]]*(Table1[[#This Row],[Odds]]-1)-1+Table1[[#This Row],[BB prob.]])/(Table1[[#This Row],[Odds]]-1))*0.3</f>
        <v>-4.7674736842105277E-2</v>
      </c>
      <c r="W425">
        <f>(Table1[[#This Row],[BB Bet]]*Table1[[#This Row],[Odds]]*Table1[[#This Row],[Win]]-Table1[[#This Row],[BB Bet]])*Table1[[#This Row],[BB Bankroll]]</f>
        <v>0</v>
      </c>
      <c r="X425">
        <f>Table1[[#This Row],[BB Bet]]*Table1[[#This Row],[Odds]]*Table1[[#This Row],[Win]]-Table1[[#This Row],[BB Bet]]</f>
        <v>0</v>
      </c>
      <c r="Y425" s="5">
        <f>Y424</f>
        <v>1.7908427580764019</v>
      </c>
    </row>
    <row r="426" spans="1:25" x14ac:dyDescent="0.35">
      <c r="A426" s="4">
        <v>2020020245</v>
      </c>
      <c r="B426" s="4">
        <v>33</v>
      </c>
      <c r="C426" s="4" t="s">
        <v>12</v>
      </c>
      <c r="D426" s="4" t="s">
        <v>16</v>
      </c>
      <c r="E426" s="4">
        <v>1</v>
      </c>
      <c r="F426" s="4">
        <v>0</v>
      </c>
      <c r="G426" s="4">
        <v>2.1</v>
      </c>
      <c r="H426">
        <v>0.46789979412457311</v>
      </c>
      <c r="I426">
        <f>((Table1[[#This Row],[H-S prob.]]*(Table1[[#This Row],[Odds]]-1)-1+Table1[[#This Row],[H-S prob.]])/(Table1[[#This Row],[Odds]]-1))*0.3</f>
        <v>-4.7482997286535629E-3</v>
      </c>
      <c r="K426">
        <f>(Table1[[#This Row],[H-S Bet]]*Table1[[#This Row],[Odds]]*Table1[[#This Row],[Win]]-Table1[[#This Row],[H-S Bet]])*Table1[[#This Row],[H-S Bankroll]]</f>
        <v>0</v>
      </c>
      <c r="L426">
        <f>Table1[[#This Row],[H-S Bet]]*Table1[[#This Row],[Odds]]*Table1[[#This Row],[Win]]-Table1[[#This Row],[H-S Bet]]</f>
        <v>0</v>
      </c>
      <c r="M426" s="5">
        <f>M425+SUM(K422:K425)</f>
        <v>1.1521091775772072</v>
      </c>
      <c r="N426" s="4">
        <v>0.44400000000000001</v>
      </c>
      <c r="O426" s="4">
        <f>((Table1[[#This Row],[Dom prob.]]*(Table1[[#This Row],[Odds]]-1)-1+Table1[[#This Row],[Dom prob.]])/(Table1[[#This Row],[Odds]]-1))*0.3</f>
        <v>-1.8436363636363619E-2</v>
      </c>
      <c r="P426" s="4"/>
      <c r="Q426" s="4">
        <f>(Table1[[#This Row],[Dom Bet]]*Table1[[#This Row],[Odds]]*Table1[[#This Row],[Win]]-Table1[[#This Row],[Dom Bet]])*Table1[[#This Row],[Dom Bankroll]]</f>
        <v>0</v>
      </c>
      <c r="R426" s="4">
        <f>Table1[[#This Row],[Dom Bet]]*Table1[[#This Row],[Odds]]*Table1[[#This Row],[Win]]-Table1[[#This Row],[Dom Bet]]</f>
        <v>0</v>
      </c>
      <c r="S426" s="4">
        <f>S425+SUM(Q422:Q425)</f>
        <v>0.98483964588780082</v>
      </c>
      <c r="T426">
        <v>0.34939999999999999</v>
      </c>
      <c r="U426">
        <f>((Table1[[#This Row],[BB prob.]]*(Table1[[#This Row],[Odds]]-1)-1+Table1[[#This Row],[BB prob.]])/(Table1[[#This Row],[Odds]]-1))*0.3</f>
        <v>-7.2616363636363632E-2</v>
      </c>
      <c r="W426">
        <f>(Table1[[#This Row],[BB Bet]]*Table1[[#This Row],[Odds]]*Table1[[#This Row],[Win]]-Table1[[#This Row],[BB Bet]])*Table1[[#This Row],[BB Bankroll]]</f>
        <v>0</v>
      </c>
      <c r="X426">
        <f>Table1[[#This Row],[BB Bet]]*Table1[[#This Row],[Odds]]*Table1[[#This Row],[Win]]-Table1[[#This Row],[BB Bet]]</f>
        <v>0</v>
      </c>
      <c r="Y426" s="5">
        <f>Y425+SUM(W422:W425)</f>
        <v>1.6455782346706362</v>
      </c>
    </row>
    <row r="427" spans="1:25" x14ac:dyDescent="0.35">
      <c r="A427" s="4">
        <v>2020020245</v>
      </c>
      <c r="B427" s="4">
        <v>33</v>
      </c>
      <c r="C427" s="4" t="s">
        <v>16</v>
      </c>
      <c r="D427" s="4" t="s">
        <v>12</v>
      </c>
      <c r="E427" s="4">
        <v>0</v>
      </c>
      <c r="F427" s="4">
        <v>1</v>
      </c>
      <c r="G427" s="4">
        <v>1.76</v>
      </c>
      <c r="H427">
        <v>0.53210020587542695</v>
      </c>
      <c r="I427">
        <f>((Table1[[#This Row],[H-S prob.]]*(Table1[[#This Row],[Odds]]-1)-1+Table1[[#This Row],[H-S prob.]])/(Table1[[#This Row],[Odds]]-1))*0.3</f>
        <v>-2.5067225391808657E-2</v>
      </c>
      <c r="K427">
        <f>(Table1[[#This Row],[H-S Bet]]*Table1[[#This Row],[Odds]]*Table1[[#This Row],[Win]]-Table1[[#This Row],[H-S Bet]])*Table1[[#This Row],[H-S Bankroll]]</f>
        <v>0</v>
      </c>
      <c r="L427">
        <f>Table1[[#This Row],[H-S Bet]]*Table1[[#This Row],[Odds]]*Table1[[#This Row],[Win]]-Table1[[#This Row],[H-S Bet]]</f>
        <v>0</v>
      </c>
      <c r="M427" s="5">
        <f>M426</f>
        <v>1.1521091775772072</v>
      </c>
      <c r="N427" s="4">
        <v>0.55600000000000005</v>
      </c>
      <c r="O427" s="4">
        <f>((Table1[[#This Row],[Dom prob.]]*(Table1[[#This Row],[Odds]]-1)-1+Table1[[#This Row],[Dom prob.]])/(Table1[[#This Row],[Odds]]-1))*0.3</f>
        <v>-8.4631578947368027E-3</v>
      </c>
      <c r="P427" s="4"/>
      <c r="Q427" s="4">
        <f>(Table1[[#This Row],[Dom Bet]]*Table1[[#This Row],[Odds]]*Table1[[#This Row],[Win]]-Table1[[#This Row],[Dom Bet]])*Table1[[#This Row],[Dom Bankroll]]</f>
        <v>0</v>
      </c>
      <c r="R427" s="4">
        <f>Table1[[#This Row],[Dom Bet]]*Table1[[#This Row],[Odds]]*Table1[[#This Row],[Win]]-Table1[[#This Row],[Dom Bet]]</f>
        <v>0</v>
      </c>
      <c r="S427" s="4">
        <f>S426</f>
        <v>0.98483964588780082</v>
      </c>
      <c r="T427">
        <v>0.65060000000000007</v>
      </c>
      <c r="U427">
        <f>((Table1[[#This Row],[BB prob.]]*(Table1[[#This Row],[Odds]]-1)-1+Table1[[#This Row],[BB prob.]])/(Table1[[#This Row],[Odds]]-1))*0.3</f>
        <v>5.7258947368421076E-2</v>
      </c>
      <c r="V427">
        <v>5.7258947368421076E-2</v>
      </c>
      <c r="W427">
        <f>(Table1[[#This Row],[BB Bet]]*Table1[[#This Row],[Odds]]*Table1[[#This Row],[Win]]-Table1[[#This Row],[BB Bet]])*Table1[[#This Row],[BB Bankroll]]</f>
        <v>7.1610298922515178E-2</v>
      </c>
      <c r="X427">
        <f>Table1[[#This Row],[BB Bet]]*Table1[[#This Row],[Odds]]*Table1[[#This Row],[Win]]-Table1[[#This Row],[BB Bet]]</f>
        <v>4.3516800000000022E-2</v>
      </c>
      <c r="Y427" s="5">
        <f>Y426</f>
        <v>1.6455782346706362</v>
      </c>
    </row>
    <row r="428" spans="1:25" x14ac:dyDescent="0.35">
      <c r="A428" s="4">
        <v>2020020246</v>
      </c>
      <c r="B428" s="4">
        <v>33</v>
      </c>
      <c r="C428" s="4" t="s">
        <v>4</v>
      </c>
      <c r="D428" s="4" t="s">
        <v>19</v>
      </c>
      <c r="E428" s="4">
        <v>0</v>
      </c>
      <c r="F428" s="4">
        <v>1</v>
      </c>
      <c r="G428" s="4">
        <v>1.76</v>
      </c>
      <c r="H428">
        <v>0.62886773520726036</v>
      </c>
      <c r="I428">
        <f>((Table1[[#This Row],[H-S prob.]]*(Table1[[#This Row],[Odds]]-1)-1+Table1[[#This Row],[H-S prob.]])/(Table1[[#This Row],[Odds]]-1))*0.3</f>
        <v>4.2160742354517715E-2</v>
      </c>
      <c r="J428">
        <v>4.2160742354517715E-2</v>
      </c>
      <c r="K428">
        <f>(Table1[[#This Row],[H-S Bet]]*Table1[[#This Row],[Odds]]*Table1[[#This Row],[Win]]-Table1[[#This Row],[H-S Bet]])*Table1[[#This Row],[H-S Bankroll]]</f>
        <v>3.6916071432082025E-2</v>
      </c>
      <c r="L428">
        <f>Table1[[#This Row],[H-S Bet]]*Table1[[#This Row],[Odds]]*Table1[[#This Row],[Win]]-Table1[[#This Row],[H-S Bet]]</f>
        <v>3.204216418943346E-2</v>
      </c>
      <c r="M428" s="5">
        <f>M427</f>
        <v>1.1521091775772072</v>
      </c>
      <c r="N428" s="4">
        <v>0.54299999999999993</v>
      </c>
      <c r="O428" s="4">
        <f>((Table1[[#This Row],[Dom prob.]]*(Table1[[#This Row],[Odds]]-1)-1+Table1[[#This Row],[Dom prob.]])/(Table1[[#This Row],[Odds]]-1))*0.3</f>
        <v>-1.7494736842105316E-2</v>
      </c>
      <c r="P428" s="4"/>
      <c r="Q428" s="4">
        <f>(Table1[[#This Row],[Dom Bet]]*Table1[[#This Row],[Odds]]*Table1[[#This Row],[Win]]-Table1[[#This Row],[Dom Bet]])*Table1[[#This Row],[Dom Bankroll]]</f>
        <v>0</v>
      </c>
      <c r="R428" s="4">
        <f>Table1[[#This Row],[Dom Bet]]*Table1[[#This Row],[Odds]]*Table1[[#This Row],[Win]]-Table1[[#This Row],[Dom Bet]]</f>
        <v>0</v>
      </c>
      <c r="S428" s="4">
        <f>S427</f>
        <v>0.98483964588780082</v>
      </c>
      <c r="T428">
        <v>0.74390000000000001</v>
      </c>
      <c r="U428">
        <f>((Table1[[#This Row],[BB prob.]]*(Table1[[#This Row],[Odds]]-1)-1+Table1[[#This Row],[BB prob.]])/(Table1[[#This Row],[Odds]]-1))*0.3</f>
        <v>0.12207789473684208</v>
      </c>
      <c r="V428">
        <v>0.12207789473684208</v>
      </c>
      <c r="W428">
        <f>(Table1[[#This Row],[BB Bet]]*Table1[[#This Row],[Odds]]*Table1[[#This Row],[Win]]-Table1[[#This Row],[BB Bet]])*Table1[[#This Row],[BB Bankroll]]</f>
        <v>0.15267543215015386</v>
      </c>
      <c r="X428">
        <f>Table1[[#This Row],[BB Bet]]*Table1[[#This Row],[Odds]]*Table1[[#This Row],[Win]]-Table1[[#This Row],[BB Bet]]</f>
        <v>9.2779199999999978E-2</v>
      </c>
      <c r="Y428" s="5">
        <f>Y427</f>
        <v>1.6455782346706362</v>
      </c>
    </row>
    <row r="429" spans="1:25" x14ac:dyDescent="0.35">
      <c r="A429" s="4">
        <v>2020020246</v>
      </c>
      <c r="B429" s="4">
        <v>33</v>
      </c>
      <c r="C429" s="4" t="s">
        <v>19</v>
      </c>
      <c r="D429" s="4" t="s">
        <v>4</v>
      </c>
      <c r="E429" s="4">
        <v>1</v>
      </c>
      <c r="F429" s="4">
        <v>0</v>
      </c>
      <c r="G429" s="4">
        <v>2.15</v>
      </c>
      <c r="H429">
        <v>0.37113226479273959</v>
      </c>
      <c r="I429">
        <f>((Table1[[#This Row],[H-S prob.]]*(Table1[[#This Row],[Odds]]-1)-1+Table1[[#This Row],[H-S prob.]])/(Table1[[#This Row],[Odds]]-1))*0.3</f>
        <v>-5.2712773224941702E-2</v>
      </c>
      <c r="K429">
        <f>(Table1[[#This Row],[H-S Bet]]*Table1[[#This Row],[Odds]]*Table1[[#This Row],[Win]]-Table1[[#This Row],[H-S Bet]])*Table1[[#This Row],[H-S Bankroll]]</f>
        <v>0</v>
      </c>
      <c r="L429">
        <f>Table1[[#This Row],[H-S Bet]]*Table1[[#This Row],[Odds]]*Table1[[#This Row],[Win]]-Table1[[#This Row],[H-S Bet]]</f>
        <v>0</v>
      </c>
      <c r="M429" s="5">
        <f>M428</f>
        <v>1.1521091775772072</v>
      </c>
      <c r="N429" s="4">
        <v>0.45700000000000002</v>
      </c>
      <c r="O429" s="4">
        <f>((Table1[[#This Row],[Dom prob.]]*(Table1[[#This Row],[Odds]]-1)-1+Table1[[#This Row],[Dom prob.]])/(Table1[[#This Row],[Odds]]-1))*0.3</f>
        <v>-4.5521739130434842E-3</v>
      </c>
      <c r="P429" s="4"/>
      <c r="Q429" s="4">
        <f>(Table1[[#This Row],[Dom Bet]]*Table1[[#This Row],[Odds]]*Table1[[#This Row],[Win]]-Table1[[#This Row],[Dom Bet]])*Table1[[#This Row],[Dom Bankroll]]</f>
        <v>0</v>
      </c>
      <c r="R429" s="4">
        <f>Table1[[#This Row],[Dom Bet]]*Table1[[#This Row],[Odds]]*Table1[[#This Row],[Win]]-Table1[[#This Row],[Dom Bet]]</f>
        <v>0</v>
      </c>
      <c r="S429" s="4">
        <f>S428</f>
        <v>0.98483964588780082</v>
      </c>
      <c r="T429">
        <v>0.25609999999999999</v>
      </c>
      <c r="U429">
        <f>((Table1[[#This Row],[BB prob.]]*(Table1[[#This Row],[Odds]]-1)-1+Table1[[#This Row],[BB prob.]])/(Table1[[#This Row],[Odds]]-1))*0.3</f>
        <v>-0.1172308695652174</v>
      </c>
      <c r="W429">
        <f>(Table1[[#This Row],[BB Bet]]*Table1[[#This Row],[Odds]]*Table1[[#This Row],[Win]]-Table1[[#This Row],[BB Bet]])*Table1[[#This Row],[BB Bankroll]]</f>
        <v>0</v>
      </c>
      <c r="X429">
        <f>Table1[[#This Row],[BB Bet]]*Table1[[#This Row],[Odds]]*Table1[[#This Row],[Win]]-Table1[[#This Row],[BB Bet]]</f>
        <v>0</v>
      </c>
      <c r="Y429" s="5">
        <f>Y428</f>
        <v>1.6455782346706362</v>
      </c>
    </row>
    <row r="430" spans="1:25" x14ac:dyDescent="0.35">
      <c r="A430" s="4">
        <v>2020020247</v>
      </c>
      <c r="B430" s="4">
        <v>33</v>
      </c>
      <c r="C430" s="4" t="s">
        <v>30</v>
      </c>
      <c r="D430" s="4" t="s">
        <v>7</v>
      </c>
      <c r="E430" s="4">
        <v>0</v>
      </c>
      <c r="F430" s="4">
        <v>1</v>
      </c>
      <c r="G430" s="4">
        <v>3.4</v>
      </c>
      <c r="H430">
        <v>0.22487084262526918</v>
      </c>
      <c r="I430">
        <f>((Table1[[#This Row],[H-S prob.]]*(Table1[[#This Row],[Odds]]-1)-1+Table1[[#This Row],[H-S prob.]])/(Table1[[#This Row],[Odds]]-1))*0.3</f>
        <v>-2.9429891884260602E-2</v>
      </c>
      <c r="K430">
        <f>(Table1[[#This Row],[H-S Bet]]*Table1[[#This Row],[Odds]]*Table1[[#This Row],[Win]]-Table1[[#This Row],[H-S Bet]])*Table1[[#This Row],[H-S Bankroll]]</f>
        <v>0</v>
      </c>
      <c r="L430">
        <f>Table1[[#This Row],[H-S Bet]]*Table1[[#This Row],[Odds]]*Table1[[#This Row],[Win]]-Table1[[#This Row],[H-S Bet]]</f>
        <v>0</v>
      </c>
      <c r="M430" s="5">
        <f>M429</f>
        <v>1.1521091775772072</v>
      </c>
      <c r="N430" s="4">
        <v>0.25600000000000001</v>
      </c>
      <c r="O430" s="4">
        <f>((Table1[[#This Row],[Dom prob.]]*(Table1[[#This Row],[Odds]]-1)-1+Table1[[#This Row],[Dom prob.]])/(Table1[[#This Row],[Odds]]-1))*0.3</f>
        <v>-1.6200000000000006E-2</v>
      </c>
      <c r="P430" s="4"/>
      <c r="Q430" s="4">
        <f>(Table1[[#This Row],[Dom Bet]]*Table1[[#This Row],[Odds]]*Table1[[#This Row],[Win]]-Table1[[#This Row],[Dom Bet]])*Table1[[#This Row],[Dom Bankroll]]</f>
        <v>0</v>
      </c>
      <c r="R430" s="4">
        <f>Table1[[#This Row],[Dom Bet]]*Table1[[#This Row],[Odds]]*Table1[[#This Row],[Win]]-Table1[[#This Row],[Dom Bet]]</f>
        <v>0</v>
      </c>
      <c r="S430" s="4">
        <f>S429</f>
        <v>0.98483964588780082</v>
      </c>
      <c r="T430">
        <v>0.30030000000000001</v>
      </c>
      <c r="U430">
        <f>((Table1[[#This Row],[BB prob.]]*(Table1[[#This Row],[Odds]]-1)-1+Table1[[#This Row],[BB prob.]])/(Table1[[#This Row],[Odds]]-1))*0.3</f>
        <v>2.6275000000000053E-3</v>
      </c>
      <c r="V430">
        <v>2.6275000000000053E-3</v>
      </c>
      <c r="W430">
        <f>(Table1[[#This Row],[BB Bet]]*Table1[[#This Row],[Odds]]*Table1[[#This Row],[Win]]-Table1[[#This Row],[BB Bet]])*Table1[[#This Row],[BB Bankroll]]</f>
        <v>1.0377016347833053E-2</v>
      </c>
      <c r="X430">
        <f>Table1[[#This Row],[BB Bet]]*Table1[[#This Row],[Odds]]*Table1[[#This Row],[Win]]-Table1[[#This Row],[BB Bet]]</f>
        <v>6.306000000000013E-3</v>
      </c>
      <c r="Y430" s="5">
        <f>Y429</f>
        <v>1.6455782346706362</v>
      </c>
    </row>
    <row r="431" spans="1:25" x14ac:dyDescent="0.35">
      <c r="A431" s="4">
        <v>2020020247</v>
      </c>
      <c r="B431" s="4">
        <v>33</v>
      </c>
      <c r="C431" s="4" t="s">
        <v>7</v>
      </c>
      <c r="D431" s="4" t="s">
        <v>30</v>
      </c>
      <c r="E431" s="4">
        <v>1</v>
      </c>
      <c r="F431" s="4">
        <v>0</v>
      </c>
      <c r="G431" s="4">
        <v>1.35</v>
      </c>
      <c r="H431">
        <v>0.77512915737473087</v>
      </c>
      <c r="I431">
        <f>((Table1[[#This Row],[H-S prob.]]*(Table1[[#This Row],[Odds]]-1)-1+Table1[[#This Row],[H-S prob.]])/(Table1[[#This Row],[Odds]]-1))*0.3</f>
        <v>3.9792310676474367E-2</v>
      </c>
      <c r="J431">
        <v>3.9792310676474367E-2</v>
      </c>
      <c r="K431">
        <f>(Table1[[#This Row],[H-S Bet]]*Table1[[#This Row],[Odds]]*Table1[[#This Row],[Win]]-Table1[[#This Row],[H-S Bet]])*Table1[[#This Row],[H-S Bankroll]]</f>
        <v>-4.5845086327369604E-2</v>
      </c>
      <c r="L431">
        <f>Table1[[#This Row],[H-S Bet]]*Table1[[#This Row],[Odds]]*Table1[[#This Row],[Win]]-Table1[[#This Row],[H-S Bet]]</f>
        <v>-3.9792310676474367E-2</v>
      </c>
      <c r="M431" s="5">
        <f>M430</f>
        <v>1.1521091775772072</v>
      </c>
      <c r="N431" s="4">
        <v>0.74399999999999999</v>
      </c>
      <c r="O431" s="4">
        <f>((Table1[[#This Row],[Dom prob.]]*(Table1[[#This Row],[Odds]]-1)-1+Table1[[#This Row],[Dom prob.]])/(Table1[[#This Row],[Odds]]-1))*0.3</f>
        <v>3.7714285714286308E-3</v>
      </c>
      <c r="P431" s="4">
        <v>3.7714285714286308E-3</v>
      </c>
      <c r="Q431" s="4">
        <f>(Table1[[#This Row],[Dom Bet]]*Table1[[#This Row],[Odds]]*Table1[[#This Row],[Win]]-Table1[[#This Row],[Dom Bet]])*Table1[[#This Row],[Dom Bankroll]]</f>
        <v>-3.7142523787769073E-3</v>
      </c>
      <c r="R431" s="4">
        <f>Table1[[#This Row],[Dom Bet]]*Table1[[#This Row],[Odds]]*Table1[[#This Row],[Win]]-Table1[[#This Row],[Dom Bet]]</f>
        <v>-3.7714285714286308E-3</v>
      </c>
      <c r="S431" s="4">
        <f>S430</f>
        <v>0.98483964588780082</v>
      </c>
      <c r="T431">
        <v>0.69969999999999999</v>
      </c>
      <c r="U431">
        <f>((Table1[[#This Row],[BB prob.]]*(Table1[[#This Row],[Odds]]-1)-1+Table1[[#This Row],[BB prob.]])/(Table1[[#This Row],[Odds]]-1))*0.3</f>
        <v>-4.7489999999999921E-2</v>
      </c>
      <c r="W431">
        <f>(Table1[[#This Row],[BB Bet]]*Table1[[#This Row],[Odds]]*Table1[[#This Row],[Win]]-Table1[[#This Row],[BB Bet]])*Table1[[#This Row],[BB Bankroll]]</f>
        <v>0</v>
      </c>
      <c r="X431">
        <f>Table1[[#This Row],[BB Bet]]*Table1[[#This Row],[Odds]]*Table1[[#This Row],[Win]]-Table1[[#This Row],[BB Bet]]</f>
        <v>0</v>
      </c>
      <c r="Y431" s="5">
        <f>Y430</f>
        <v>1.6455782346706362</v>
      </c>
    </row>
    <row r="432" spans="1:25" x14ac:dyDescent="0.35">
      <c r="A432" s="4">
        <v>2020020248</v>
      </c>
      <c r="B432" s="4">
        <v>33</v>
      </c>
      <c r="C432" s="4" t="s">
        <v>8</v>
      </c>
      <c r="D432" s="4" t="s">
        <v>23</v>
      </c>
      <c r="E432" s="4">
        <v>1</v>
      </c>
      <c r="F432" s="4">
        <v>0</v>
      </c>
      <c r="G432" s="4">
        <v>1.68</v>
      </c>
      <c r="H432">
        <v>0.50488747608330986</v>
      </c>
      <c r="I432">
        <f>((Table1[[#This Row],[H-S prob.]]*(Table1[[#This Row],[Odds]]-1)-1+Table1[[#This Row],[H-S prob.]])/(Table1[[#This Row],[Odds]]-1))*0.3</f>
        <v>-6.6965753020605659E-2</v>
      </c>
      <c r="K432">
        <f>(Table1[[#This Row],[H-S Bet]]*Table1[[#This Row],[Odds]]*Table1[[#This Row],[Win]]-Table1[[#This Row],[H-S Bet]])*Table1[[#This Row],[H-S Bankroll]]</f>
        <v>0</v>
      </c>
      <c r="L432">
        <f>Table1[[#This Row],[H-S Bet]]*Table1[[#This Row],[Odds]]*Table1[[#This Row],[Win]]-Table1[[#This Row],[H-S Bet]]</f>
        <v>0</v>
      </c>
      <c r="M432" s="5">
        <f>M431</f>
        <v>1.1521091775772072</v>
      </c>
      <c r="N432" s="4">
        <v>0.59799999999999998</v>
      </c>
      <c r="O432" s="4">
        <f>((Table1[[#This Row],[Dom prob.]]*(Table1[[#This Row],[Odds]]-1)-1+Table1[[#This Row],[Dom prob.]])/(Table1[[#This Row],[Odds]]-1))*0.3</f>
        <v>2.0470588235293528E-3</v>
      </c>
      <c r="P432" s="4">
        <v>2.0470588235293528E-3</v>
      </c>
      <c r="Q432" s="4">
        <f>(Table1[[#This Row],[Dom Bet]]*Table1[[#This Row],[Odds]]*Table1[[#This Row],[Win]]-Table1[[#This Row],[Dom Bet]])*Table1[[#This Row],[Dom Bankroll]]</f>
        <v>-2.0160246868761462E-3</v>
      </c>
      <c r="R432" s="4">
        <f>Table1[[#This Row],[Dom Bet]]*Table1[[#This Row],[Odds]]*Table1[[#This Row],[Win]]-Table1[[#This Row],[Dom Bet]]</f>
        <v>-2.0470588235293528E-3</v>
      </c>
      <c r="S432" s="4">
        <f>S431</f>
        <v>0.98483964588780082</v>
      </c>
      <c r="T432">
        <v>0.43310000000000004</v>
      </c>
      <c r="U432">
        <f>((Table1[[#This Row],[BB prob.]]*(Table1[[#This Row],[Odds]]-1)-1+Table1[[#This Row],[BB prob.]])/(Table1[[#This Row],[Odds]]-1))*0.3</f>
        <v>-0.12017294117647057</v>
      </c>
      <c r="W432">
        <f>(Table1[[#This Row],[BB Bet]]*Table1[[#This Row],[Odds]]*Table1[[#This Row],[Win]]-Table1[[#This Row],[BB Bet]])*Table1[[#This Row],[BB Bankroll]]</f>
        <v>0</v>
      </c>
      <c r="X432">
        <f>Table1[[#This Row],[BB Bet]]*Table1[[#This Row],[Odds]]*Table1[[#This Row],[Win]]-Table1[[#This Row],[BB Bet]]</f>
        <v>0</v>
      </c>
      <c r="Y432" s="5">
        <f>Y431</f>
        <v>1.6455782346706362</v>
      </c>
    </row>
    <row r="433" spans="1:25" x14ac:dyDescent="0.35">
      <c r="A433" s="4">
        <v>2020020248</v>
      </c>
      <c r="B433" s="4">
        <v>33</v>
      </c>
      <c r="C433" s="4" t="s">
        <v>23</v>
      </c>
      <c r="D433" s="4" t="s">
        <v>8</v>
      </c>
      <c r="E433" s="4">
        <v>0</v>
      </c>
      <c r="F433" s="4">
        <v>1</v>
      </c>
      <c r="G433" s="4">
        <v>2.25</v>
      </c>
      <c r="H433">
        <v>0.49511252391669008</v>
      </c>
      <c r="I433">
        <f>((Table1[[#This Row],[H-S prob.]]*(Table1[[#This Row],[Odds]]-1)-1+Table1[[#This Row],[H-S prob.]])/(Table1[[#This Row],[Odds]]-1))*0.3</f>
        <v>2.7360762915012639E-2</v>
      </c>
      <c r="J433">
        <v>2.7360762915012639E-2</v>
      </c>
      <c r="K433">
        <f>(Table1[[#This Row],[H-S Bet]]*Table1[[#This Row],[Odds]]*Table1[[#This Row],[Win]]-Table1[[#This Row],[H-S Bet]])*Table1[[#This Row],[H-S Bankroll]]</f>
        <v>3.9403232574875199E-2</v>
      </c>
      <c r="L433">
        <f>Table1[[#This Row],[H-S Bet]]*Table1[[#This Row],[Odds]]*Table1[[#This Row],[Win]]-Table1[[#This Row],[H-S Bet]]</f>
        <v>3.4200953643765797E-2</v>
      </c>
      <c r="M433" s="5">
        <f>M432</f>
        <v>1.1521091775772072</v>
      </c>
      <c r="N433" s="4">
        <v>0.40200000000000002</v>
      </c>
      <c r="O433" s="4">
        <f>((Table1[[#This Row],[Dom prob.]]*(Table1[[#This Row],[Odds]]-1)-1+Table1[[#This Row],[Dom prob.]])/(Table1[[#This Row],[Odds]]-1))*0.3</f>
        <v>-2.2919999999999982E-2</v>
      </c>
      <c r="P433" s="4"/>
      <c r="Q433" s="4">
        <f>(Table1[[#This Row],[Dom Bet]]*Table1[[#This Row],[Odds]]*Table1[[#This Row],[Win]]-Table1[[#This Row],[Dom Bet]])*Table1[[#This Row],[Dom Bankroll]]</f>
        <v>0</v>
      </c>
      <c r="R433" s="4">
        <f>Table1[[#This Row],[Dom Bet]]*Table1[[#This Row],[Odds]]*Table1[[#This Row],[Win]]-Table1[[#This Row],[Dom Bet]]</f>
        <v>0</v>
      </c>
      <c r="S433" s="4">
        <f>S432</f>
        <v>0.98483964588780082</v>
      </c>
      <c r="T433">
        <v>0.56689999999999996</v>
      </c>
      <c r="U433">
        <f>((Table1[[#This Row],[BB prob.]]*(Table1[[#This Row],[Odds]]-1)-1+Table1[[#This Row],[BB prob.]])/(Table1[[#This Row],[Odds]]-1))*0.3</f>
        <v>6.6125999999999976E-2</v>
      </c>
      <c r="V433">
        <v>6.6125999999999976E-2</v>
      </c>
      <c r="W433">
        <f>(Table1[[#This Row],[BB Bet]]*Table1[[#This Row],[Odds]]*Table1[[#This Row],[Win]]-Table1[[#This Row],[BB Bet]])*Table1[[#This Row],[BB Bankroll]]</f>
        <v>0.13601938293228807</v>
      </c>
      <c r="X433">
        <f>Table1[[#This Row],[BB Bet]]*Table1[[#This Row],[Odds]]*Table1[[#This Row],[Win]]-Table1[[#This Row],[BB Bet]]</f>
        <v>8.2657499999999981E-2</v>
      </c>
      <c r="Y433" s="5">
        <f>Y432</f>
        <v>1.6455782346706362</v>
      </c>
    </row>
    <row r="434" spans="1:25" x14ac:dyDescent="0.35">
      <c r="A434" s="4">
        <v>2020020249</v>
      </c>
      <c r="B434" s="4">
        <v>33</v>
      </c>
      <c r="C434" s="4" t="s">
        <v>22</v>
      </c>
      <c r="D434" s="4" t="s">
        <v>9</v>
      </c>
      <c r="E434" s="4">
        <v>0</v>
      </c>
      <c r="F434" s="4">
        <v>1</v>
      </c>
      <c r="G434" s="4">
        <v>1.8</v>
      </c>
      <c r="H434">
        <v>0.54655455410851517</v>
      </c>
      <c r="I434">
        <f>((Table1[[#This Row],[H-S prob.]]*(Table1[[#This Row],[Odds]]-1)-1+Table1[[#This Row],[H-S prob.]])/(Table1[[#This Row],[Odds]]-1))*0.3</f>
        <v>-6.0756759767522789E-3</v>
      </c>
      <c r="K434">
        <f>(Table1[[#This Row],[H-S Bet]]*Table1[[#This Row],[Odds]]*Table1[[#This Row],[Win]]-Table1[[#This Row],[H-S Bet]])*Table1[[#This Row],[H-S Bankroll]]</f>
        <v>0</v>
      </c>
      <c r="L434">
        <f>Table1[[#This Row],[H-S Bet]]*Table1[[#This Row],[Odds]]*Table1[[#This Row],[Win]]-Table1[[#This Row],[H-S Bet]]</f>
        <v>0</v>
      </c>
      <c r="M434" s="5">
        <f>M433</f>
        <v>1.1521091775772072</v>
      </c>
      <c r="N434" s="4">
        <v>0.52200000000000002</v>
      </c>
      <c r="O434" s="4">
        <f>((Table1[[#This Row],[Dom prob.]]*(Table1[[#This Row],[Odds]]-1)-1+Table1[[#This Row],[Dom prob.]])/(Table1[[#This Row],[Odds]]-1))*0.3</f>
        <v>-2.2650000000000003E-2</v>
      </c>
      <c r="P434" s="4"/>
      <c r="Q434" s="4">
        <f>(Table1[[#This Row],[Dom Bet]]*Table1[[#This Row],[Odds]]*Table1[[#This Row],[Win]]-Table1[[#This Row],[Dom Bet]])*Table1[[#This Row],[Dom Bankroll]]</f>
        <v>0</v>
      </c>
      <c r="R434" s="4">
        <f>Table1[[#This Row],[Dom Bet]]*Table1[[#This Row],[Odds]]*Table1[[#This Row],[Win]]-Table1[[#This Row],[Dom Bet]]</f>
        <v>0</v>
      </c>
      <c r="S434" s="4">
        <f>S433</f>
        <v>0.98483964588780082</v>
      </c>
      <c r="T434">
        <v>0.60089999999999999</v>
      </c>
      <c r="U434">
        <f>((Table1[[#This Row],[BB prob.]]*(Table1[[#This Row],[Odds]]-1)-1+Table1[[#This Row],[BB prob.]])/(Table1[[#This Row],[Odds]]-1))*0.3</f>
        <v>3.060750000000001E-2</v>
      </c>
      <c r="V434">
        <v>3.060750000000001E-2</v>
      </c>
      <c r="W434">
        <f>(Table1[[#This Row],[BB Bet]]*Table1[[#This Row],[Odds]]*Table1[[#This Row],[Win]]-Table1[[#This Row],[BB Bet]])*Table1[[#This Row],[BB Bankroll]]</f>
        <v>4.0293628654145215E-2</v>
      </c>
      <c r="X434">
        <f>Table1[[#This Row],[BB Bet]]*Table1[[#This Row],[Odds]]*Table1[[#This Row],[Win]]-Table1[[#This Row],[BB Bet]]</f>
        <v>2.4486000000000008E-2</v>
      </c>
      <c r="Y434" s="5">
        <f>Y433</f>
        <v>1.6455782346706362</v>
      </c>
    </row>
    <row r="435" spans="1:25" x14ac:dyDescent="0.35">
      <c r="A435" s="4">
        <v>2020020249</v>
      </c>
      <c r="B435" s="4">
        <v>33</v>
      </c>
      <c r="C435" s="4" t="s">
        <v>9</v>
      </c>
      <c r="D435" s="4" t="s">
        <v>22</v>
      </c>
      <c r="E435" s="4">
        <v>1</v>
      </c>
      <c r="F435" s="4">
        <v>0</v>
      </c>
      <c r="G435" s="4">
        <v>2.0499999999999998</v>
      </c>
      <c r="H435">
        <v>0.45344544589148483</v>
      </c>
      <c r="I435">
        <f>((Table1[[#This Row],[H-S prob.]]*(Table1[[#This Row],[Odds]]-1)-1+Table1[[#This Row],[H-S prob.]])/(Table1[[#This Row],[Odds]]-1))*0.3</f>
        <v>-2.0124810263558918E-2</v>
      </c>
      <c r="K435">
        <f>(Table1[[#This Row],[H-S Bet]]*Table1[[#This Row],[Odds]]*Table1[[#This Row],[Win]]-Table1[[#This Row],[H-S Bet]])*Table1[[#This Row],[H-S Bankroll]]</f>
        <v>0</v>
      </c>
      <c r="L435">
        <f>Table1[[#This Row],[H-S Bet]]*Table1[[#This Row],[Odds]]*Table1[[#This Row],[Win]]-Table1[[#This Row],[H-S Bet]]</f>
        <v>0</v>
      </c>
      <c r="M435" s="5">
        <f>M434</f>
        <v>1.1521091775772072</v>
      </c>
      <c r="N435" s="4">
        <v>0.47799999999999998</v>
      </c>
      <c r="O435" s="4">
        <f>((Table1[[#This Row],[Dom prob.]]*(Table1[[#This Row],[Odds]]-1)-1+Table1[[#This Row],[Dom prob.]])/(Table1[[#This Row],[Odds]]-1))*0.3</f>
        <v>-5.742857142857178E-3</v>
      </c>
      <c r="P435" s="4"/>
      <c r="Q435" s="4">
        <f>(Table1[[#This Row],[Dom Bet]]*Table1[[#This Row],[Odds]]*Table1[[#This Row],[Win]]-Table1[[#This Row],[Dom Bet]])*Table1[[#This Row],[Dom Bankroll]]</f>
        <v>0</v>
      </c>
      <c r="R435" s="4">
        <f>Table1[[#This Row],[Dom Bet]]*Table1[[#This Row],[Odds]]*Table1[[#This Row],[Win]]-Table1[[#This Row],[Dom Bet]]</f>
        <v>0</v>
      </c>
      <c r="S435" s="4">
        <f>S434</f>
        <v>0.98483964588780082</v>
      </c>
      <c r="T435">
        <v>0.39910000000000001</v>
      </c>
      <c r="U435">
        <f>((Table1[[#This Row],[BB prob.]]*(Table1[[#This Row],[Odds]]-1)-1+Table1[[#This Row],[BB prob.]])/(Table1[[#This Row],[Odds]]-1))*0.3</f>
        <v>-5.1955714285714306E-2</v>
      </c>
      <c r="W435">
        <f>(Table1[[#This Row],[BB Bet]]*Table1[[#This Row],[Odds]]*Table1[[#This Row],[Win]]-Table1[[#This Row],[BB Bet]])*Table1[[#This Row],[BB Bankroll]]</f>
        <v>0</v>
      </c>
      <c r="X435">
        <f>Table1[[#This Row],[BB Bet]]*Table1[[#This Row],[Odds]]*Table1[[#This Row],[Win]]-Table1[[#This Row],[BB Bet]]</f>
        <v>0</v>
      </c>
      <c r="Y435" s="5">
        <f>Y434</f>
        <v>1.6455782346706362</v>
      </c>
    </row>
    <row r="436" spans="1:25" x14ac:dyDescent="0.35">
      <c r="A436" s="4">
        <v>2020020252</v>
      </c>
      <c r="B436" s="4">
        <v>33</v>
      </c>
      <c r="C436" s="4" t="s">
        <v>26</v>
      </c>
      <c r="D436" s="4" t="s">
        <v>25</v>
      </c>
      <c r="E436" s="4">
        <v>0</v>
      </c>
      <c r="F436" s="4">
        <v>0</v>
      </c>
      <c r="G436" s="4">
        <v>1.86</v>
      </c>
      <c r="H436">
        <v>0.51426858967585665</v>
      </c>
      <c r="I436">
        <f>((Table1[[#This Row],[H-S prob.]]*(Table1[[#This Row],[Odds]]-1)-1+Table1[[#This Row],[H-S prob.]])/(Table1[[#This Row],[Odds]]-1))*0.3</f>
        <v>-1.5160612745199996E-2</v>
      </c>
      <c r="K436">
        <f>(Table1[[#This Row],[H-S Bet]]*Table1[[#This Row],[Odds]]*Table1[[#This Row],[Win]]-Table1[[#This Row],[H-S Bet]])*Table1[[#This Row],[H-S Bankroll]]</f>
        <v>0</v>
      </c>
      <c r="L436">
        <f>Table1[[#This Row],[H-S Bet]]*Table1[[#This Row],[Odds]]*Table1[[#This Row],[Win]]-Table1[[#This Row],[H-S Bet]]</f>
        <v>0</v>
      </c>
      <c r="M436" s="5">
        <f>M435</f>
        <v>1.1521091775772072</v>
      </c>
      <c r="N436" s="4">
        <v>0.497</v>
      </c>
      <c r="O436" s="4">
        <f>((Table1[[#This Row],[Dom prob.]]*(Table1[[#This Row],[Odds]]-1)-1+Table1[[#This Row],[Dom prob.]])/(Table1[[#This Row],[Odds]]-1))*0.3</f>
        <v>-2.6365116279069758E-2</v>
      </c>
      <c r="P436" s="4"/>
      <c r="Q436" s="4">
        <f>(Table1[[#This Row],[Dom Bet]]*Table1[[#This Row],[Odds]]*Table1[[#This Row],[Win]]-Table1[[#This Row],[Dom Bet]])*Table1[[#This Row],[Dom Bankroll]]</f>
        <v>0</v>
      </c>
      <c r="R436" s="4">
        <f>Table1[[#This Row],[Dom Bet]]*Table1[[#This Row],[Odds]]*Table1[[#This Row],[Win]]-Table1[[#This Row],[Dom Bet]]</f>
        <v>0</v>
      </c>
      <c r="S436" s="4">
        <f>S435</f>
        <v>0.98483964588780082</v>
      </c>
      <c r="T436">
        <v>0.54559999999999997</v>
      </c>
      <c r="U436">
        <f>((Table1[[#This Row],[BB prob.]]*(Table1[[#This Row],[Odds]]-1)-1+Table1[[#This Row],[BB prob.]])/(Table1[[#This Row],[Odds]]-1))*0.3</f>
        <v>5.1683720930232723E-3</v>
      </c>
      <c r="V436">
        <v>5.1683720930232723E-3</v>
      </c>
      <c r="W436">
        <f>(Table1[[#This Row],[BB Bet]]*Table1[[#This Row],[Odds]]*Table1[[#This Row],[Win]]-Table1[[#This Row],[BB Bet]])*Table1[[#This Row],[BB Bankroll]]</f>
        <v>-8.5049606249582178E-3</v>
      </c>
      <c r="X436">
        <f>Table1[[#This Row],[BB Bet]]*Table1[[#This Row],[Odds]]*Table1[[#This Row],[Win]]-Table1[[#This Row],[BB Bet]]</f>
        <v>-5.1683720930232723E-3</v>
      </c>
      <c r="Y436" s="5">
        <f>Y435</f>
        <v>1.6455782346706362</v>
      </c>
    </row>
    <row r="437" spans="1:25" x14ac:dyDescent="0.35">
      <c r="A437" s="4">
        <v>2020020252</v>
      </c>
      <c r="B437" s="4">
        <v>33</v>
      </c>
      <c r="C437" s="4" t="s">
        <v>25</v>
      </c>
      <c r="D437" s="4" t="s">
        <v>26</v>
      </c>
      <c r="E437" s="4">
        <v>1</v>
      </c>
      <c r="F437" s="4">
        <v>1</v>
      </c>
      <c r="G437" s="4">
        <v>2.0499999999999998</v>
      </c>
      <c r="H437">
        <v>0.48573141032414335</v>
      </c>
      <c r="I437">
        <f>((Table1[[#This Row],[H-S prob.]]*(Table1[[#This Row],[Odds]]-1)-1+Table1[[#This Row],[H-S prob.]])/(Table1[[#This Row],[Odds]]-1))*0.3</f>
        <v>-1.2144596672874885E-3</v>
      </c>
      <c r="K437">
        <f>(Table1[[#This Row],[H-S Bet]]*Table1[[#This Row],[Odds]]*Table1[[#This Row],[Win]]-Table1[[#This Row],[H-S Bet]])*Table1[[#This Row],[H-S Bankroll]]</f>
        <v>0</v>
      </c>
      <c r="L437">
        <f>Table1[[#This Row],[H-S Bet]]*Table1[[#This Row],[Odds]]*Table1[[#This Row],[Win]]-Table1[[#This Row],[H-S Bet]]</f>
        <v>0</v>
      </c>
      <c r="M437" s="5">
        <f>M436</f>
        <v>1.1521091775772072</v>
      </c>
      <c r="N437" s="4">
        <v>0.503</v>
      </c>
      <c r="O437" s="4">
        <f>((Table1[[#This Row],[Dom prob.]]*(Table1[[#This Row],[Odds]]-1)-1+Table1[[#This Row],[Dom prob.]])/(Table1[[#This Row],[Odds]]-1))*0.3</f>
        <v>8.8999999999999722E-3</v>
      </c>
      <c r="P437" s="4">
        <v>8.8999999999999722E-3</v>
      </c>
      <c r="Q437" s="4">
        <f>(Table1[[#This Row],[Dom Bet]]*Table1[[#This Row],[Odds]]*Table1[[#This Row],[Win]]-Table1[[#This Row],[Dom Bet]])*Table1[[#This Row],[Dom Bankroll]]</f>
        <v>9.2033264908214681E-3</v>
      </c>
      <c r="R437" s="4">
        <f>Table1[[#This Row],[Dom Bet]]*Table1[[#This Row],[Odds]]*Table1[[#This Row],[Win]]-Table1[[#This Row],[Dom Bet]]</f>
        <v>9.3449999999999697E-3</v>
      </c>
      <c r="S437" s="4">
        <f>S436</f>
        <v>0.98483964588780082</v>
      </c>
      <c r="T437">
        <v>0.45440000000000003</v>
      </c>
      <c r="U437">
        <f>((Table1[[#This Row],[BB prob.]]*(Table1[[#This Row],[Odds]]-1)-1+Table1[[#This Row],[BB prob.]])/(Table1[[#This Row],[Odds]]-1))*0.3</f>
        <v>-1.9565714285714287E-2</v>
      </c>
      <c r="W437">
        <f>(Table1[[#This Row],[BB Bet]]*Table1[[#This Row],[Odds]]*Table1[[#This Row],[Win]]-Table1[[#This Row],[BB Bet]])*Table1[[#This Row],[BB Bankroll]]</f>
        <v>0</v>
      </c>
      <c r="X437">
        <f>Table1[[#This Row],[BB Bet]]*Table1[[#This Row],[Odds]]*Table1[[#This Row],[Win]]-Table1[[#This Row],[BB Bet]]</f>
        <v>0</v>
      </c>
      <c r="Y437" s="5">
        <f>Y436</f>
        <v>1.6455782346706362</v>
      </c>
    </row>
    <row r="438" spans="1:25" x14ac:dyDescent="0.35">
      <c r="A438" s="4">
        <v>2020020252.0999999</v>
      </c>
      <c r="B438" s="4">
        <v>33</v>
      </c>
      <c r="C438" s="4" t="s">
        <v>24</v>
      </c>
      <c r="D438" s="4" t="s">
        <v>11</v>
      </c>
      <c r="E438" s="4">
        <v>1</v>
      </c>
      <c r="F438" s="4">
        <v>1</v>
      </c>
      <c r="G438" s="4">
        <v>2.0499999999999998</v>
      </c>
      <c r="H438">
        <v>0.45151785381510479</v>
      </c>
      <c r="I438">
        <f>((Table1[[#This Row],[H-S prob.]]*(Table1[[#This Row],[Odds]]-1)-1+Table1[[#This Row],[H-S prob.]])/(Table1[[#This Row],[Odds]]-1))*0.3</f>
        <v>-2.1253828479724381E-2</v>
      </c>
      <c r="K438">
        <f>(Table1[[#This Row],[H-S Bet]]*Table1[[#This Row],[Odds]]*Table1[[#This Row],[Win]]-Table1[[#This Row],[H-S Bet]])*Table1[[#This Row],[H-S Bankroll]]</f>
        <v>0</v>
      </c>
      <c r="L438">
        <f>Table1[[#This Row],[H-S Bet]]*Table1[[#This Row],[Odds]]*Table1[[#This Row],[Win]]-Table1[[#This Row],[H-S Bet]]</f>
        <v>0</v>
      </c>
      <c r="M438" s="5">
        <f>M437</f>
        <v>1.1521091775772072</v>
      </c>
      <c r="N438" s="4">
        <v>0.47499999999999998</v>
      </c>
      <c r="O438" s="4">
        <f>((Table1[[#This Row],[Dom prob.]]*(Table1[[#This Row],[Odds]]-1)-1+Table1[[#This Row],[Dom prob.]])/(Table1[[#This Row],[Odds]]-1))*0.3</f>
        <v>-7.5000000000000309E-3</v>
      </c>
      <c r="P438" s="4"/>
      <c r="Q438" s="4">
        <f>(Table1[[#This Row],[Dom Bet]]*Table1[[#This Row],[Odds]]*Table1[[#This Row],[Win]]-Table1[[#This Row],[Dom Bet]])*Table1[[#This Row],[Dom Bankroll]]</f>
        <v>0</v>
      </c>
      <c r="R438" s="4">
        <f>Table1[[#This Row],[Dom Bet]]*Table1[[#This Row],[Odds]]*Table1[[#This Row],[Win]]-Table1[[#This Row],[Dom Bet]]</f>
        <v>0</v>
      </c>
      <c r="S438" s="4">
        <f>S437</f>
        <v>0.98483964588780082</v>
      </c>
      <c r="T438">
        <v>0.41289999999999999</v>
      </c>
      <c r="U438">
        <f>((Table1[[#This Row],[BB prob.]]*(Table1[[#This Row],[Odds]]-1)-1+Table1[[#This Row],[BB prob.]])/(Table1[[#This Row],[Odds]]-1))*0.3</f>
        <v>-4.3872857142857193E-2</v>
      </c>
      <c r="W438">
        <f>(Table1[[#This Row],[BB Bet]]*Table1[[#This Row],[Odds]]*Table1[[#This Row],[Win]]-Table1[[#This Row],[BB Bet]])*Table1[[#This Row],[BB Bankroll]]</f>
        <v>0</v>
      </c>
      <c r="X438">
        <f>Table1[[#This Row],[BB Bet]]*Table1[[#This Row],[Odds]]*Table1[[#This Row],[Win]]-Table1[[#This Row],[BB Bet]]</f>
        <v>0</v>
      </c>
      <c r="Y438" s="5">
        <f>Y437</f>
        <v>1.6455782346706362</v>
      </c>
    </row>
    <row r="439" spans="1:25" x14ac:dyDescent="0.35">
      <c r="A439" s="4">
        <v>2020020252.0999999</v>
      </c>
      <c r="B439" s="4">
        <v>33</v>
      </c>
      <c r="C439" s="4" t="s">
        <v>11</v>
      </c>
      <c r="D439" s="4" t="s">
        <v>24</v>
      </c>
      <c r="E439" s="4">
        <v>0</v>
      </c>
      <c r="F439" s="4">
        <v>0</v>
      </c>
      <c r="G439" s="4">
        <v>1.83</v>
      </c>
      <c r="H439">
        <v>0.5484821461848951</v>
      </c>
      <c r="I439">
        <f>((Table1[[#This Row],[H-S prob.]]*(Table1[[#This Row],[Odds]]-1)-1+Table1[[#This Row],[H-S prob.]])/(Table1[[#This Row],[Odds]]-1))*0.3</f>
        <v>1.3454195849487121E-3</v>
      </c>
      <c r="J439">
        <v>1.3454195849487121E-3</v>
      </c>
      <c r="K439">
        <f>(Table1[[#This Row],[H-S Bet]]*Table1[[#This Row],[Odds]]*Table1[[#This Row],[Win]]-Table1[[#This Row],[H-S Bet]])*Table1[[#This Row],[H-S Bankroll]]</f>
        <v>-1.5500702515115281E-3</v>
      </c>
      <c r="L439">
        <f>Table1[[#This Row],[H-S Bet]]*Table1[[#This Row],[Odds]]*Table1[[#This Row],[Win]]-Table1[[#This Row],[H-S Bet]]</f>
        <v>-1.3454195849487121E-3</v>
      </c>
      <c r="M439" s="5">
        <f>M438</f>
        <v>1.1521091775772072</v>
      </c>
      <c r="N439" s="4">
        <v>0.52500000000000002</v>
      </c>
      <c r="O439" s="4">
        <f>((Table1[[#This Row],[Dom prob.]]*(Table1[[#This Row],[Odds]]-1)-1+Table1[[#This Row],[Dom prob.]])/(Table1[[#This Row],[Odds]]-1))*0.3</f>
        <v>-1.4186746987951767E-2</v>
      </c>
      <c r="P439" s="4"/>
      <c r="Q439" s="4">
        <f>(Table1[[#This Row],[Dom Bet]]*Table1[[#This Row],[Odds]]*Table1[[#This Row],[Win]]-Table1[[#This Row],[Dom Bet]])*Table1[[#This Row],[Dom Bankroll]]</f>
        <v>0</v>
      </c>
      <c r="R439" s="4">
        <f>Table1[[#This Row],[Dom Bet]]*Table1[[#This Row],[Odds]]*Table1[[#This Row],[Win]]-Table1[[#This Row],[Dom Bet]]</f>
        <v>0</v>
      </c>
      <c r="S439" s="4">
        <f>S438</f>
        <v>0.98483964588780082</v>
      </c>
      <c r="T439">
        <v>0.58709999999999996</v>
      </c>
      <c r="U439">
        <f>((Table1[[#This Row],[BB prob.]]*(Table1[[#This Row],[Odds]]-1)-1+Table1[[#This Row],[BB prob.]])/(Table1[[#This Row],[Odds]]-1))*0.3</f>
        <v>2.6889036144578285E-2</v>
      </c>
      <c r="V439">
        <v>2.6889036144578285E-2</v>
      </c>
      <c r="W439">
        <f>(Table1[[#This Row],[BB Bet]]*Table1[[#This Row],[Odds]]*Table1[[#This Row],[Win]]-Table1[[#This Row],[BB Bet]])*Table1[[#This Row],[BB Bankroll]]</f>
        <v>-4.4248012630790062E-2</v>
      </c>
      <c r="X439">
        <f>Table1[[#This Row],[BB Bet]]*Table1[[#This Row],[Odds]]*Table1[[#This Row],[Win]]-Table1[[#This Row],[BB Bet]]</f>
        <v>-2.6889036144578285E-2</v>
      </c>
      <c r="Y439" s="5">
        <f>Y438</f>
        <v>1.6455782346706362</v>
      </c>
    </row>
    <row r="440" spans="1:25" x14ac:dyDescent="0.35">
      <c r="A440" s="4">
        <v>2020020252.2</v>
      </c>
      <c r="B440" s="4">
        <v>33</v>
      </c>
      <c r="C440" s="4" t="s">
        <v>18</v>
      </c>
      <c r="D440" s="4" t="s">
        <v>20</v>
      </c>
      <c r="E440" s="4">
        <v>1</v>
      </c>
      <c r="F440" s="4">
        <v>1</v>
      </c>
      <c r="G440" s="4">
        <v>1.58</v>
      </c>
      <c r="H440">
        <v>0.58907120371649047</v>
      </c>
      <c r="I440">
        <f>((Table1[[#This Row],[H-S prob.]]*(Table1[[#This Row],[Odds]]-1)-1+Table1[[#This Row],[H-S prob.]])/(Table1[[#This Row],[Odds]]-1))*0.3</f>
        <v>-3.5828016273075039E-2</v>
      </c>
      <c r="K440">
        <f>(Table1[[#This Row],[H-S Bet]]*Table1[[#This Row],[Odds]]*Table1[[#This Row],[Win]]-Table1[[#This Row],[H-S Bet]])*Table1[[#This Row],[H-S Bankroll]]</f>
        <v>0</v>
      </c>
      <c r="L440">
        <f>Table1[[#This Row],[H-S Bet]]*Table1[[#This Row],[Odds]]*Table1[[#This Row],[Win]]-Table1[[#This Row],[H-S Bet]]</f>
        <v>0</v>
      </c>
      <c r="M440" s="5">
        <f>M439</f>
        <v>1.1521091775772072</v>
      </c>
      <c r="N440" s="4">
        <v>0.66500000000000004</v>
      </c>
      <c r="O440" s="4">
        <f>((Table1[[#This Row],[Dom prob.]]*(Table1[[#This Row],[Odds]]-1)-1+Table1[[#This Row],[Dom prob.]])/(Table1[[#This Row],[Odds]]-1))*0.3</f>
        <v>2.6224137931034522E-2</v>
      </c>
      <c r="P440" s="4">
        <v>2.6224137931034522E-2</v>
      </c>
      <c r="Q440" s="4">
        <f>(Table1[[#This Row],[Dom Bet]]*Table1[[#This Row],[Odds]]*Table1[[#This Row],[Win]]-Table1[[#This Row],[Dom Bet]])*Table1[[#This Row],[Dom Bankroll]]</f>
        <v>1.4979411013953472E-2</v>
      </c>
      <c r="R440" s="4">
        <f>Table1[[#This Row],[Dom Bet]]*Table1[[#This Row],[Odds]]*Table1[[#This Row],[Win]]-Table1[[#This Row],[Dom Bet]]</f>
        <v>1.5210000000000022E-2</v>
      </c>
      <c r="S440" s="4">
        <f>S439</f>
        <v>0.98483964588780082</v>
      </c>
      <c r="T440">
        <v>0.5151</v>
      </c>
      <c r="U440">
        <f>((Table1[[#This Row],[BB prob.]]*(Table1[[#This Row],[Odds]]-1)-1+Table1[[#This Row],[BB prob.]])/(Table1[[#This Row],[Odds]]-1))*0.3</f>
        <v>-9.6280344827586156E-2</v>
      </c>
      <c r="W440">
        <f>(Table1[[#This Row],[BB Bet]]*Table1[[#This Row],[Odds]]*Table1[[#This Row],[Win]]-Table1[[#This Row],[BB Bet]])*Table1[[#This Row],[BB Bankroll]]</f>
        <v>0</v>
      </c>
      <c r="X440">
        <f>Table1[[#This Row],[BB Bet]]*Table1[[#This Row],[Odds]]*Table1[[#This Row],[Win]]-Table1[[#This Row],[BB Bet]]</f>
        <v>0</v>
      </c>
      <c r="Y440" s="5">
        <f>Y439</f>
        <v>1.6455782346706362</v>
      </c>
    </row>
    <row r="441" spans="1:25" x14ac:dyDescent="0.35">
      <c r="A441" s="4">
        <v>2020020252.2</v>
      </c>
      <c r="B441" s="4">
        <v>33</v>
      </c>
      <c r="C441" s="4" t="s">
        <v>20</v>
      </c>
      <c r="D441" s="4" t="s">
        <v>18</v>
      </c>
      <c r="E441" s="4">
        <v>0</v>
      </c>
      <c r="F441" s="4">
        <v>0</v>
      </c>
      <c r="G441" s="4">
        <v>2.6</v>
      </c>
      <c r="H441">
        <v>0.41092879628350959</v>
      </c>
      <c r="I441">
        <f>((Table1[[#This Row],[H-S prob.]]*(Table1[[#This Row],[Odds]]-1)-1+Table1[[#This Row],[H-S prob.]])/(Table1[[#This Row],[Odds]]-1))*0.3</f>
        <v>1.2827788188210929E-2</v>
      </c>
      <c r="J441">
        <v>1.2827788188210929E-2</v>
      </c>
      <c r="K441">
        <f>(Table1[[#This Row],[H-S Bet]]*Table1[[#This Row],[Odds]]*Table1[[#This Row],[Win]]-Table1[[#This Row],[H-S Bet]])*Table1[[#This Row],[H-S Bankroll]]</f>
        <v>-1.4779012499654307E-2</v>
      </c>
      <c r="L441">
        <f>Table1[[#This Row],[H-S Bet]]*Table1[[#This Row],[Odds]]*Table1[[#This Row],[Win]]-Table1[[#This Row],[H-S Bet]]</f>
        <v>-1.2827788188210929E-2</v>
      </c>
      <c r="M441" s="5">
        <f>M440</f>
        <v>1.1521091775772072</v>
      </c>
      <c r="N441" s="4">
        <v>0.33499999999999996</v>
      </c>
      <c r="O441" s="4">
        <f>((Table1[[#This Row],[Dom prob.]]*(Table1[[#This Row],[Odds]]-1)-1+Table1[[#This Row],[Dom prob.]])/(Table1[[#This Row],[Odds]]-1))*0.3</f>
        <v>-2.4187500000000021E-2</v>
      </c>
      <c r="P441" s="4"/>
      <c r="Q441" s="4">
        <f>(Table1[[#This Row],[Dom Bet]]*Table1[[#This Row],[Odds]]*Table1[[#This Row],[Win]]-Table1[[#This Row],[Dom Bet]])*Table1[[#This Row],[Dom Bankroll]]</f>
        <v>0</v>
      </c>
      <c r="R441" s="4">
        <f>Table1[[#This Row],[Dom Bet]]*Table1[[#This Row],[Odds]]*Table1[[#This Row],[Win]]-Table1[[#This Row],[Dom Bet]]</f>
        <v>0</v>
      </c>
      <c r="S441" s="4">
        <f>S440</f>
        <v>0.98483964588780082</v>
      </c>
      <c r="T441">
        <v>0.4849</v>
      </c>
      <c r="U441">
        <f>((Table1[[#This Row],[BB prob.]]*(Table1[[#This Row],[Odds]]-1)-1+Table1[[#This Row],[BB prob.]])/(Table1[[#This Row],[Odds]]-1))*0.3</f>
        <v>4.8888750000000009E-2</v>
      </c>
      <c r="V441">
        <v>4.8888750000000009E-2</v>
      </c>
      <c r="W441">
        <f>(Table1[[#This Row],[BB Bet]]*Table1[[#This Row],[Odds]]*Table1[[#This Row],[Win]]-Table1[[#This Row],[BB Bet]])*Table1[[#This Row],[BB Bankroll]]</f>
        <v>-8.0450262920254076E-2</v>
      </c>
      <c r="X441">
        <f>Table1[[#This Row],[BB Bet]]*Table1[[#This Row],[Odds]]*Table1[[#This Row],[Win]]-Table1[[#This Row],[BB Bet]]</f>
        <v>-4.8888750000000009E-2</v>
      </c>
      <c r="Y441" s="5">
        <f>Y440</f>
        <v>1.6455782346706362</v>
      </c>
    </row>
    <row r="442" spans="1:25" x14ac:dyDescent="0.35">
      <c r="A442" s="4">
        <v>2020020252.3</v>
      </c>
      <c r="B442" s="4">
        <v>33</v>
      </c>
      <c r="C442" s="4" t="s">
        <v>31</v>
      </c>
      <c r="D442" s="4" t="s">
        <v>5</v>
      </c>
      <c r="E442" s="4">
        <v>0</v>
      </c>
      <c r="F442" s="4">
        <v>1</v>
      </c>
      <c r="G442" s="4">
        <v>2.5</v>
      </c>
      <c r="H442">
        <v>0.41193308948179597</v>
      </c>
      <c r="I442">
        <f>((Table1[[#This Row],[H-S prob.]]*(Table1[[#This Row],[Odds]]-1)-1+Table1[[#This Row],[H-S prob.]])/(Table1[[#This Row],[Odds]]-1))*0.3</f>
        <v>5.9665447408979722E-3</v>
      </c>
      <c r="J442">
        <v>5.9665447408979722E-3</v>
      </c>
      <c r="K442">
        <f>(Table1[[#This Row],[H-S Bet]]*Table1[[#This Row],[Odds]]*Table1[[#This Row],[Win]]-Table1[[#This Row],[H-S Bet]])*Table1[[#This Row],[H-S Bankroll]]</f>
        <v>1.0311166431620361E-2</v>
      </c>
      <c r="L442">
        <f>Table1[[#This Row],[H-S Bet]]*Table1[[#This Row],[Odds]]*Table1[[#This Row],[Win]]-Table1[[#This Row],[H-S Bet]]</f>
        <v>8.9498171113469582E-3</v>
      </c>
      <c r="M442" s="5">
        <f>M441</f>
        <v>1.1521091775772072</v>
      </c>
      <c r="N442" s="4">
        <v>0.41600000000000004</v>
      </c>
      <c r="O442" s="4">
        <f>((Table1[[#This Row],[Dom prob.]]*(Table1[[#This Row],[Odds]]-1)-1+Table1[[#This Row],[Dom prob.]])/(Table1[[#This Row],[Odds]]-1))*0.3</f>
        <v>8.0000000000000297E-3</v>
      </c>
      <c r="P442" s="4">
        <v>8.0000000000000297E-3</v>
      </c>
      <c r="Q442" s="4">
        <f>(Table1[[#This Row],[Dom Bet]]*Table1[[#This Row],[Odds]]*Table1[[#This Row],[Win]]-Table1[[#This Row],[Dom Bet]])*Table1[[#This Row],[Dom Bankroll]]</f>
        <v>1.1818075750653653E-2</v>
      </c>
      <c r="R442" s="4">
        <f>Table1[[#This Row],[Dom Bet]]*Table1[[#This Row],[Odds]]*Table1[[#This Row],[Win]]-Table1[[#This Row],[Dom Bet]]</f>
        <v>1.2000000000000044E-2</v>
      </c>
      <c r="S442" s="4">
        <f>S441</f>
        <v>0.98483964588780082</v>
      </c>
      <c r="T442">
        <v>0.33309999999999995</v>
      </c>
      <c r="U442">
        <f>((Table1[[#This Row],[BB prob.]]*(Table1[[#This Row],[Odds]]-1)-1+Table1[[#This Row],[BB prob.]])/(Table1[[#This Row],[Odds]]-1))*0.3</f>
        <v>-3.3450000000000021E-2</v>
      </c>
      <c r="W442">
        <f>(Table1[[#This Row],[BB Bet]]*Table1[[#This Row],[Odds]]*Table1[[#This Row],[Win]]-Table1[[#This Row],[BB Bet]])*Table1[[#This Row],[BB Bankroll]]</f>
        <v>0</v>
      </c>
      <c r="X442">
        <f>Table1[[#This Row],[BB Bet]]*Table1[[#This Row],[Odds]]*Table1[[#This Row],[Win]]-Table1[[#This Row],[BB Bet]]</f>
        <v>0</v>
      </c>
      <c r="Y442" s="5">
        <f>Y441</f>
        <v>1.6455782346706362</v>
      </c>
    </row>
    <row r="443" spans="1:25" x14ac:dyDescent="0.35">
      <c r="A443" s="4">
        <v>2020020252.3</v>
      </c>
      <c r="B443" s="4">
        <v>33</v>
      </c>
      <c r="C443" s="4" t="s">
        <v>5</v>
      </c>
      <c r="D443" s="4" t="s">
        <v>31</v>
      </c>
      <c r="E443" s="4">
        <v>1</v>
      </c>
      <c r="F443" s="4">
        <v>0</v>
      </c>
      <c r="G443" s="4">
        <v>1.58</v>
      </c>
      <c r="H443">
        <v>0.58806691051820403</v>
      </c>
      <c r="I443">
        <f>((Table1[[#This Row],[H-S prob.]]*(Table1[[#This Row],[Odds]]-1)-1+Table1[[#This Row],[H-S prob.]])/(Table1[[#This Row],[Odds]]-1))*0.3</f>
        <v>-3.6648766231674568E-2</v>
      </c>
      <c r="K443">
        <f>(Table1[[#This Row],[H-S Bet]]*Table1[[#This Row],[Odds]]*Table1[[#This Row],[Win]]-Table1[[#This Row],[H-S Bet]])*Table1[[#This Row],[H-S Bankroll]]</f>
        <v>0</v>
      </c>
      <c r="L443">
        <f>Table1[[#This Row],[H-S Bet]]*Table1[[#This Row],[Odds]]*Table1[[#This Row],[Win]]-Table1[[#This Row],[H-S Bet]]</f>
        <v>0</v>
      </c>
      <c r="M443" s="5">
        <f>M442</f>
        <v>1.1521091775772072</v>
      </c>
      <c r="N443" s="4">
        <v>0.58399999999999996</v>
      </c>
      <c r="O443" s="4">
        <f>((Table1[[#This Row],[Dom prob.]]*(Table1[[#This Row],[Odds]]-1)-1+Table1[[#This Row],[Dom prob.]])/(Table1[[#This Row],[Odds]]-1))*0.3</f>
        <v>-3.9972413793103449E-2</v>
      </c>
      <c r="P443" s="4"/>
      <c r="Q443" s="4">
        <f>(Table1[[#This Row],[Dom Bet]]*Table1[[#This Row],[Odds]]*Table1[[#This Row],[Win]]-Table1[[#This Row],[Dom Bet]])*Table1[[#This Row],[Dom Bankroll]]</f>
        <v>0</v>
      </c>
      <c r="R443" s="4">
        <f>Table1[[#This Row],[Dom Bet]]*Table1[[#This Row],[Odds]]*Table1[[#This Row],[Win]]-Table1[[#This Row],[Dom Bet]]</f>
        <v>0</v>
      </c>
      <c r="S443" s="4">
        <f>S442</f>
        <v>0.98483964588780082</v>
      </c>
      <c r="T443">
        <v>0.66690000000000005</v>
      </c>
      <c r="U443">
        <f>((Table1[[#This Row],[BB prob.]]*(Table1[[#This Row],[Odds]]-1)-1+Table1[[#This Row],[BB prob.]])/(Table1[[#This Row],[Odds]]-1))*0.3</f>
        <v>2.7776896551724207E-2</v>
      </c>
      <c r="V443">
        <v>2.7776896551724207E-2</v>
      </c>
      <c r="W443">
        <f>(Table1[[#This Row],[BB Bet]]*Table1[[#This Row],[Odds]]*Table1[[#This Row],[Win]]-Table1[[#This Row],[BB Bet]])*Table1[[#This Row],[BB Bankroll]]</f>
        <v>-4.5709056392215203E-2</v>
      </c>
      <c r="X443">
        <f>Table1[[#This Row],[BB Bet]]*Table1[[#This Row],[Odds]]*Table1[[#This Row],[Win]]-Table1[[#This Row],[BB Bet]]</f>
        <v>-2.7776896551724207E-2</v>
      </c>
      <c r="Y443" s="5">
        <f>Y442</f>
        <v>1.6455782346706362</v>
      </c>
    </row>
    <row r="444" spans="1:25" x14ac:dyDescent="0.35">
      <c r="A444" s="4">
        <v>2020020253</v>
      </c>
      <c r="B444" s="4">
        <v>34</v>
      </c>
      <c r="C444" s="4" t="s">
        <v>12</v>
      </c>
      <c r="D444" s="4" t="s">
        <v>16</v>
      </c>
      <c r="E444" s="4">
        <v>1</v>
      </c>
      <c r="F444" s="4">
        <v>0</v>
      </c>
      <c r="G444" s="4">
        <v>2.1</v>
      </c>
      <c r="H444">
        <v>0.45533374785971575</v>
      </c>
      <c r="I444">
        <f>((Table1[[#This Row],[H-S prob.]]*(Table1[[#This Row],[Odds]]-1)-1+Table1[[#This Row],[H-S prob.]])/(Table1[[#This Row],[Odds]]-1))*0.3</f>
        <v>-1.1945217134890065E-2</v>
      </c>
      <c r="K444">
        <f>(Table1[[#This Row],[H-S Bet]]*Table1[[#This Row],[Odds]]*Table1[[#This Row],[Win]]-Table1[[#This Row],[H-S Bet]])*Table1[[#This Row],[H-S Bankroll]]</f>
        <v>0</v>
      </c>
      <c r="L444">
        <f>Table1[[#This Row],[H-S Bet]]*Table1[[#This Row],[Odds]]*Table1[[#This Row],[Win]]-Table1[[#This Row],[H-S Bet]]</f>
        <v>0</v>
      </c>
      <c r="M444" s="5">
        <f>M443+SUM(K426:K443)</f>
        <v>1.1765654789372493</v>
      </c>
      <c r="N444" s="4">
        <v>0.42499999999999999</v>
      </c>
      <c r="O444" s="4">
        <f>((Table1[[#This Row],[Dom prob.]]*(Table1[[#This Row],[Odds]]-1)-1+Table1[[#This Row],[Dom prob.]])/(Table1[[#This Row],[Odds]]-1))*0.3</f>
        <v>-2.9318181818181809E-2</v>
      </c>
      <c r="P444" s="4"/>
      <c r="Q444" s="4">
        <f>(Table1[[#This Row],[Dom Bet]]*Table1[[#This Row],[Odds]]*Table1[[#This Row],[Win]]-Table1[[#This Row],[Dom Bet]])*Table1[[#This Row],[Dom Bankroll]]</f>
        <v>0</v>
      </c>
      <c r="R444" s="4">
        <f>Table1[[#This Row],[Dom Bet]]*Table1[[#This Row],[Odds]]*Table1[[#This Row],[Win]]-Table1[[#This Row],[Dom Bet]]</f>
        <v>0</v>
      </c>
      <c r="S444" s="4">
        <f>S443+SUM(Q426:Q443)</f>
        <v>1.0151101820775763</v>
      </c>
      <c r="T444">
        <v>0.3448</v>
      </c>
      <c r="U444">
        <f>((Table1[[#This Row],[BB prob.]]*(Table1[[#This Row],[Odds]]-1)-1+Table1[[#This Row],[BB prob.]])/(Table1[[#This Row],[Odds]]-1))*0.3</f>
        <v>-7.5250909090909077E-2</v>
      </c>
      <c r="W444">
        <f>(Table1[[#This Row],[BB Bet]]*Table1[[#This Row],[Odds]]*Table1[[#This Row],[Win]]-Table1[[#This Row],[BB Bet]])*Table1[[#This Row],[BB Bankroll]]</f>
        <v>0</v>
      </c>
      <c r="X444">
        <f>Table1[[#This Row],[BB Bet]]*Table1[[#This Row],[Odds]]*Table1[[#This Row],[Win]]-Table1[[#This Row],[BB Bet]]</f>
        <v>0</v>
      </c>
      <c r="Y444" s="5">
        <f>Y443+SUM(W426:W443)</f>
        <v>1.877641701109354</v>
      </c>
    </row>
    <row r="445" spans="1:25" x14ac:dyDescent="0.35">
      <c r="A445" s="4">
        <v>2020020253</v>
      </c>
      <c r="B445" s="4">
        <v>34</v>
      </c>
      <c r="C445" s="4" t="s">
        <v>16</v>
      </c>
      <c r="D445" s="4" t="s">
        <v>12</v>
      </c>
      <c r="E445" s="4">
        <v>0</v>
      </c>
      <c r="F445" s="4">
        <v>1</v>
      </c>
      <c r="G445" s="4">
        <v>1.76</v>
      </c>
      <c r="H445">
        <v>0.54466625214028419</v>
      </c>
      <c r="I445">
        <f>((Table1[[#This Row],[H-S prob.]]*(Table1[[#This Row],[Odds]]-1)-1+Table1[[#This Row],[H-S prob.]])/(Table1[[#This Row],[Odds]]-1))*0.3</f>
        <v>-1.6337130092013093E-2</v>
      </c>
      <c r="K445">
        <f>(Table1[[#This Row],[H-S Bet]]*Table1[[#This Row],[Odds]]*Table1[[#This Row],[Win]]-Table1[[#This Row],[H-S Bet]])*Table1[[#This Row],[H-S Bankroll]]</f>
        <v>0</v>
      </c>
      <c r="L445">
        <f>Table1[[#This Row],[H-S Bet]]*Table1[[#This Row],[Odds]]*Table1[[#This Row],[Win]]-Table1[[#This Row],[H-S Bet]]</f>
        <v>0</v>
      </c>
      <c r="M445" s="5">
        <f>M444</f>
        <v>1.1765654789372493</v>
      </c>
      <c r="N445" s="4">
        <v>0.57499999999999996</v>
      </c>
      <c r="O445" s="4">
        <f>((Table1[[#This Row],[Dom prob.]]*(Table1[[#This Row],[Odds]]-1)-1+Table1[[#This Row],[Dom prob.]])/(Table1[[#This Row],[Odds]]-1))*0.3</f>
        <v>4.7368421052631183E-3</v>
      </c>
      <c r="P445" s="4">
        <v>4.7368421052631183E-3</v>
      </c>
      <c r="Q445" s="4">
        <f>(Table1[[#This Row],[Dom Bet]]*Table1[[#This Row],[Odds]]*Table1[[#This Row],[Win]]-Table1[[#This Row],[Dom Bet]])*Table1[[#This Row],[Dom Bankroll]]</f>
        <v>3.6543966554792445E-3</v>
      </c>
      <c r="R445" s="4">
        <f>Table1[[#This Row],[Dom Bet]]*Table1[[#This Row],[Odds]]*Table1[[#This Row],[Win]]-Table1[[#This Row],[Dom Bet]]</f>
        <v>3.5999999999999704E-3</v>
      </c>
      <c r="S445" s="4">
        <f>S444</f>
        <v>1.0151101820775763</v>
      </c>
      <c r="T445">
        <v>0.6552</v>
      </c>
      <c r="U445">
        <f>((Table1[[#This Row],[BB prob.]]*(Table1[[#This Row],[Odds]]-1)-1+Table1[[#This Row],[BB prob.]])/(Table1[[#This Row],[Odds]]-1))*0.3</f>
        <v>6.0454736842105242E-2</v>
      </c>
      <c r="V445">
        <v>6.0454736842105242E-2</v>
      </c>
      <c r="W445">
        <f>(Table1[[#This Row],[BB Bet]]*Table1[[#This Row],[Odds]]*Table1[[#This Row],[Win]]-Table1[[#This Row],[BB Bet]])*Table1[[#This Row],[BB Bankroll]]</f>
        <v>8.626937454248991E-2</v>
      </c>
      <c r="X445">
        <f>Table1[[#This Row],[BB Bet]]*Table1[[#This Row],[Odds]]*Table1[[#This Row],[Win]]-Table1[[#This Row],[BB Bet]]</f>
        <v>4.5945599999999989E-2</v>
      </c>
      <c r="Y445" s="5">
        <f>Y444</f>
        <v>1.877641701109354</v>
      </c>
    </row>
    <row r="446" spans="1:25" x14ac:dyDescent="0.35">
      <c r="A446" s="4">
        <v>2020020257</v>
      </c>
      <c r="B446" s="4">
        <v>34</v>
      </c>
      <c r="C446" s="4" t="s">
        <v>3</v>
      </c>
      <c r="D446" s="4" t="s">
        <v>13</v>
      </c>
      <c r="E446" s="4">
        <v>1</v>
      </c>
      <c r="F446" s="4">
        <v>0</v>
      </c>
      <c r="G446" s="4">
        <v>1.83</v>
      </c>
      <c r="H446">
        <v>0.55588765541973884</v>
      </c>
      <c r="I446">
        <f>((Table1[[#This Row],[H-S prob.]]*(Table1[[#This Row],[Odds]]-1)-1+Table1[[#This Row],[H-S prob.]])/(Table1[[#This Row],[Odds]]-1))*0.3</f>
        <v>6.2437624402850896E-3</v>
      </c>
      <c r="J446">
        <v>6.2437624402850896E-3</v>
      </c>
      <c r="K446">
        <f>(Table1[[#This Row],[H-S Bet]]*Table1[[#This Row],[Odds]]*Table1[[#This Row],[Win]]-Table1[[#This Row],[H-S Bet]])*Table1[[#This Row],[H-S Bankroll]]</f>
        <v>-7.3461953459244347E-3</v>
      </c>
      <c r="L446">
        <f>Table1[[#This Row],[H-S Bet]]*Table1[[#This Row],[Odds]]*Table1[[#This Row],[Win]]-Table1[[#This Row],[H-S Bet]]</f>
        <v>-6.2437624402850896E-3</v>
      </c>
      <c r="M446" s="5">
        <f>M445</f>
        <v>1.1765654789372493</v>
      </c>
      <c r="N446" s="4">
        <v>0.57299999999999995</v>
      </c>
      <c r="O446" s="4">
        <f>((Table1[[#This Row],[Dom prob.]]*(Table1[[#This Row],[Odds]]-1)-1+Table1[[#This Row],[Dom prob.]])/(Table1[[#This Row],[Odds]]-1))*0.3</f>
        <v>1.7562650602409604E-2</v>
      </c>
      <c r="P446" s="4">
        <v>1.7562650602409604E-2</v>
      </c>
      <c r="Q446" s="4">
        <f>(Table1[[#This Row],[Dom Bet]]*Table1[[#This Row],[Odds]]*Table1[[#This Row],[Win]]-Table1[[#This Row],[Dom Bet]])*Table1[[#This Row],[Dom Bankroll]]</f>
        <v>-1.7828025450776868E-2</v>
      </c>
      <c r="R446" s="4">
        <f>Table1[[#This Row],[Dom Bet]]*Table1[[#This Row],[Odds]]*Table1[[#This Row],[Win]]-Table1[[#This Row],[Dom Bet]]</f>
        <v>-1.7562650602409604E-2</v>
      </c>
      <c r="S446" s="4">
        <f>S445</f>
        <v>1.0151101820775763</v>
      </c>
      <c r="T446">
        <v>0.45999999999999996</v>
      </c>
      <c r="U446">
        <f>((Table1[[#This Row],[BB prob.]]*(Table1[[#This Row],[Odds]]-1)-1+Table1[[#This Row],[BB prob.]])/(Table1[[#This Row],[Odds]]-1))*0.3</f>
        <v>-5.7180722891566262E-2</v>
      </c>
      <c r="W446">
        <f>(Table1[[#This Row],[BB Bet]]*Table1[[#This Row],[Odds]]*Table1[[#This Row],[Win]]-Table1[[#This Row],[BB Bet]])*Table1[[#This Row],[BB Bankroll]]</f>
        <v>0</v>
      </c>
      <c r="X446">
        <f>Table1[[#This Row],[BB Bet]]*Table1[[#This Row],[Odds]]*Table1[[#This Row],[Win]]-Table1[[#This Row],[BB Bet]]</f>
        <v>0</v>
      </c>
      <c r="Y446" s="5">
        <f>Y445</f>
        <v>1.877641701109354</v>
      </c>
    </row>
    <row r="447" spans="1:25" x14ac:dyDescent="0.35">
      <c r="A447" s="4">
        <v>2020020257</v>
      </c>
      <c r="B447" s="4">
        <v>34</v>
      </c>
      <c r="C447" s="4" t="s">
        <v>13</v>
      </c>
      <c r="D447" s="4" t="s">
        <v>3</v>
      </c>
      <c r="E447" s="4">
        <v>0</v>
      </c>
      <c r="F447" s="4">
        <v>1</v>
      </c>
      <c r="G447" s="4">
        <v>2.15</v>
      </c>
      <c r="H447">
        <v>0.44411234458026111</v>
      </c>
      <c r="I447">
        <f>((Table1[[#This Row],[H-S prob.]]*(Table1[[#This Row],[Odds]]-1)-1+Table1[[#This Row],[H-S prob.]])/(Table1[[#This Row],[Odds]]-1))*0.3</f>
        <v>-1.1780467604983982E-2</v>
      </c>
      <c r="K447">
        <f>(Table1[[#This Row],[H-S Bet]]*Table1[[#This Row],[Odds]]*Table1[[#This Row],[Win]]-Table1[[#This Row],[H-S Bet]])*Table1[[#This Row],[H-S Bankroll]]</f>
        <v>0</v>
      </c>
      <c r="L447">
        <f>Table1[[#This Row],[H-S Bet]]*Table1[[#This Row],[Odds]]*Table1[[#This Row],[Win]]-Table1[[#This Row],[H-S Bet]]</f>
        <v>0</v>
      </c>
      <c r="M447" s="5">
        <f>M446</f>
        <v>1.1765654789372493</v>
      </c>
      <c r="N447" s="4">
        <v>0.42700000000000005</v>
      </c>
      <c r="O447" s="4">
        <f>((Table1[[#This Row],[Dom prob.]]*(Table1[[#This Row],[Odds]]-1)-1+Table1[[#This Row],[Dom prob.]])/(Table1[[#This Row],[Odds]]-1))*0.3</f>
        <v>-2.1378260869565208E-2</v>
      </c>
      <c r="P447" s="4"/>
      <c r="Q447" s="4">
        <f>(Table1[[#This Row],[Dom Bet]]*Table1[[#This Row],[Odds]]*Table1[[#This Row],[Win]]-Table1[[#This Row],[Dom Bet]])*Table1[[#This Row],[Dom Bankroll]]</f>
        <v>0</v>
      </c>
      <c r="R447" s="4">
        <f>Table1[[#This Row],[Dom Bet]]*Table1[[#This Row],[Odds]]*Table1[[#This Row],[Win]]-Table1[[#This Row],[Dom Bet]]</f>
        <v>0</v>
      </c>
      <c r="S447" s="4">
        <f>S446</f>
        <v>1.0151101820775763</v>
      </c>
      <c r="T447">
        <v>0.54</v>
      </c>
      <c r="U447">
        <f>((Table1[[#This Row],[BB prob.]]*(Table1[[#This Row],[Odds]]-1)-1+Table1[[#This Row],[BB prob.]])/(Table1[[#This Row],[Odds]]-1))*0.3</f>
        <v>4.200000000000001E-2</v>
      </c>
      <c r="V447">
        <v>4.200000000000001E-2</v>
      </c>
      <c r="W447">
        <f>(Table1[[#This Row],[BB Bet]]*Table1[[#This Row],[Odds]]*Table1[[#This Row],[Win]]-Table1[[#This Row],[BB Bet]])*Table1[[#This Row],[BB Bankroll]]</f>
        <v>9.0690094163581814E-2</v>
      </c>
      <c r="X447">
        <f>Table1[[#This Row],[BB Bet]]*Table1[[#This Row],[Odds]]*Table1[[#This Row],[Win]]-Table1[[#This Row],[BB Bet]]</f>
        <v>4.830000000000001E-2</v>
      </c>
      <c r="Y447" s="5">
        <f>Y446</f>
        <v>1.877641701109354</v>
      </c>
    </row>
    <row r="448" spans="1:25" x14ac:dyDescent="0.35">
      <c r="A448" s="4">
        <v>2020020259</v>
      </c>
      <c r="B448" s="4">
        <v>34</v>
      </c>
      <c r="C448" s="4" t="s">
        <v>10</v>
      </c>
      <c r="D448" s="4" t="s">
        <v>27</v>
      </c>
      <c r="E448" s="4">
        <v>0</v>
      </c>
      <c r="F448" s="4">
        <v>1</v>
      </c>
      <c r="G448" s="4">
        <v>2</v>
      </c>
      <c r="H448">
        <v>0.43426990854250758</v>
      </c>
      <c r="I448">
        <f>((Table1[[#This Row],[H-S prob.]]*(Table1[[#This Row],[Odds]]-1)-1+Table1[[#This Row],[H-S prob.]])/(Table1[[#This Row],[Odds]]-1))*0.3</f>
        <v>-3.9438054874495455E-2</v>
      </c>
      <c r="K448">
        <f>(Table1[[#This Row],[H-S Bet]]*Table1[[#This Row],[Odds]]*Table1[[#This Row],[Win]]-Table1[[#This Row],[H-S Bet]])*Table1[[#This Row],[H-S Bankroll]]</f>
        <v>0</v>
      </c>
      <c r="L448">
        <f>Table1[[#This Row],[H-S Bet]]*Table1[[#This Row],[Odds]]*Table1[[#This Row],[Win]]-Table1[[#This Row],[H-S Bet]]</f>
        <v>0</v>
      </c>
      <c r="M448" s="5">
        <f>M447</f>
        <v>1.1765654789372493</v>
      </c>
      <c r="N448" s="4">
        <v>0.501</v>
      </c>
      <c r="O448" s="4">
        <f>((Table1[[#This Row],[Dom prob.]]*(Table1[[#This Row],[Odds]]-1)-1+Table1[[#This Row],[Dom prob.]])/(Table1[[#This Row],[Odds]]-1))*0.3</f>
        <v>6.0000000000000049E-4</v>
      </c>
      <c r="P448" s="4">
        <v>6.0000000000000049E-4</v>
      </c>
      <c r="Q448" s="4">
        <f>(Table1[[#This Row],[Dom Bet]]*Table1[[#This Row],[Odds]]*Table1[[#This Row],[Win]]-Table1[[#This Row],[Dom Bet]])*Table1[[#This Row],[Dom Bankroll]]</f>
        <v>6.0906610924654628E-4</v>
      </c>
      <c r="R448" s="4">
        <f>Table1[[#This Row],[Dom Bet]]*Table1[[#This Row],[Odds]]*Table1[[#This Row],[Win]]-Table1[[#This Row],[Dom Bet]]</f>
        <v>6.0000000000000049E-4</v>
      </c>
      <c r="S448" s="4">
        <f>S447</f>
        <v>1.0151101820775763</v>
      </c>
      <c r="T448">
        <v>0.54259999999999997</v>
      </c>
      <c r="U448">
        <f>((Table1[[#This Row],[BB prob.]]*(Table1[[#This Row],[Odds]]-1)-1+Table1[[#This Row],[BB prob.]])/(Table1[[#This Row],[Odds]]-1))*0.3</f>
        <v>2.5559999999999982E-2</v>
      </c>
      <c r="V448">
        <v>2.5559999999999982E-2</v>
      </c>
      <c r="W448">
        <f>(Table1[[#This Row],[BB Bet]]*Table1[[#This Row],[Odds]]*Table1[[#This Row],[Win]]-Table1[[#This Row],[BB Bet]])*Table1[[#This Row],[BB Bankroll]]</f>
        <v>4.7992521880355056E-2</v>
      </c>
      <c r="X448">
        <f>Table1[[#This Row],[BB Bet]]*Table1[[#This Row],[Odds]]*Table1[[#This Row],[Win]]-Table1[[#This Row],[BB Bet]]</f>
        <v>2.5559999999999982E-2</v>
      </c>
      <c r="Y448" s="5">
        <f>Y447</f>
        <v>1.877641701109354</v>
      </c>
    </row>
    <row r="449" spans="1:25" x14ac:dyDescent="0.35">
      <c r="A449" s="4">
        <v>2020020259</v>
      </c>
      <c r="B449" s="4">
        <v>34</v>
      </c>
      <c r="C449" s="4" t="s">
        <v>27</v>
      </c>
      <c r="D449" s="4" t="s">
        <v>10</v>
      </c>
      <c r="E449" s="4">
        <v>1</v>
      </c>
      <c r="F449" s="4">
        <v>0</v>
      </c>
      <c r="G449" s="4">
        <v>1.86</v>
      </c>
      <c r="H449">
        <v>0.56573009145749242</v>
      </c>
      <c r="I449">
        <f>((Table1[[#This Row],[H-S prob.]]*(Table1[[#This Row],[Odds]]-1)-1+Table1[[#This Row],[H-S prob.]])/(Table1[[#This Row],[Odds]]-1))*0.3</f>
        <v>1.8229524457303223E-2</v>
      </c>
      <c r="J449">
        <v>1.8229524457303223E-2</v>
      </c>
      <c r="K449">
        <f>(Table1[[#This Row],[H-S Bet]]*Table1[[#This Row],[Odds]]*Table1[[#This Row],[Win]]-Table1[[#This Row],[H-S Bet]])*Table1[[#This Row],[H-S Bankroll]]</f>
        <v>-2.1448229173905268E-2</v>
      </c>
      <c r="L449">
        <f>Table1[[#This Row],[H-S Bet]]*Table1[[#This Row],[Odds]]*Table1[[#This Row],[Win]]-Table1[[#This Row],[H-S Bet]]</f>
        <v>-1.8229524457303223E-2</v>
      </c>
      <c r="M449" s="5">
        <f>M448</f>
        <v>1.1765654789372493</v>
      </c>
      <c r="N449" s="4">
        <v>0.499</v>
      </c>
      <c r="O449" s="4">
        <f>((Table1[[#This Row],[Dom prob.]]*(Table1[[#This Row],[Odds]]-1)-1+Table1[[#This Row],[Dom prob.]])/(Table1[[#This Row],[Odds]]-1))*0.3</f>
        <v>-2.5067441860465087E-2</v>
      </c>
      <c r="P449" s="4"/>
      <c r="Q449" s="4">
        <f>(Table1[[#This Row],[Dom Bet]]*Table1[[#This Row],[Odds]]*Table1[[#This Row],[Win]]-Table1[[#This Row],[Dom Bet]])*Table1[[#This Row],[Dom Bankroll]]</f>
        <v>0</v>
      </c>
      <c r="R449" s="4">
        <f>Table1[[#This Row],[Dom Bet]]*Table1[[#This Row],[Odds]]*Table1[[#This Row],[Win]]-Table1[[#This Row],[Dom Bet]]</f>
        <v>0</v>
      </c>
      <c r="S449" s="4">
        <f>S448</f>
        <v>1.0151101820775763</v>
      </c>
      <c r="T449">
        <v>0.45739999999999997</v>
      </c>
      <c r="U449">
        <f>((Table1[[#This Row],[BB prob.]]*(Table1[[#This Row],[Odds]]-1)-1+Table1[[#This Row],[BB prob.]])/(Table1[[#This Row],[Odds]]-1))*0.3</f>
        <v>-5.2059069767441846E-2</v>
      </c>
      <c r="W449">
        <f>(Table1[[#This Row],[BB Bet]]*Table1[[#This Row],[Odds]]*Table1[[#This Row],[Win]]-Table1[[#This Row],[BB Bet]])*Table1[[#This Row],[BB Bankroll]]</f>
        <v>0</v>
      </c>
      <c r="X449">
        <f>Table1[[#This Row],[BB Bet]]*Table1[[#This Row],[Odds]]*Table1[[#This Row],[Win]]-Table1[[#This Row],[BB Bet]]</f>
        <v>0</v>
      </c>
      <c r="Y449" s="5">
        <f>Y448</f>
        <v>1.877641701109354</v>
      </c>
    </row>
    <row r="450" spans="1:25" x14ac:dyDescent="0.35">
      <c r="A450" s="4">
        <v>2020020260</v>
      </c>
      <c r="B450" s="4">
        <v>34</v>
      </c>
      <c r="C450" s="4" t="s">
        <v>28</v>
      </c>
      <c r="D450" s="4" t="s">
        <v>29</v>
      </c>
      <c r="E450" s="4">
        <v>1</v>
      </c>
      <c r="F450" s="4">
        <v>1</v>
      </c>
      <c r="G450" s="4">
        <v>2.15</v>
      </c>
      <c r="H450">
        <v>0.49652095635167037</v>
      </c>
      <c r="I450">
        <f>((Table1[[#This Row],[H-S prob.]]*(Table1[[#This Row],[Odds]]-1)-1+Table1[[#This Row],[H-S prob.]])/(Table1[[#This Row],[Odds]]-1))*0.3</f>
        <v>1.7613927692893369E-2</v>
      </c>
      <c r="J450">
        <v>1.7613927692893369E-2</v>
      </c>
      <c r="K450">
        <f>(Table1[[#This Row],[H-S Bet]]*Table1[[#This Row],[Odds]]*Table1[[#This Row],[Win]]-Table1[[#This Row],[H-S Bet]])*Table1[[#This Row],[H-S Bankroll]]</f>
        <v>2.3832530162748437E-2</v>
      </c>
      <c r="L450">
        <f>Table1[[#This Row],[H-S Bet]]*Table1[[#This Row],[Odds]]*Table1[[#This Row],[Win]]-Table1[[#This Row],[H-S Bet]]</f>
        <v>2.0256016846827374E-2</v>
      </c>
      <c r="M450" s="5">
        <f>M449</f>
        <v>1.1765654789372493</v>
      </c>
      <c r="N450" s="4">
        <v>0.48299999999999998</v>
      </c>
      <c r="O450" s="4">
        <f>((Table1[[#This Row],[Dom prob.]]*(Table1[[#This Row],[Odds]]-1)-1+Table1[[#This Row],[Dom prob.]])/(Table1[[#This Row],[Odds]]-1))*0.3</f>
        <v>1.0030434782608661E-2</v>
      </c>
      <c r="P450" s="4">
        <v>1.0030434782608661E-2</v>
      </c>
      <c r="Q450" s="4">
        <f>(Table1[[#This Row],[Dom Bet]]*Table1[[#This Row],[Odds]]*Table1[[#This Row],[Win]]-Table1[[#This Row],[Dom Bet]])*Table1[[#This Row],[Dom Bankroll]]</f>
        <v>1.1709295950264802E-2</v>
      </c>
      <c r="R450" s="4">
        <f>Table1[[#This Row],[Dom Bet]]*Table1[[#This Row],[Odds]]*Table1[[#This Row],[Win]]-Table1[[#This Row],[Dom Bet]]</f>
        <v>1.153499999999996E-2</v>
      </c>
      <c r="S450" s="4">
        <f>S449</f>
        <v>1.0151101820775763</v>
      </c>
      <c r="T450">
        <v>0.43220000000000003</v>
      </c>
      <c r="U450">
        <f>((Table1[[#This Row],[BB prob.]]*(Table1[[#This Row],[Odds]]-1)-1+Table1[[#This Row],[BB prob.]])/(Table1[[#This Row],[Odds]]-1))*0.3</f>
        <v>-1.8461739130434782E-2</v>
      </c>
      <c r="W450">
        <f>(Table1[[#This Row],[BB Bet]]*Table1[[#This Row],[Odds]]*Table1[[#This Row],[Win]]-Table1[[#This Row],[BB Bet]])*Table1[[#This Row],[BB Bankroll]]</f>
        <v>0</v>
      </c>
      <c r="X450">
        <f>Table1[[#This Row],[BB Bet]]*Table1[[#This Row],[Odds]]*Table1[[#This Row],[Win]]-Table1[[#This Row],[BB Bet]]</f>
        <v>0</v>
      </c>
      <c r="Y450" s="5">
        <f>Y449</f>
        <v>1.877641701109354</v>
      </c>
    </row>
    <row r="451" spans="1:25" x14ac:dyDescent="0.35">
      <c r="A451" s="4">
        <v>2020020260</v>
      </c>
      <c r="B451" s="4">
        <v>34</v>
      </c>
      <c r="C451" s="4" t="s">
        <v>29</v>
      </c>
      <c r="D451" s="4" t="s">
        <v>28</v>
      </c>
      <c r="E451" s="4">
        <v>0</v>
      </c>
      <c r="F451" s="4">
        <v>0</v>
      </c>
      <c r="G451" s="4">
        <v>1.76</v>
      </c>
      <c r="H451">
        <v>0.50347904364832963</v>
      </c>
      <c r="I451">
        <f>((Table1[[#This Row],[H-S prob.]]*(Table1[[#This Row],[Odds]]-1)-1+Table1[[#This Row],[H-S prob.]])/(Table1[[#This Row],[Odds]]-1))*0.3</f>
        <v>-4.4951401254844675E-2</v>
      </c>
      <c r="K451">
        <f>(Table1[[#This Row],[H-S Bet]]*Table1[[#This Row],[Odds]]*Table1[[#This Row],[Win]]-Table1[[#This Row],[H-S Bet]])*Table1[[#This Row],[H-S Bankroll]]</f>
        <v>0</v>
      </c>
      <c r="L451">
        <f>Table1[[#This Row],[H-S Bet]]*Table1[[#This Row],[Odds]]*Table1[[#This Row],[Win]]-Table1[[#This Row],[H-S Bet]]</f>
        <v>0</v>
      </c>
      <c r="M451" s="5">
        <f>M450</f>
        <v>1.1765654789372493</v>
      </c>
      <c r="N451" s="4">
        <v>0.51700000000000002</v>
      </c>
      <c r="O451" s="4">
        <f>((Table1[[#This Row],[Dom prob.]]*(Table1[[#This Row],[Odds]]-1)-1+Table1[[#This Row],[Dom prob.]])/(Table1[[#This Row],[Odds]]-1))*0.3</f>
        <v>-3.5557894736842122E-2</v>
      </c>
      <c r="P451" s="4"/>
      <c r="Q451" s="4">
        <f>(Table1[[#This Row],[Dom Bet]]*Table1[[#This Row],[Odds]]*Table1[[#This Row],[Win]]-Table1[[#This Row],[Dom Bet]])*Table1[[#This Row],[Dom Bankroll]]</f>
        <v>0</v>
      </c>
      <c r="R451" s="4">
        <f>Table1[[#This Row],[Dom Bet]]*Table1[[#This Row],[Odds]]*Table1[[#This Row],[Win]]-Table1[[#This Row],[Dom Bet]]</f>
        <v>0</v>
      </c>
      <c r="S451" s="4">
        <f>S450</f>
        <v>1.0151101820775763</v>
      </c>
      <c r="T451">
        <v>0.56779999999999997</v>
      </c>
      <c r="U451">
        <f>((Table1[[#This Row],[BB prob.]]*(Table1[[#This Row],[Odds]]-1)-1+Table1[[#This Row],[BB prob.]])/(Table1[[#This Row],[Odds]]-1))*0.3</f>
        <v>-2.6526315789478298E-4</v>
      </c>
      <c r="W451">
        <f>(Table1[[#This Row],[BB Bet]]*Table1[[#This Row],[Odds]]*Table1[[#This Row],[Win]]-Table1[[#This Row],[BB Bet]])*Table1[[#This Row],[BB Bankroll]]</f>
        <v>0</v>
      </c>
      <c r="X451">
        <f>Table1[[#This Row],[BB Bet]]*Table1[[#This Row],[Odds]]*Table1[[#This Row],[Win]]-Table1[[#This Row],[BB Bet]]</f>
        <v>0</v>
      </c>
      <c r="Y451" s="5">
        <f>Y450</f>
        <v>1.877641701109354</v>
      </c>
    </row>
    <row r="452" spans="1:25" x14ac:dyDescent="0.35">
      <c r="A452" s="4">
        <v>2020020260.0999999</v>
      </c>
      <c r="B452" s="4">
        <v>34</v>
      </c>
      <c r="C452" s="4" t="s">
        <v>15</v>
      </c>
      <c r="D452" s="4" t="s">
        <v>17</v>
      </c>
      <c r="E452" s="4">
        <v>0</v>
      </c>
      <c r="F452" s="4">
        <v>1</v>
      </c>
      <c r="G452" s="4">
        <v>2.15</v>
      </c>
      <c r="H452">
        <v>0.5364340841565487</v>
      </c>
      <c r="I452">
        <f>((Table1[[#This Row],[H-S prob.]]*(Table1[[#This Row],[Odds]]-1)-1+Table1[[#This Row],[H-S prob.]])/(Table1[[#This Row],[Odds]]-1))*0.3</f>
        <v>3.9999986331281642E-2</v>
      </c>
      <c r="J452">
        <v>3.9999986331281642E-2</v>
      </c>
      <c r="K452">
        <f>(Table1[[#This Row],[H-S Bet]]*Table1[[#This Row],[Odds]]*Table1[[#This Row],[Win]]-Table1[[#This Row],[H-S Bet]])*Table1[[#This Row],[H-S Bankroll]]</f>
        <v>5.4121993536649982E-2</v>
      </c>
      <c r="L452">
        <f>Table1[[#This Row],[H-S Bet]]*Table1[[#This Row],[Odds]]*Table1[[#This Row],[Win]]-Table1[[#This Row],[H-S Bet]]</f>
        <v>4.5999984280973891E-2</v>
      </c>
      <c r="M452" s="5">
        <f>M451</f>
        <v>1.1765654789372493</v>
      </c>
      <c r="N452" s="4">
        <v>0.43700000000000006</v>
      </c>
      <c r="O452" s="4">
        <f>((Table1[[#This Row],[Dom prob.]]*(Table1[[#This Row],[Odds]]-1)-1+Table1[[#This Row],[Dom prob.]])/(Table1[[#This Row],[Odds]]-1))*0.3</f>
        <v>-1.5769565217391278E-2</v>
      </c>
      <c r="P452" s="4"/>
      <c r="Q452" s="4">
        <f>(Table1[[#This Row],[Dom Bet]]*Table1[[#This Row],[Odds]]*Table1[[#This Row],[Win]]-Table1[[#This Row],[Dom Bet]])*Table1[[#This Row],[Dom Bankroll]]</f>
        <v>0</v>
      </c>
      <c r="R452" s="4">
        <f>Table1[[#This Row],[Dom Bet]]*Table1[[#This Row],[Odds]]*Table1[[#This Row],[Win]]-Table1[[#This Row],[Dom Bet]]</f>
        <v>0</v>
      </c>
      <c r="S452" s="4">
        <f>S451</f>
        <v>1.0151101820775763</v>
      </c>
      <c r="T452">
        <v>0.51580000000000004</v>
      </c>
      <c r="U452">
        <f>((Table1[[#This Row],[BB prob.]]*(Table1[[#This Row],[Odds]]-1)-1+Table1[[#This Row],[BB prob.]])/(Table1[[#This Row],[Odds]]-1))*0.3</f>
        <v>2.8426956521739134E-2</v>
      </c>
      <c r="V452">
        <v>2.8426956521739134E-2</v>
      </c>
      <c r="W452">
        <f>(Table1[[#This Row],[BB Bet]]*Table1[[#This Row],[Odds]]*Table1[[#This Row],[Win]]-Table1[[#This Row],[BB Bet]])*Table1[[#This Row],[BB Bankroll]]</f>
        <v>6.1381984850965902E-2</v>
      </c>
      <c r="X452">
        <f>Table1[[#This Row],[BB Bet]]*Table1[[#This Row],[Odds]]*Table1[[#This Row],[Win]]-Table1[[#This Row],[BB Bet]]</f>
        <v>3.2691000000000005E-2</v>
      </c>
      <c r="Y452" s="5">
        <f>Y451</f>
        <v>1.877641701109354</v>
      </c>
    </row>
    <row r="453" spans="1:25" x14ac:dyDescent="0.35">
      <c r="A453" s="4">
        <v>2020020260.0999999</v>
      </c>
      <c r="B453" s="4">
        <v>34</v>
      </c>
      <c r="C453" s="4" t="s">
        <v>17</v>
      </c>
      <c r="D453" s="4" t="s">
        <v>15</v>
      </c>
      <c r="E453" s="4">
        <v>1</v>
      </c>
      <c r="F453" s="4">
        <v>0</v>
      </c>
      <c r="G453" s="4">
        <v>1.8</v>
      </c>
      <c r="H453">
        <v>0.46356591584345136</v>
      </c>
      <c r="I453">
        <f>((Table1[[#This Row],[H-S prob.]]*(Table1[[#This Row],[Odds]]-1)-1+Table1[[#This Row],[H-S prob.]])/(Table1[[#This Row],[Odds]]-1))*0.3</f>
        <v>-6.2093006805670342E-2</v>
      </c>
      <c r="K453">
        <f>(Table1[[#This Row],[H-S Bet]]*Table1[[#This Row],[Odds]]*Table1[[#This Row],[Win]]-Table1[[#This Row],[H-S Bet]])*Table1[[#This Row],[H-S Bankroll]]</f>
        <v>0</v>
      </c>
      <c r="L453">
        <f>Table1[[#This Row],[H-S Bet]]*Table1[[#This Row],[Odds]]*Table1[[#This Row],[Win]]-Table1[[#This Row],[H-S Bet]]</f>
        <v>0</v>
      </c>
      <c r="M453" s="5">
        <f>M452</f>
        <v>1.1765654789372493</v>
      </c>
      <c r="N453" s="4">
        <v>0.56299999999999994</v>
      </c>
      <c r="O453" s="4">
        <f>((Table1[[#This Row],[Dom prob.]]*(Table1[[#This Row],[Odds]]-1)-1+Table1[[#This Row],[Dom prob.]])/(Table1[[#This Row],[Odds]]-1))*0.3</f>
        <v>5.0249999999999462E-3</v>
      </c>
      <c r="P453" s="4">
        <v>5.0249999999999462E-3</v>
      </c>
      <c r="Q453" s="4">
        <f>(Table1[[#This Row],[Dom Bet]]*Table1[[#This Row],[Odds]]*Table1[[#This Row],[Win]]-Table1[[#This Row],[Dom Bet]])*Table1[[#This Row],[Dom Bankroll]]</f>
        <v>-5.1009286649397667E-3</v>
      </c>
      <c r="R453" s="4">
        <f>Table1[[#This Row],[Dom Bet]]*Table1[[#This Row],[Odds]]*Table1[[#This Row],[Win]]-Table1[[#This Row],[Dom Bet]]</f>
        <v>-5.0249999999999462E-3</v>
      </c>
      <c r="S453" s="4">
        <f>S452</f>
        <v>1.0151101820775763</v>
      </c>
      <c r="T453">
        <v>0.48420000000000002</v>
      </c>
      <c r="U453">
        <f>((Table1[[#This Row],[BB prob.]]*(Table1[[#This Row],[Odds]]-1)-1+Table1[[#This Row],[BB prob.]])/(Table1[[#This Row],[Odds]]-1))*0.3</f>
        <v>-4.8164999999999972E-2</v>
      </c>
      <c r="W453">
        <f>(Table1[[#This Row],[BB Bet]]*Table1[[#This Row],[Odds]]*Table1[[#This Row],[Win]]-Table1[[#This Row],[BB Bet]])*Table1[[#This Row],[BB Bankroll]]</f>
        <v>0</v>
      </c>
      <c r="X453">
        <f>Table1[[#This Row],[BB Bet]]*Table1[[#This Row],[Odds]]*Table1[[#This Row],[Win]]-Table1[[#This Row],[BB Bet]]</f>
        <v>0</v>
      </c>
      <c r="Y453" s="5">
        <f>Y452</f>
        <v>1.877641701109354</v>
      </c>
    </row>
    <row r="454" spans="1:25" x14ac:dyDescent="0.35">
      <c r="A454" s="4">
        <v>2020020261</v>
      </c>
      <c r="B454" s="4">
        <v>35</v>
      </c>
      <c r="C454" s="4" t="s">
        <v>4</v>
      </c>
      <c r="D454" s="4" t="s">
        <v>19</v>
      </c>
      <c r="E454" s="4">
        <v>0</v>
      </c>
      <c r="F454" s="4">
        <v>1</v>
      </c>
      <c r="G454" s="4">
        <v>1.74</v>
      </c>
      <c r="H454">
        <v>0.60755210968681184</v>
      </c>
      <c r="I454">
        <f>((Table1[[#This Row],[H-S prob.]]*(Table1[[#This Row],[Odds]]-1)-1+Table1[[#This Row],[H-S prob.]])/(Table1[[#This Row],[Odds]]-1))*0.3</f>
        <v>2.3165136833129426E-2</v>
      </c>
      <c r="J454">
        <v>2.3165136833129426E-2</v>
      </c>
      <c r="K454">
        <f>(Table1[[#This Row],[H-S Bet]]*Table1[[#This Row],[Odds]]*Table1[[#This Row],[Win]]-Table1[[#This Row],[H-S Bet]])*Table1[[#This Row],[H-S Bankroll]]</f>
        <v>2.1011634545337637E-2</v>
      </c>
      <c r="L454">
        <f>Table1[[#This Row],[H-S Bet]]*Table1[[#This Row],[Odds]]*Table1[[#This Row],[Win]]-Table1[[#This Row],[H-S Bet]]</f>
        <v>1.7142201256515773E-2</v>
      </c>
      <c r="M454" s="5">
        <f>M453+SUM(K446:K453)</f>
        <v>1.2257255781168179</v>
      </c>
      <c r="N454" s="4">
        <v>0.58499999999999996</v>
      </c>
      <c r="O454" s="4">
        <f>((Table1[[#This Row],[Dom prob.]]*(Table1[[#This Row],[Odds]]-1)-1+Table1[[#This Row],[Dom prob.]])/(Table1[[#This Row],[Odds]]-1))*0.3</f>
        <v>7.2567567567567229E-3</v>
      </c>
      <c r="P454" s="4">
        <v>7.2567567567567229E-3</v>
      </c>
      <c r="Q454" s="4">
        <f>(Table1[[#This Row],[Dom Bet]]*Table1[[#This Row],[Odds]]*Table1[[#This Row],[Win]]-Table1[[#This Row],[Dom Bet]])*Table1[[#This Row],[Dom Bankroll]]</f>
        <v>5.3941627984147381E-3</v>
      </c>
      <c r="R454" s="4">
        <f>Table1[[#This Row],[Dom Bet]]*Table1[[#This Row],[Odds]]*Table1[[#This Row],[Win]]-Table1[[#This Row],[Dom Bet]]</f>
        <v>5.3699999999999755E-3</v>
      </c>
      <c r="S454" s="4">
        <f>S453+SUM(Q446:Q453)</f>
        <v>1.0044995900213711</v>
      </c>
      <c r="T454">
        <v>0.74120000000000008</v>
      </c>
      <c r="U454">
        <f>((Table1[[#This Row],[BB prob.]]*(Table1[[#This Row],[Odds]]-1)-1+Table1[[#This Row],[BB prob.]])/(Table1[[#This Row],[Odds]]-1))*0.3</f>
        <v>0.11744108108108114</v>
      </c>
      <c r="V454">
        <v>0.11744108108108114</v>
      </c>
      <c r="W454">
        <f>(Table1[[#This Row],[BB Bet]]*Table1[[#This Row],[Odds]]*Table1[[#This Row],[Win]]-Table1[[#This Row],[BB Bet]])*Table1[[#This Row],[BB Bankroll]]</f>
        <v>0.18056597496450286</v>
      </c>
      <c r="X454">
        <f>Table1[[#This Row],[BB Bet]]*Table1[[#This Row],[Odds]]*Table1[[#This Row],[Win]]-Table1[[#This Row],[BB Bet]]</f>
        <v>8.690640000000005E-2</v>
      </c>
      <c r="Y454" s="5">
        <f>Y453+SUM(W446:W453)</f>
        <v>2.0777063020042568</v>
      </c>
    </row>
    <row r="455" spans="1:25" x14ac:dyDescent="0.35">
      <c r="A455" s="4">
        <v>2020020261</v>
      </c>
      <c r="B455" s="4">
        <v>35</v>
      </c>
      <c r="C455" s="4" t="s">
        <v>19</v>
      </c>
      <c r="D455" s="4" t="s">
        <v>4</v>
      </c>
      <c r="E455" s="4">
        <v>1</v>
      </c>
      <c r="F455" s="4">
        <v>0</v>
      </c>
      <c r="G455" s="4">
        <v>2.2000000000000002</v>
      </c>
      <c r="H455">
        <v>0.39244789031318811</v>
      </c>
      <c r="I455">
        <f>((Table1[[#This Row],[H-S prob.]]*(Table1[[#This Row],[Odds]]-1)-1+Table1[[#This Row],[H-S prob.]])/(Table1[[#This Row],[Odds]]-1))*0.3</f>
        <v>-3.4153660327746506E-2</v>
      </c>
      <c r="K455">
        <f>(Table1[[#This Row],[H-S Bet]]*Table1[[#This Row],[Odds]]*Table1[[#This Row],[Win]]-Table1[[#This Row],[H-S Bet]])*Table1[[#This Row],[H-S Bankroll]]</f>
        <v>0</v>
      </c>
      <c r="L455">
        <f>Table1[[#This Row],[H-S Bet]]*Table1[[#This Row],[Odds]]*Table1[[#This Row],[Win]]-Table1[[#This Row],[H-S Bet]]</f>
        <v>0</v>
      </c>
      <c r="M455" s="5">
        <f>M454</f>
        <v>1.2257255781168179</v>
      </c>
      <c r="N455" s="4">
        <v>0.41499999999999998</v>
      </c>
      <c r="O455" s="4">
        <f>((Table1[[#This Row],[Dom prob.]]*(Table1[[#This Row],[Odds]]-1)-1+Table1[[#This Row],[Dom prob.]])/(Table1[[#This Row],[Odds]]-1))*0.3</f>
        <v>-2.1750000000000002E-2</v>
      </c>
      <c r="P455" s="4"/>
      <c r="Q455" s="4">
        <f>(Table1[[#This Row],[Dom Bet]]*Table1[[#This Row],[Odds]]*Table1[[#This Row],[Win]]-Table1[[#This Row],[Dom Bet]])*Table1[[#This Row],[Dom Bankroll]]</f>
        <v>0</v>
      </c>
      <c r="R455" s="4">
        <f>Table1[[#This Row],[Dom Bet]]*Table1[[#This Row],[Odds]]*Table1[[#This Row],[Win]]-Table1[[#This Row],[Dom Bet]]</f>
        <v>0</v>
      </c>
      <c r="S455" s="4">
        <f>S454</f>
        <v>1.0044995900213711</v>
      </c>
      <c r="T455">
        <v>0.25879999999999997</v>
      </c>
      <c r="U455">
        <f>((Table1[[#This Row],[BB prob.]]*(Table1[[#This Row],[Odds]]-1)-1+Table1[[#This Row],[BB prob.]])/(Table1[[#This Row],[Odds]]-1))*0.3</f>
        <v>-0.10765999999999999</v>
      </c>
      <c r="W455">
        <f>(Table1[[#This Row],[BB Bet]]*Table1[[#This Row],[Odds]]*Table1[[#This Row],[Win]]-Table1[[#This Row],[BB Bet]])*Table1[[#This Row],[BB Bankroll]]</f>
        <v>0</v>
      </c>
      <c r="X455">
        <f>Table1[[#This Row],[BB Bet]]*Table1[[#This Row],[Odds]]*Table1[[#This Row],[Win]]-Table1[[#This Row],[BB Bet]]</f>
        <v>0</v>
      </c>
      <c r="Y455" s="5">
        <f>Y454</f>
        <v>2.0777063020042568</v>
      </c>
    </row>
    <row r="456" spans="1:25" x14ac:dyDescent="0.35">
      <c r="A456" s="4">
        <v>2020020262</v>
      </c>
      <c r="B456" s="4">
        <v>35</v>
      </c>
      <c r="C456" s="4" t="s">
        <v>30</v>
      </c>
      <c r="D456" s="4" t="s">
        <v>7</v>
      </c>
      <c r="E456" s="4">
        <v>0</v>
      </c>
      <c r="F456" s="4">
        <v>0</v>
      </c>
      <c r="G456" s="4">
        <v>3.65</v>
      </c>
      <c r="H456">
        <v>0.22550920990049925</v>
      </c>
      <c r="I456">
        <f>((Table1[[#This Row],[H-S prob.]]*(Table1[[#This Row],[Odds]]-1)-1+Table1[[#This Row],[H-S prob.]])/(Table1[[#This Row],[Odds]]-1))*0.3</f>
        <v>-2.0025439682623894E-2</v>
      </c>
      <c r="K456">
        <f>(Table1[[#This Row],[H-S Bet]]*Table1[[#This Row],[Odds]]*Table1[[#This Row],[Win]]-Table1[[#This Row],[H-S Bet]])*Table1[[#This Row],[H-S Bankroll]]</f>
        <v>0</v>
      </c>
      <c r="L456">
        <f>Table1[[#This Row],[H-S Bet]]*Table1[[#This Row],[Odds]]*Table1[[#This Row],[Win]]-Table1[[#This Row],[H-S Bet]]</f>
        <v>0</v>
      </c>
      <c r="M456" s="5">
        <f>M455</f>
        <v>1.2257255781168179</v>
      </c>
      <c r="N456" s="4">
        <v>0.26900000000000002</v>
      </c>
      <c r="O456" s="4">
        <f>((Table1[[#This Row],[Dom prob.]]*(Table1[[#This Row],[Odds]]-1)-1+Table1[[#This Row],[Dom prob.]])/(Table1[[#This Row],[Odds]]-1))*0.3</f>
        <v>-2.0547169811320756E-3</v>
      </c>
      <c r="P456" s="4"/>
      <c r="Q456" s="4">
        <f>(Table1[[#This Row],[Dom Bet]]*Table1[[#This Row],[Odds]]*Table1[[#This Row],[Win]]-Table1[[#This Row],[Dom Bet]])*Table1[[#This Row],[Dom Bankroll]]</f>
        <v>0</v>
      </c>
      <c r="R456" s="4">
        <f>Table1[[#This Row],[Dom Bet]]*Table1[[#This Row],[Odds]]*Table1[[#This Row],[Win]]-Table1[[#This Row],[Dom Bet]]</f>
        <v>0</v>
      </c>
      <c r="S456" s="4">
        <f>S455</f>
        <v>1.0044995900213711</v>
      </c>
      <c r="T456">
        <v>0.30410000000000004</v>
      </c>
      <c r="U456">
        <f>((Table1[[#This Row],[BB prob.]]*(Table1[[#This Row],[Odds]]-1)-1+Table1[[#This Row],[BB prob.]])/(Table1[[#This Row],[Odds]]-1))*0.3</f>
        <v>1.2448867924528312E-2</v>
      </c>
      <c r="V456">
        <v>1.2448867924528312E-2</v>
      </c>
      <c r="W456">
        <f>(Table1[[#This Row],[BB Bet]]*Table1[[#This Row],[Odds]]*Table1[[#This Row],[Win]]-Table1[[#This Row],[BB Bet]])*Table1[[#This Row],[BB Bankroll]]</f>
        <v>-2.5865091339611127E-2</v>
      </c>
      <c r="X456">
        <f>Table1[[#This Row],[BB Bet]]*Table1[[#This Row],[Odds]]*Table1[[#This Row],[Win]]-Table1[[#This Row],[BB Bet]]</f>
        <v>-1.2448867924528312E-2</v>
      </c>
      <c r="Y456" s="5">
        <f>Y455</f>
        <v>2.0777063020042568</v>
      </c>
    </row>
    <row r="457" spans="1:25" x14ac:dyDescent="0.35">
      <c r="A457" s="4">
        <v>2020020262</v>
      </c>
      <c r="B457" s="4">
        <v>35</v>
      </c>
      <c r="C457" s="4" t="s">
        <v>7</v>
      </c>
      <c r="D457" s="4" t="s">
        <v>30</v>
      </c>
      <c r="E457" s="4">
        <v>1</v>
      </c>
      <c r="F457" s="4">
        <v>1</v>
      </c>
      <c r="G457" s="4">
        <v>1.31</v>
      </c>
      <c r="H457">
        <v>0.77449079009950073</v>
      </c>
      <c r="I457">
        <f>((Table1[[#This Row],[H-S prob.]]*(Table1[[#This Row],[Odds]]-1)-1+Table1[[#This Row],[H-S prob.]])/(Table1[[#This Row],[Odds]]-1))*0.3</f>
        <v>1.41125177713026E-2</v>
      </c>
      <c r="J457">
        <v>1.41125177713026E-2</v>
      </c>
      <c r="K457">
        <f>(Table1[[#This Row],[H-S Bet]]*Table1[[#This Row],[Odds]]*Table1[[#This Row],[Win]]-Table1[[#This Row],[H-S Bet]])*Table1[[#This Row],[H-S Bankroll]]</f>
        <v>5.3624029412132606E-3</v>
      </c>
      <c r="L457">
        <f>Table1[[#This Row],[H-S Bet]]*Table1[[#This Row],[Odds]]*Table1[[#This Row],[Win]]-Table1[[#This Row],[H-S Bet]]</f>
        <v>4.3748805091038054E-3</v>
      </c>
      <c r="M457" s="5">
        <f>M456</f>
        <v>1.2257255781168179</v>
      </c>
      <c r="N457" s="4">
        <v>0.73099999999999998</v>
      </c>
      <c r="O457" s="4">
        <f>((Table1[[#This Row],[Dom prob.]]*(Table1[[#This Row],[Odds]]-1)-1+Table1[[#This Row],[Dom prob.]])/(Table1[[#This Row],[Odds]]-1))*0.3</f>
        <v>-4.1022580645161316E-2</v>
      </c>
      <c r="P457" s="4"/>
      <c r="Q457" s="4">
        <f>(Table1[[#This Row],[Dom Bet]]*Table1[[#This Row],[Odds]]*Table1[[#This Row],[Win]]-Table1[[#This Row],[Dom Bet]])*Table1[[#This Row],[Dom Bankroll]]</f>
        <v>0</v>
      </c>
      <c r="R457" s="4">
        <f>Table1[[#This Row],[Dom Bet]]*Table1[[#This Row],[Odds]]*Table1[[#This Row],[Win]]-Table1[[#This Row],[Dom Bet]]</f>
        <v>0</v>
      </c>
      <c r="S457" s="4">
        <f>S456</f>
        <v>1.0044995900213711</v>
      </c>
      <c r="T457">
        <v>0.69589999999999996</v>
      </c>
      <c r="U457">
        <f>((Table1[[#This Row],[BB prob.]]*(Table1[[#This Row],[Odds]]-1)-1+Table1[[#This Row],[BB prob.]])/(Table1[[#This Row],[Odds]]-1))*0.3</f>
        <v>-8.5520322580645111E-2</v>
      </c>
      <c r="W457">
        <f>(Table1[[#This Row],[BB Bet]]*Table1[[#This Row],[Odds]]*Table1[[#This Row],[Win]]-Table1[[#This Row],[BB Bet]])*Table1[[#This Row],[BB Bankroll]]</f>
        <v>0</v>
      </c>
      <c r="X457">
        <f>Table1[[#This Row],[BB Bet]]*Table1[[#This Row],[Odds]]*Table1[[#This Row],[Win]]-Table1[[#This Row],[BB Bet]]</f>
        <v>0</v>
      </c>
      <c r="Y457" s="5">
        <f>Y456</f>
        <v>2.0777063020042568</v>
      </c>
    </row>
    <row r="458" spans="1:25" x14ac:dyDescent="0.35">
      <c r="A458" s="4">
        <v>2020020263</v>
      </c>
      <c r="B458" s="4">
        <v>35</v>
      </c>
      <c r="C458" s="4" t="s">
        <v>22</v>
      </c>
      <c r="D458" s="4" t="s">
        <v>9</v>
      </c>
      <c r="E458" s="4">
        <v>1</v>
      </c>
      <c r="F458" s="4">
        <v>0</v>
      </c>
      <c r="G458" s="4">
        <v>1.64</v>
      </c>
      <c r="H458">
        <v>0.57847730373244921</v>
      </c>
      <c r="I458">
        <f>((Table1[[#This Row],[H-S prob.]]*(Table1[[#This Row],[Odds]]-1)-1+Table1[[#This Row],[H-S prob.]])/(Table1[[#This Row],[Odds]]-1))*0.3</f>
        <v>-2.4045572755679711E-2</v>
      </c>
      <c r="K458">
        <f>(Table1[[#This Row],[H-S Bet]]*Table1[[#This Row],[Odds]]*Table1[[#This Row],[Win]]-Table1[[#This Row],[H-S Bet]])*Table1[[#This Row],[H-S Bankroll]]</f>
        <v>0</v>
      </c>
      <c r="L458">
        <f>Table1[[#This Row],[H-S Bet]]*Table1[[#This Row],[Odds]]*Table1[[#This Row],[Win]]-Table1[[#This Row],[H-S Bet]]</f>
        <v>0</v>
      </c>
      <c r="M458" s="5">
        <f>M457</f>
        <v>1.2257255781168179</v>
      </c>
      <c r="N458" s="4">
        <v>0.64200000000000002</v>
      </c>
      <c r="O458" s="4">
        <f>((Table1[[#This Row],[Dom prob.]]*(Table1[[#This Row],[Odds]]-1)-1+Table1[[#This Row],[Dom prob.]])/(Table1[[#This Row],[Odds]]-1))*0.3</f>
        <v>2.4787499999999966E-2</v>
      </c>
      <c r="P458" s="4">
        <v>2.4787499999999966E-2</v>
      </c>
      <c r="Q458" s="4">
        <f>(Table1[[#This Row],[Dom Bet]]*Table1[[#This Row],[Odds]]*Table1[[#This Row],[Win]]-Table1[[#This Row],[Dom Bet]])*Table1[[#This Row],[Dom Bankroll]]</f>
        <v>-2.4899033587654704E-2</v>
      </c>
      <c r="R458" s="4">
        <f>Table1[[#This Row],[Dom Bet]]*Table1[[#This Row],[Odds]]*Table1[[#This Row],[Win]]-Table1[[#This Row],[Dom Bet]]</f>
        <v>-2.4787499999999966E-2</v>
      </c>
      <c r="S458" s="4">
        <f>S457</f>
        <v>1.0044995900213711</v>
      </c>
      <c r="T458">
        <v>0.52860000000000007</v>
      </c>
      <c r="U458">
        <f>((Table1[[#This Row],[BB prob.]]*(Table1[[#This Row],[Odds]]-1)-1+Table1[[#This Row],[BB prob.]])/(Table1[[#This Row],[Odds]]-1))*0.3</f>
        <v>-6.2388750000000007E-2</v>
      </c>
      <c r="W458">
        <f>(Table1[[#This Row],[BB Bet]]*Table1[[#This Row],[Odds]]*Table1[[#This Row],[Win]]-Table1[[#This Row],[BB Bet]])*Table1[[#This Row],[BB Bankroll]]</f>
        <v>0</v>
      </c>
      <c r="X458">
        <f>Table1[[#This Row],[BB Bet]]*Table1[[#This Row],[Odds]]*Table1[[#This Row],[Win]]-Table1[[#This Row],[BB Bet]]</f>
        <v>0</v>
      </c>
      <c r="Y458" s="5">
        <f>Y457</f>
        <v>2.0777063020042568</v>
      </c>
    </row>
    <row r="459" spans="1:25" x14ac:dyDescent="0.35">
      <c r="A459" s="4">
        <v>2020020263</v>
      </c>
      <c r="B459" s="4">
        <v>35</v>
      </c>
      <c r="C459" s="4" t="s">
        <v>9</v>
      </c>
      <c r="D459" s="4" t="s">
        <v>22</v>
      </c>
      <c r="E459" s="4">
        <v>0</v>
      </c>
      <c r="F459" s="4">
        <v>1</v>
      </c>
      <c r="G459" s="4">
        <v>2.4</v>
      </c>
      <c r="H459">
        <v>0.42152269626755068</v>
      </c>
      <c r="I459">
        <f>((Table1[[#This Row],[H-S prob.]]*(Table1[[#This Row],[Odds]]-1)-1+Table1[[#This Row],[H-S prob.]])/(Table1[[#This Row],[Odds]]-1))*0.3</f>
        <v>2.4973866518831966E-3</v>
      </c>
      <c r="J459">
        <v>2.4973866518831966E-3</v>
      </c>
      <c r="K459">
        <f>(Table1[[#This Row],[H-S Bet]]*Table1[[#This Row],[Odds]]*Table1[[#This Row],[Win]]-Table1[[#This Row],[H-S Bet]])*Table1[[#This Row],[H-S Bankroll]]</f>
        <v>4.2855549767250572E-3</v>
      </c>
      <c r="L459">
        <f>Table1[[#This Row],[H-S Bet]]*Table1[[#This Row],[Odds]]*Table1[[#This Row],[Win]]-Table1[[#This Row],[H-S Bet]]</f>
        <v>3.4963413126364749E-3</v>
      </c>
      <c r="M459" s="5">
        <f>M458</f>
        <v>1.2257255781168179</v>
      </c>
      <c r="N459" s="4">
        <v>0.35799999999999998</v>
      </c>
      <c r="O459" s="4">
        <f>((Table1[[#This Row],[Dom prob.]]*(Table1[[#This Row],[Odds]]-1)-1+Table1[[#This Row],[Dom prob.]])/(Table1[[#This Row],[Odds]]-1))*0.3</f>
        <v>-3.0171428571428578E-2</v>
      </c>
      <c r="P459" s="4"/>
      <c r="Q459" s="4">
        <f>(Table1[[#This Row],[Dom Bet]]*Table1[[#This Row],[Odds]]*Table1[[#This Row],[Win]]-Table1[[#This Row],[Dom Bet]])*Table1[[#This Row],[Dom Bankroll]]</f>
        <v>0</v>
      </c>
      <c r="R459" s="4">
        <f>Table1[[#This Row],[Dom Bet]]*Table1[[#This Row],[Odds]]*Table1[[#This Row],[Win]]-Table1[[#This Row],[Dom Bet]]</f>
        <v>0</v>
      </c>
      <c r="S459" s="4">
        <f>S458</f>
        <v>1.0044995900213711</v>
      </c>
      <c r="T459">
        <v>0.47139999999999993</v>
      </c>
      <c r="U459">
        <f>((Table1[[#This Row],[BB prob.]]*(Table1[[#This Row],[Odds]]-1)-1+Table1[[#This Row],[BB prob.]])/(Table1[[#This Row],[Odds]]-1))*0.3</f>
        <v>2.8148571428571391E-2</v>
      </c>
      <c r="V459">
        <v>2.8148571428571391E-2</v>
      </c>
      <c r="W459">
        <f>(Table1[[#This Row],[BB Bet]]*Table1[[#This Row],[Odds]]*Table1[[#This Row],[Win]]-Table1[[#This Row],[BB Bet]])*Table1[[#This Row],[BB Bankroll]]</f>
        <v>8.1878249949383641E-2</v>
      </c>
      <c r="X459">
        <f>Table1[[#This Row],[BB Bet]]*Table1[[#This Row],[Odds]]*Table1[[#This Row],[Win]]-Table1[[#This Row],[BB Bet]]</f>
        <v>3.940799999999995E-2</v>
      </c>
      <c r="Y459" s="5">
        <f>Y458</f>
        <v>2.0777063020042568</v>
      </c>
    </row>
    <row r="460" spans="1:25" x14ac:dyDescent="0.35">
      <c r="A460" s="4">
        <v>2020020264</v>
      </c>
      <c r="B460" s="4">
        <v>35</v>
      </c>
      <c r="C460" s="4" t="s">
        <v>8</v>
      </c>
      <c r="D460" s="4" t="s">
        <v>23</v>
      </c>
      <c r="E460" s="4">
        <v>1</v>
      </c>
      <c r="F460" s="4">
        <v>1</v>
      </c>
      <c r="G460" s="4">
        <v>1.71</v>
      </c>
      <c r="H460">
        <v>0.49334843793010119</v>
      </c>
      <c r="I460">
        <f>((Table1[[#This Row],[H-S prob.]]*(Table1[[#This Row],[Odds]]-1)-1+Table1[[#This Row],[H-S prob.]])/(Table1[[#This Row],[Odds]]-1))*0.3</f>
        <v>-6.6073593439236758E-2</v>
      </c>
      <c r="K460">
        <f>(Table1[[#This Row],[H-S Bet]]*Table1[[#This Row],[Odds]]*Table1[[#This Row],[Win]]-Table1[[#This Row],[H-S Bet]])*Table1[[#This Row],[H-S Bankroll]]</f>
        <v>0</v>
      </c>
      <c r="L460">
        <f>Table1[[#This Row],[H-S Bet]]*Table1[[#This Row],[Odds]]*Table1[[#This Row],[Win]]-Table1[[#This Row],[H-S Bet]]</f>
        <v>0</v>
      </c>
      <c r="M460" s="5">
        <f>M459</f>
        <v>1.2257255781168179</v>
      </c>
      <c r="N460" s="4">
        <v>0.61899999999999999</v>
      </c>
      <c r="O460" s="4">
        <f>((Table1[[#This Row],[Dom prob.]]*(Table1[[#This Row],[Odds]]-1)-1+Table1[[#This Row],[Dom prob.]])/(Table1[[#This Row],[Odds]]-1))*0.3</f>
        <v>2.4714084507042225E-2</v>
      </c>
      <c r="P460" s="4">
        <v>2.4714084507042225E-2</v>
      </c>
      <c r="Q460" s="4">
        <f>(Table1[[#This Row],[Dom Bet]]*Table1[[#This Row],[Odds]]*Table1[[#This Row],[Win]]-Table1[[#This Row],[Dom Bet]])*Table1[[#This Row],[Dom Bankroll]]</f>
        <v>1.7625954306104977E-2</v>
      </c>
      <c r="R460" s="4">
        <f>Table1[[#This Row],[Dom Bet]]*Table1[[#This Row],[Odds]]*Table1[[#This Row],[Win]]-Table1[[#This Row],[Dom Bet]]</f>
        <v>1.7546999999999979E-2</v>
      </c>
      <c r="S460" s="4">
        <f>S459</f>
        <v>1.0044995900213711</v>
      </c>
      <c r="T460">
        <v>0.42680000000000001</v>
      </c>
      <c r="U460">
        <f>((Table1[[#This Row],[BB prob.]]*(Table1[[#This Row],[Odds]]-1)-1+Table1[[#This Row],[BB prob.]])/(Table1[[#This Row],[Odds]]-1))*0.3</f>
        <v>-0.11415718309859152</v>
      </c>
      <c r="W460">
        <f>(Table1[[#This Row],[BB Bet]]*Table1[[#This Row],[Odds]]*Table1[[#This Row],[Win]]-Table1[[#This Row],[BB Bet]])*Table1[[#This Row],[BB Bankroll]]</f>
        <v>0</v>
      </c>
      <c r="X460">
        <f>Table1[[#This Row],[BB Bet]]*Table1[[#This Row],[Odds]]*Table1[[#This Row],[Win]]-Table1[[#This Row],[BB Bet]]</f>
        <v>0</v>
      </c>
      <c r="Y460" s="5">
        <f>Y459</f>
        <v>2.0777063020042568</v>
      </c>
    </row>
    <row r="461" spans="1:25" x14ac:dyDescent="0.35">
      <c r="A461" s="4">
        <v>2020020264</v>
      </c>
      <c r="B461" s="4">
        <v>35</v>
      </c>
      <c r="C461" s="4" t="s">
        <v>23</v>
      </c>
      <c r="D461" s="4" t="s">
        <v>8</v>
      </c>
      <c r="E461" s="4">
        <v>0</v>
      </c>
      <c r="F461" s="4">
        <v>0</v>
      </c>
      <c r="G461" s="4">
        <v>2.25</v>
      </c>
      <c r="H461">
        <v>0.50665156206989881</v>
      </c>
      <c r="I461">
        <f>((Table1[[#This Row],[H-S prob.]]*(Table1[[#This Row],[Odds]]-1)-1+Table1[[#This Row],[H-S prob.]])/(Table1[[#This Row],[Odds]]-1))*0.3</f>
        <v>3.3591843517745357E-2</v>
      </c>
      <c r="J461">
        <v>3.3591843517745357E-2</v>
      </c>
      <c r="K461">
        <f>(Table1[[#This Row],[H-S Bet]]*Table1[[#This Row],[Odds]]*Table1[[#This Row],[Win]]-Table1[[#This Row],[H-S Bet]])*Table1[[#This Row],[H-S Bankroll]]</f>
        <v>-4.1174381815798113E-2</v>
      </c>
      <c r="L461">
        <f>Table1[[#This Row],[H-S Bet]]*Table1[[#This Row],[Odds]]*Table1[[#This Row],[Win]]-Table1[[#This Row],[H-S Bet]]</f>
        <v>-3.3591843517745357E-2</v>
      </c>
      <c r="M461" s="5">
        <f>M460</f>
        <v>1.2257255781168179</v>
      </c>
      <c r="N461" s="4">
        <v>0.38100000000000001</v>
      </c>
      <c r="O461" s="4">
        <f>((Table1[[#This Row],[Dom prob.]]*(Table1[[#This Row],[Odds]]-1)-1+Table1[[#This Row],[Dom prob.]])/(Table1[[#This Row],[Odds]]-1))*0.3</f>
        <v>-3.4259999999999978E-2</v>
      </c>
      <c r="P461" s="4"/>
      <c r="Q461" s="4">
        <f>(Table1[[#This Row],[Dom Bet]]*Table1[[#This Row],[Odds]]*Table1[[#This Row],[Win]]-Table1[[#This Row],[Dom Bet]])*Table1[[#This Row],[Dom Bankroll]]</f>
        <v>0</v>
      </c>
      <c r="R461" s="4">
        <f>Table1[[#This Row],[Dom Bet]]*Table1[[#This Row],[Odds]]*Table1[[#This Row],[Win]]-Table1[[#This Row],[Dom Bet]]</f>
        <v>0</v>
      </c>
      <c r="S461" s="4">
        <f>S460</f>
        <v>1.0044995900213711</v>
      </c>
      <c r="T461">
        <v>0.57319999999999993</v>
      </c>
      <c r="U461">
        <f>((Table1[[#This Row],[BB prob.]]*(Table1[[#This Row],[Odds]]-1)-1+Table1[[#This Row],[BB prob.]])/(Table1[[#This Row],[Odds]]-1))*0.3</f>
        <v>6.9527999999999965E-2</v>
      </c>
      <c r="V461">
        <v>6.9527999999999965E-2</v>
      </c>
      <c r="W461">
        <f>(Table1[[#This Row],[BB Bet]]*Table1[[#This Row],[Odds]]*Table1[[#This Row],[Win]]-Table1[[#This Row],[BB Bet]])*Table1[[#This Row],[BB Bankroll]]</f>
        <v>-0.1444587637657519</v>
      </c>
      <c r="X461">
        <f>Table1[[#This Row],[BB Bet]]*Table1[[#This Row],[Odds]]*Table1[[#This Row],[Win]]-Table1[[#This Row],[BB Bet]]</f>
        <v>-6.9527999999999965E-2</v>
      </c>
      <c r="Y461" s="5">
        <f>Y460</f>
        <v>2.0777063020042568</v>
      </c>
    </row>
    <row r="462" spans="1:25" x14ac:dyDescent="0.35">
      <c r="A462" s="4">
        <v>2020020264.0999999</v>
      </c>
      <c r="B462" s="4">
        <v>35</v>
      </c>
      <c r="C462" s="4" t="s">
        <v>18</v>
      </c>
      <c r="D462" s="4" t="s">
        <v>31</v>
      </c>
      <c r="E462" s="4">
        <v>1</v>
      </c>
      <c r="F462" s="4">
        <v>0</v>
      </c>
      <c r="G462" s="4">
        <v>1.68</v>
      </c>
      <c r="H462">
        <v>0.55335728623617175</v>
      </c>
      <c r="I462">
        <f>((Table1[[#This Row],[H-S prob.]]*(Table1[[#This Row],[Odds]]-1)-1+Table1[[#This Row],[H-S prob.]])/(Table1[[#This Row],[Odds]]-1))*0.3</f>
        <v>-3.1041070201425641E-2</v>
      </c>
      <c r="K462">
        <f>(Table1[[#This Row],[H-S Bet]]*Table1[[#This Row],[Odds]]*Table1[[#This Row],[Win]]-Table1[[#This Row],[H-S Bet]])*Table1[[#This Row],[H-S Bankroll]]</f>
        <v>0</v>
      </c>
      <c r="L462">
        <f>Table1[[#This Row],[H-S Bet]]*Table1[[#This Row],[Odds]]*Table1[[#This Row],[Win]]-Table1[[#This Row],[H-S Bet]]</f>
        <v>0</v>
      </c>
      <c r="M462" s="5">
        <f>M461</f>
        <v>1.2257255781168179</v>
      </c>
      <c r="N462" s="4">
        <v>0.54200000000000004</v>
      </c>
      <c r="O462" s="4">
        <f>((Table1[[#This Row],[Dom prob.]]*(Table1[[#This Row],[Odds]]-1)-1+Table1[[#This Row],[Dom prob.]])/(Table1[[#This Row],[Odds]]-1))*0.3</f>
        <v>-3.9458823529411748E-2</v>
      </c>
      <c r="P462" s="4"/>
      <c r="Q462" s="4">
        <f>(Table1[[#This Row],[Dom Bet]]*Table1[[#This Row],[Odds]]*Table1[[#This Row],[Win]]-Table1[[#This Row],[Dom Bet]])*Table1[[#This Row],[Dom Bankroll]]</f>
        <v>0</v>
      </c>
      <c r="R462" s="4">
        <f>Table1[[#This Row],[Dom Bet]]*Table1[[#This Row],[Odds]]*Table1[[#This Row],[Win]]-Table1[[#This Row],[Dom Bet]]</f>
        <v>0</v>
      </c>
      <c r="S462" s="4">
        <f>S461</f>
        <v>1.0044995900213711</v>
      </c>
      <c r="T462">
        <v>0.54649999999999999</v>
      </c>
      <c r="U462">
        <f>((Table1[[#This Row],[BB prob.]]*(Table1[[#This Row],[Odds]]-1)-1+Table1[[#This Row],[BB prob.]])/(Table1[[#This Row],[Odds]]-1))*0.3</f>
        <v>-3.6123529411764735E-2</v>
      </c>
      <c r="W462">
        <f>(Table1[[#This Row],[BB Bet]]*Table1[[#This Row],[Odds]]*Table1[[#This Row],[Win]]-Table1[[#This Row],[BB Bet]])*Table1[[#This Row],[BB Bankroll]]</f>
        <v>0</v>
      </c>
      <c r="X462">
        <f>Table1[[#This Row],[BB Bet]]*Table1[[#This Row],[Odds]]*Table1[[#This Row],[Win]]-Table1[[#This Row],[BB Bet]]</f>
        <v>0</v>
      </c>
      <c r="Y462" s="5">
        <f>Y461</f>
        <v>2.0777063020042568</v>
      </c>
    </row>
    <row r="463" spans="1:25" x14ac:dyDescent="0.35">
      <c r="A463" s="4">
        <v>2020020264.0999999</v>
      </c>
      <c r="B463" s="4">
        <v>35</v>
      </c>
      <c r="C463" s="4" t="s">
        <v>31</v>
      </c>
      <c r="D463" s="4" t="s">
        <v>18</v>
      </c>
      <c r="E463" s="4">
        <v>0</v>
      </c>
      <c r="F463" s="4">
        <v>1</v>
      </c>
      <c r="G463" s="4">
        <v>2.25</v>
      </c>
      <c r="H463">
        <v>0.44664271376382836</v>
      </c>
      <c r="I463">
        <f>((Table1[[#This Row],[H-S prob.]]*(Table1[[#This Row],[Odds]]-1)-1+Table1[[#This Row],[H-S prob.]])/(Table1[[#This Row],[Odds]]-1))*0.3</f>
        <v>1.1870654324673067E-3</v>
      </c>
      <c r="J463">
        <v>1.1870654324673067E-3</v>
      </c>
      <c r="K463">
        <f>(Table1[[#This Row],[H-S Bet]]*Table1[[#This Row],[Odds]]*Table1[[#This Row],[Win]]-Table1[[#This Row],[H-S Bet]])*Table1[[#This Row],[H-S Bankroll]]</f>
        <v>1.8187705793418498E-3</v>
      </c>
      <c r="L463">
        <f>Table1[[#This Row],[H-S Bet]]*Table1[[#This Row],[Odds]]*Table1[[#This Row],[Win]]-Table1[[#This Row],[H-S Bet]]</f>
        <v>1.4838317905841332E-3</v>
      </c>
      <c r="M463" s="5">
        <f>M462</f>
        <v>1.2257255781168179</v>
      </c>
      <c r="N463" s="4">
        <v>0.45799999999999996</v>
      </c>
      <c r="O463" s="4">
        <f>((Table1[[#This Row],[Dom prob.]]*(Table1[[#This Row],[Odds]]-1)-1+Table1[[#This Row],[Dom prob.]])/(Table1[[#This Row],[Odds]]-1))*0.3</f>
        <v>7.3199999999999932E-3</v>
      </c>
      <c r="P463" s="4">
        <v>7.3199999999999932E-3</v>
      </c>
      <c r="Q463" s="4">
        <f>(Table1[[#This Row],[Dom Bet]]*Table1[[#This Row],[Odds]]*Table1[[#This Row],[Win]]-Table1[[#This Row],[Dom Bet]])*Table1[[#This Row],[Dom Bankroll]]</f>
        <v>9.1911712486955378E-3</v>
      </c>
      <c r="R463" s="4">
        <f>Table1[[#This Row],[Dom Bet]]*Table1[[#This Row],[Odds]]*Table1[[#This Row],[Win]]-Table1[[#This Row],[Dom Bet]]</f>
        <v>9.1499999999999915E-3</v>
      </c>
      <c r="S463" s="4">
        <f>S462</f>
        <v>1.0044995900213711</v>
      </c>
      <c r="T463">
        <v>0.45350000000000001</v>
      </c>
      <c r="U463">
        <f>((Table1[[#This Row],[BB prob.]]*(Table1[[#This Row],[Odds]]-1)-1+Table1[[#This Row],[BB prob.]])/(Table1[[#This Row],[Odds]]-1))*0.3</f>
        <v>4.8900000000000081E-3</v>
      </c>
      <c r="V463">
        <v>4.8900000000000081E-3</v>
      </c>
      <c r="W463">
        <f>(Table1[[#This Row],[BB Bet]]*Table1[[#This Row],[Odds]]*Table1[[#This Row],[Win]]-Table1[[#This Row],[BB Bet]])*Table1[[#This Row],[BB Bankroll]]</f>
        <v>1.2699979771001039E-2</v>
      </c>
      <c r="X463">
        <f>Table1[[#This Row],[BB Bet]]*Table1[[#This Row],[Odds]]*Table1[[#This Row],[Win]]-Table1[[#This Row],[BB Bet]]</f>
        <v>6.1125000000000094E-3</v>
      </c>
      <c r="Y463" s="5">
        <f>Y462</f>
        <v>2.0777063020042568</v>
      </c>
    </row>
    <row r="464" spans="1:25" x14ac:dyDescent="0.35">
      <c r="A464" s="4">
        <v>2020020265</v>
      </c>
      <c r="B464" s="4">
        <v>36</v>
      </c>
      <c r="C464" s="4" t="s">
        <v>14</v>
      </c>
      <c r="D464" s="4" t="s">
        <v>15</v>
      </c>
      <c r="E464" s="4">
        <v>1</v>
      </c>
      <c r="F464" s="4">
        <v>0</v>
      </c>
      <c r="G464" s="4">
        <v>1.48</v>
      </c>
      <c r="H464">
        <v>0.65582028562646144</v>
      </c>
      <c r="I464">
        <f>((Table1[[#This Row],[H-S prob.]]*(Table1[[#This Row],[Odds]]-1)-1+Table1[[#This Row],[H-S prob.]])/(Table1[[#This Row],[Odds]]-1))*0.3</f>
        <v>-1.8366235795523184E-2</v>
      </c>
      <c r="K464">
        <f>(Table1[[#This Row],[H-S Bet]]*Table1[[#This Row],[Odds]]*Table1[[#This Row],[Win]]-Table1[[#This Row],[H-S Bet]])*Table1[[#This Row],[H-S Bankroll]]</f>
        <v>0</v>
      </c>
      <c r="L464">
        <f>Table1[[#This Row],[H-S Bet]]*Table1[[#This Row],[Odds]]*Table1[[#This Row],[Win]]-Table1[[#This Row],[H-S Bet]]</f>
        <v>0</v>
      </c>
      <c r="M464" s="5">
        <f>M463+SUM(K454:K463)</f>
        <v>1.2170295593436375</v>
      </c>
      <c r="N464" s="4">
        <v>0.65400000000000003</v>
      </c>
      <c r="O464" s="4">
        <f>((Table1[[#This Row],[Dom prob.]]*(Table1[[#This Row],[Odds]]-1)-1+Table1[[#This Row],[Dom prob.]])/(Table1[[#This Row],[Odds]]-1))*0.3</f>
        <v>-2.0049999999999998E-2</v>
      </c>
      <c r="P464" s="4"/>
      <c r="Q464" s="4">
        <f>(Table1[[#This Row],[Dom Bet]]*Table1[[#This Row],[Odds]]*Table1[[#This Row],[Win]]-Table1[[#This Row],[Dom Bet]])*Table1[[#This Row],[Dom Bankroll]]</f>
        <v>0</v>
      </c>
      <c r="R464" s="4">
        <f>Table1[[#This Row],[Dom Bet]]*Table1[[#This Row],[Odds]]*Table1[[#This Row],[Win]]-Table1[[#This Row],[Dom Bet]]</f>
        <v>0</v>
      </c>
      <c r="S464" s="4">
        <f>S463+SUM(Q454:Q463)</f>
        <v>1.0118118447869318</v>
      </c>
      <c r="T464">
        <v>0.60099999999999998</v>
      </c>
      <c r="U464">
        <f>((Table1[[#This Row],[BB prob.]]*(Table1[[#This Row],[Odds]]-1)-1+Table1[[#This Row],[BB prob.]])/(Table1[[#This Row],[Odds]]-1))*0.3</f>
        <v>-6.9075000000000039E-2</v>
      </c>
      <c r="W464">
        <f>(Table1[[#This Row],[BB Bet]]*Table1[[#This Row],[Odds]]*Table1[[#This Row],[Win]]-Table1[[#This Row],[BB Bet]])*Table1[[#This Row],[BB Bankroll]]</f>
        <v>0</v>
      </c>
      <c r="X464">
        <f>Table1[[#This Row],[BB Bet]]*Table1[[#This Row],[Odds]]*Table1[[#This Row],[Win]]-Table1[[#This Row],[BB Bet]]</f>
        <v>0</v>
      </c>
      <c r="Y464" s="5">
        <f>Y463+SUM(W454:W463)</f>
        <v>2.1825266515837813</v>
      </c>
    </row>
    <row r="465" spans="1:25" x14ac:dyDescent="0.35">
      <c r="A465" s="4">
        <v>2020020265</v>
      </c>
      <c r="B465" s="4">
        <v>36</v>
      </c>
      <c r="C465" s="4" t="s">
        <v>15</v>
      </c>
      <c r="D465" s="4" t="s">
        <v>14</v>
      </c>
      <c r="E465" s="4">
        <v>0</v>
      </c>
      <c r="F465" s="4">
        <v>1</v>
      </c>
      <c r="G465" s="4">
        <v>2.8</v>
      </c>
      <c r="H465">
        <v>0.34417971437353861</v>
      </c>
      <c r="I465">
        <f>((Table1[[#This Row],[H-S prob.]]*(Table1[[#This Row],[Odds]]-1)-1+Table1[[#This Row],[H-S prob.]])/(Table1[[#This Row],[Odds]]-1))*0.3</f>
        <v>-6.0494666256819818E-3</v>
      </c>
      <c r="K465">
        <f>(Table1[[#This Row],[H-S Bet]]*Table1[[#This Row],[Odds]]*Table1[[#This Row],[Win]]-Table1[[#This Row],[H-S Bet]])*Table1[[#This Row],[H-S Bankroll]]</f>
        <v>0</v>
      </c>
      <c r="L465">
        <f>Table1[[#This Row],[H-S Bet]]*Table1[[#This Row],[Odds]]*Table1[[#This Row],[Win]]-Table1[[#This Row],[H-S Bet]]</f>
        <v>0</v>
      </c>
      <c r="M465" s="5">
        <f>M464</f>
        <v>1.2170295593436375</v>
      </c>
      <c r="N465" s="4">
        <v>0.34599999999999997</v>
      </c>
      <c r="O465" s="4">
        <f>((Table1[[#This Row],[Dom prob.]]*(Table1[[#This Row],[Odds]]-1)-1+Table1[[#This Row],[Dom prob.]])/(Table1[[#This Row],[Odds]]-1))*0.3</f>
        <v>-5.2000000000000197E-3</v>
      </c>
      <c r="P465" s="4"/>
      <c r="Q465" s="4">
        <f>(Table1[[#This Row],[Dom Bet]]*Table1[[#This Row],[Odds]]*Table1[[#This Row],[Win]]-Table1[[#This Row],[Dom Bet]])*Table1[[#This Row],[Dom Bankroll]]</f>
        <v>0</v>
      </c>
      <c r="R465" s="4">
        <f>Table1[[#This Row],[Dom Bet]]*Table1[[#This Row],[Odds]]*Table1[[#This Row],[Win]]-Table1[[#This Row],[Dom Bet]]</f>
        <v>0</v>
      </c>
      <c r="S465" s="4">
        <f>S464</f>
        <v>1.0118118447869318</v>
      </c>
      <c r="T465">
        <v>0.39900000000000002</v>
      </c>
      <c r="U465">
        <f>((Table1[[#This Row],[BB prob.]]*(Table1[[#This Row],[Odds]]-1)-1+Table1[[#This Row],[BB prob.]])/(Table1[[#This Row],[Odds]]-1))*0.3</f>
        <v>1.953333333333333E-2</v>
      </c>
      <c r="V465">
        <v>1.953333333333333E-2</v>
      </c>
      <c r="W465">
        <f>(Table1[[#This Row],[BB Bet]]*Table1[[#This Row],[Odds]]*Table1[[#This Row],[Win]]-Table1[[#This Row],[BB Bet]])*Table1[[#This Row],[BB Bankroll]]</f>
        <v>7.6737637069685713E-2</v>
      </c>
      <c r="X465">
        <f>Table1[[#This Row],[BB Bet]]*Table1[[#This Row],[Odds]]*Table1[[#This Row],[Win]]-Table1[[#This Row],[BB Bet]]</f>
        <v>3.5159999999999983E-2</v>
      </c>
      <c r="Y465" s="5">
        <f>Y464</f>
        <v>2.1825266515837813</v>
      </c>
    </row>
    <row r="466" spans="1:25" x14ac:dyDescent="0.35">
      <c r="A466" s="4">
        <v>2020020266</v>
      </c>
      <c r="B466" s="4">
        <v>36</v>
      </c>
      <c r="C466" s="4" t="s">
        <v>17</v>
      </c>
      <c r="D466" s="4" t="s">
        <v>2</v>
      </c>
      <c r="E466" s="4">
        <v>0</v>
      </c>
      <c r="F466" s="4">
        <v>1</v>
      </c>
      <c r="G466" s="4">
        <v>2</v>
      </c>
      <c r="H466">
        <v>0.42042252628934662</v>
      </c>
      <c r="I466">
        <f>((Table1[[#This Row],[H-S prob.]]*(Table1[[#This Row],[Odds]]-1)-1+Table1[[#This Row],[H-S prob.]])/(Table1[[#This Row],[Odds]]-1))*0.3</f>
        <v>-4.7746484226392029E-2</v>
      </c>
      <c r="K466">
        <f>(Table1[[#This Row],[H-S Bet]]*Table1[[#This Row],[Odds]]*Table1[[#This Row],[Win]]-Table1[[#This Row],[H-S Bet]])*Table1[[#This Row],[H-S Bankroll]]</f>
        <v>0</v>
      </c>
      <c r="L466">
        <f>Table1[[#This Row],[H-S Bet]]*Table1[[#This Row],[Odds]]*Table1[[#This Row],[Win]]-Table1[[#This Row],[H-S Bet]]</f>
        <v>0</v>
      </c>
      <c r="M466" s="5">
        <f>M465</f>
        <v>1.2170295593436375</v>
      </c>
      <c r="N466" s="4">
        <v>0.50900000000000001</v>
      </c>
      <c r="O466" s="4">
        <f>((Table1[[#This Row],[Dom prob.]]*(Table1[[#This Row],[Odds]]-1)-1+Table1[[#This Row],[Dom prob.]])/(Table1[[#This Row],[Odds]]-1))*0.3</f>
        <v>5.4000000000000046E-3</v>
      </c>
      <c r="P466" s="4">
        <v>5.4000000000000046E-3</v>
      </c>
      <c r="Q466" s="4">
        <f>(Table1[[#This Row],[Dom Bet]]*Table1[[#This Row],[Odds]]*Table1[[#This Row],[Win]]-Table1[[#This Row],[Dom Bet]])*Table1[[#This Row],[Dom Bankroll]]</f>
        <v>5.4637839618494359E-3</v>
      </c>
      <c r="R466" s="4">
        <f>Table1[[#This Row],[Dom Bet]]*Table1[[#This Row],[Odds]]*Table1[[#This Row],[Win]]-Table1[[#This Row],[Dom Bet]]</f>
        <v>5.4000000000000046E-3</v>
      </c>
      <c r="S466" s="4">
        <f>S465</f>
        <v>1.0118118447869318</v>
      </c>
      <c r="T466">
        <v>0.4456</v>
      </c>
      <c r="U466">
        <f>((Table1[[#This Row],[BB prob.]]*(Table1[[#This Row],[Odds]]-1)-1+Table1[[#This Row],[BB prob.]])/(Table1[[#This Row],[Odds]]-1))*0.3</f>
        <v>-3.2640000000000002E-2</v>
      </c>
      <c r="W466">
        <f>(Table1[[#This Row],[BB Bet]]*Table1[[#This Row],[Odds]]*Table1[[#This Row],[Win]]-Table1[[#This Row],[BB Bet]])*Table1[[#This Row],[BB Bankroll]]</f>
        <v>0</v>
      </c>
      <c r="X466">
        <f>Table1[[#This Row],[BB Bet]]*Table1[[#This Row],[Odds]]*Table1[[#This Row],[Win]]-Table1[[#This Row],[BB Bet]]</f>
        <v>0</v>
      </c>
      <c r="Y466" s="5">
        <f>Y465</f>
        <v>2.1825266515837813</v>
      </c>
    </row>
    <row r="467" spans="1:25" x14ac:dyDescent="0.35">
      <c r="A467" s="4">
        <v>2020020266</v>
      </c>
      <c r="B467" s="4">
        <v>36</v>
      </c>
      <c r="C467" s="4" t="s">
        <v>2</v>
      </c>
      <c r="D467" s="4" t="s">
        <v>17</v>
      </c>
      <c r="E467" s="4">
        <v>1</v>
      </c>
      <c r="F467" s="4">
        <v>0</v>
      </c>
      <c r="G467" s="4">
        <v>1.9</v>
      </c>
      <c r="H467">
        <v>0.57957747371065338</v>
      </c>
      <c r="I467">
        <f>((Table1[[#This Row],[H-S prob.]]*(Table1[[#This Row],[Odds]]-1)-1+Table1[[#This Row],[H-S prob.]])/(Table1[[#This Row],[Odds]]-1))*0.3</f>
        <v>3.373240001674712E-2</v>
      </c>
      <c r="J467">
        <v>3.373240001674712E-2</v>
      </c>
      <c r="K467">
        <f>(Table1[[#This Row],[H-S Bet]]*Table1[[#This Row],[Odds]]*Table1[[#This Row],[Win]]-Table1[[#This Row],[H-S Bet]])*Table1[[#This Row],[H-S Bankroll]]</f>
        <v>-4.1053327927985057E-2</v>
      </c>
      <c r="L467">
        <f>Table1[[#This Row],[H-S Bet]]*Table1[[#This Row],[Odds]]*Table1[[#This Row],[Win]]-Table1[[#This Row],[H-S Bet]]</f>
        <v>-3.373240001674712E-2</v>
      </c>
      <c r="M467" s="5">
        <f>M466</f>
        <v>1.2170295593436375</v>
      </c>
      <c r="N467" s="4">
        <v>0.49099999999999999</v>
      </c>
      <c r="O467" s="4">
        <f>((Table1[[#This Row],[Dom prob.]]*(Table1[[#This Row],[Odds]]-1)-1+Table1[[#This Row],[Dom prob.]])/(Table1[[#This Row],[Odds]]-1))*0.3</f>
        <v>-2.2366666666666684E-2</v>
      </c>
      <c r="P467" s="4"/>
      <c r="Q467" s="4">
        <f>(Table1[[#This Row],[Dom Bet]]*Table1[[#This Row],[Odds]]*Table1[[#This Row],[Win]]-Table1[[#This Row],[Dom Bet]])*Table1[[#This Row],[Dom Bankroll]]</f>
        <v>0</v>
      </c>
      <c r="R467" s="4">
        <f>Table1[[#This Row],[Dom Bet]]*Table1[[#This Row],[Odds]]*Table1[[#This Row],[Win]]-Table1[[#This Row],[Dom Bet]]</f>
        <v>0</v>
      </c>
      <c r="S467" s="4">
        <f>S466</f>
        <v>1.0118118447869318</v>
      </c>
      <c r="T467">
        <v>0.5544</v>
      </c>
      <c r="U467">
        <f>((Table1[[#This Row],[BB prob.]]*(Table1[[#This Row],[Odds]]-1)-1+Table1[[#This Row],[BB prob.]])/(Table1[[#This Row],[Odds]]-1))*0.3</f>
        <v>1.7786666666666655E-2</v>
      </c>
      <c r="V467">
        <v>1.7786666666666655E-2</v>
      </c>
      <c r="W467">
        <f>(Table1[[#This Row],[BB Bet]]*Table1[[#This Row],[Odds]]*Table1[[#This Row],[Win]]-Table1[[#This Row],[BB Bet]])*Table1[[#This Row],[BB Bankroll]]</f>
        <v>-3.8819874042836836E-2</v>
      </c>
      <c r="X467">
        <f>Table1[[#This Row],[BB Bet]]*Table1[[#This Row],[Odds]]*Table1[[#This Row],[Win]]-Table1[[#This Row],[BB Bet]]</f>
        <v>-1.7786666666666655E-2</v>
      </c>
      <c r="Y467" s="5">
        <f>Y466</f>
        <v>2.1825266515837813</v>
      </c>
    </row>
    <row r="468" spans="1:25" x14ac:dyDescent="0.35">
      <c r="A468" s="4">
        <v>2020020267</v>
      </c>
      <c r="B468" s="4">
        <v>36</v>
      </c>
      <c r="C468" s="4" t="s">
        <v>16</v>
      </c>
      <c r="D468" s="4" t="s">
        <v>3</v>
      </c>
      <c r="E468" s="4">
        <v>0</v>
      </c>
      <c r="F468" s="4">
        <v>0</v>
      </c>
      <c r="G468" s="4">
        <v>2.0499999999999998</v>
      </c>
      <c r="H468">
        <v>0.43762422181119437</v>
      </c>
      <c r="I468">
        <f>((Table1[[#This Row],[H-S prob.]]*(Table1[[#This Row],[Odds]]-1)-1+Table1[[#This Row],[H-S prob.]])/(Table1[[#This Row],[Odds]]-1))*0.3</f>
        <v>-2.9391527224871886E-2</v>
      </c>
      <c r="K468">
        <f>(Table1[[#This Row],[H-S Bet]]*Table1[[#This Row],[Odds]]*Table1[[#This Row],[Win]]-Table1[[#This Row],[H-S Bet]])*Table1[[#This Row],[H-S Bankroll]]</f>
        <v>0</v>
      </c>
      <c r="L468">
        <f>Table1[[#This Row],[H-S Bet]]*Table1[[#This Row],[Odds]]*Table1[[#This Row],[Win]]-Table1[[#This Row],[H-S Bet]]</f>
        <v>0</v>
      </c>
      <c r="M468" s="5">
        <f>M467</f>
        <v>1.2170295593436375</v>
      </c>
      <c r="N468" s="4">
        <v>0.47099999999999997</v>
      </c>
      <c r="O468" s="4">
        <f>((Table1[[#This Row],[Dom prob.]]*(Table1[[#This Row],[Odds]]-1)-1+Table1[[#This Row],[Dom prob.]])/(Table1[[#This Row],[Odds]]-1))*0.3</f>
        <v>-9.8428571428572035E-3</v>
      </c>
      <c r="P468" s="4"/>
      <c r="Q468" s="4">
        <f>(Table1[[#This Row],[Dom Bet]]*Table1[[#This Row],[Odds]]*Table1[[#This Row],[Win]]-Table1[[#This Row],[Dom Bet]])*Table1[[#This Row],[Dom Bankroll]]</f>
        <v>0</v>
      </c>
      <c r="R468" s="4">
        <f>Table1[[#This Row],[Dom Bet]]*Table1[[#This Row],[Odds]]*Table1[[#This Row],[Win]]-Table1[[#This Row],[Dom Bet]]</f>
        <v>0</v>
      </c>
      <c r="S468" s="4">
        <f>S467</f>
        <v>1.0118118447869318</v>
      </c>
      <c r="T468">
        <v>0.60719999999999996</v>
      </c>
      <c r="U468">
        <f>((Table1[[#This Row],[BB prob.]]*(Table1[[#This Row],[Odds]]-1)-1+Table1[[#This Row],[BB prob.]])/(Table1[[#This Row],[Odds]]-1))*0.3</f>
        <v>6.9931428571428547E-2</v>
      </c>
      <c r="V468">
        <v>6.9931428571428547E-2</v>
      </c>
      <c r="W468">
        <f>(Table1[[#This Row],[BB Bet]]*Table1[[#This Row],[Odds]]*Table1[[#This Row],[Win]]-Table1[[#This Row],[BB Bet]])*Table1[[#This Row],[BB Bankroll]]</f>
        <v>-0.15262720664047033</v>
      </c>
      <c r="X468">
        <f>Table1[[#This Row],[BB Bet]]*Table1[[#This Row],[Odds]]*Table1[[#This Row],[Win]]-Table1[[#This Row],[BB Bet]]</f>
        <v>-6.9931428571428547E-2</v>
      </c>
      <c r="Y468" s="5">
        <f>Y467</f>
        <v>2.1825266515837813</v>
      </c>
    </row>
    <row r="469" spans="1:25" x14ac:dyDescent="0.35">
      <c r="A469" s="4">
        <v>2020020267</v>
      </c>
      <c r="B469" s="4">
        <v>36</v>
      </c>
      <c r="C469" s="4" t="s">
        <v>3</v>
      </c>
      <c r="D469" s="4" t="s">
        <v>16</v>
      </c>
      <c r="E469" s="4">
        <v>1</v>
      </c>
      <c r="F469" s="4">
        <v>1</v>
      </c>
      <c r="G469" s="4">
        <v>1.86</v>
      </c>
      <c r="H469">
        <v>0.56237577818880558</v>
      </c>
      <c r="I469">
        <f>((Table1[[#This Row],[H-S prob.]]*(Table1[[#This Row],[Odds]]-1)-1+Table1[[#This Row],[H-S prob.]])/(Table1[[#This Row],[Odds]]-1))*0.3</f>
        <v>1.6053121196922697E-2</v>
      </c>
      <c r="J469">
        <v>1.6053121196922697E-2</v>
      </c>
      <c r="K469">
        <f>(Table1[[#This Row],[H-S Bet]]*Table1[[#This Row],[Odds]]*Table1[[#This Row],[Win]]-Table1[[#This Row],[H-S Bet]])*Table1[[#This Row],[H-S Bankroll]]</f>
        <v>1.680192579408752E-2</v>
      </c>
      <c r="L469">
        <f>Table1[[#This Row],[H-S Bet]]*Table1[[#This Row],[Odds]]*Table1[[#This Row],[Win]]-Table1[[#This Row],[H-S Bet]]</f>
        <v>1.3805684229353521E-2</v>
      </c>
      <c r="M469" s="5">
        <f>M468</f>
        <v>1.2170295593436375</v>
      </c>
      <c r="N469" s="4">
        <v>0.52900000000000003</v>
      </c>
      <c r="O469" s="4">
        <f>((Table1[[#This Row],[Dom prob.]]*(Table1[[#This Row],[Odds]]-1)-1+Table1[[#This Row],[Dom prob.]])/(Table1[[#This Row],[Odds]]-1))*0.3</f>
        <v>-5.6023255813952956E-3</v>
      </c>
      <c r="P469" s="4"/>
      <c r="Q469" s="4">
        <f>(Table1[[#This Row],[Dom Bet]]*Table1[[#This Row],[Odds]]*Table1[[#This Row],[Win]]-Table1[[#This Row],[Dom Bet]])*Table1[[#This Row],[Dom Bankroll]]</f>
        <v>0</v>
      </c>
      <c r="R469" s="4">
        <f>Table1[[#This Row],[Dom Bet]]*Table1[[#This Row],[Odds]]*Table1[[#This Row],[Win]]-Table1[[#This Row],[Dom Bet]]</f>
        <v>0</v>
      </c>
      <c r="S469" s="4">
        <f>S468</f>
        <v>1.0118118447869318</v>
      </c>
      <c r="T469">
        <v>0.39280000000000004</v>
      </c>
      <c r="U469">
        <f>((Table1[[#This Row],[BB prob.]]*(Table1[[#This Row],[Odds]]-1)-1+Table1[[#This Row],[BB prob.]])/(Table1[[#This Row],[Odds]]-1))*0.3</f>
        <v>-9.3973953488372036E-2</v>
      </c>
      <c r="W469">
        <f>(Table1[[#This Row],[BB Bet]]*Table1[[#This Row],[Odds]]*Table1[[#This Row],[Win]]-Table1[[#This Row],[BB Bet]])*Table1[[#This Row],[BB Bankroll]]</f>
        <v>0</v>
      </c>
      <c r="X469">
        <f>Table1[[#This Row],[BB Bet]]*Table1[[#This Row],[Odds]]*Table1[[#This Row],[Win]]-Table1[[#This Row],[BB Bet]]</f>
        <v>0</v>
      </c>
      <c r="Y469" s="5">
        <f>Y468</f>
        <v>2.1825266515837813</v>
      </c>
    </row>
    <row r="470" spans="1:25" x14ac:dyDescent="0.35">
      <c r="A470" s="4">
        <v>2020020268</v>
      </c>
      <c r="B470" s="4">
        <v>36</v>
      </c>
      <c r="C470" s="4" t="s">
        <v>20</v>
      </c>
      <c r="D470" s="4" t="s">
        <v>21</v>
      </c>
      <c r="E470" s="4">
        <v>1</v>
      </c>
      <c r="F470" s="4">
        <v>1</v>
      </c>
      <c r="G470" s="4">
        <v>1.8</v>
      </c>
      <c r="H470">
        <v>0.52839527256614827</v>
      </c>
      <c r="I470">
        <f>((Table1[[#This Row],[H-S prob.]]*(Table1[[#This Row],[Odds]]-1)-1+Table1[[#This Row],[H-S prob.]])/(Table1[[#This Row],[Odds]]-1))*0.3</f>
        <v>-1.8333191017849887E-2</v>
      </c>
      <c r="K470">
        <f>(Table1[[#This Row],[H-S Bet]]*Table1[[#This Row],[Odds]]*Table1[[#This Row],[Win]]-Table1[[#This Row],[H-S Bet]])*Table1[[#This Row],[H-S Bankroll]]</f>
        <v>0</v>
      </c>
      <c r="L470">
        <f>Table1[[#This Row],[H-S Bet]]*Table1[[#This Row],[Odds]]*Table1[[#This Row],[Win]]-Table1[[#This Row],[H-S Bet]]</f>
        <v>0</v>
      </c>
      <c r="M470" s="5">
        <f>M469</f>
        <v>1.2170295593436375</v>
      </c>
      <c r="N470" s="4">
        <v>0.496</v>
      </c>
      <c r="O470" s="4">
        <f>((Table1[[#This Row],[Dom prob.]]*(Table1[[#This Row],[Odds]]-1)-1+Table1[[#This Row],[Dom prob.]])/(Table1[[#This Row],[Odds]]-1))*0.3</f>
        <v>-4.0199999999999986E-2</v>
      </c>
      <c r="P470" s="4"/>
      <c r="Q470" s="4">
        <f>(Table1[[#This Row],[Dom Bet]]*Table1[[#This Row],[Odds]]*Table1[[#This Row],[Win]]-Table1[[#This Row],[Dom Bet]])*Table1[[#This Row],[Dom Bankroll]]</f>
        <v>0</v>
      </c>
      <c r="R470" s="4">
        <f>Table1[[#This Row],[Dom Bet]]*Table1[[#This Row],[Odds]]*Table1[[#This Row],[Win]]-Table1[[#This Row],[Dom Bet]]</f>
        <v>0</v>
      </c>
      <c r="S470" s="4">
        <f>S469</f>
        <v>1.0118118447869318</v>
      </c>
      <c r="T470">
        <v>0.4889</v>
      </c>
      <c r="U470">
        <f>((Table1[[#This Row],[BB prob.]]*(Table1[[#This Row],[Odds]]-1)-1+Table1[[#This Row],[BB prob.]])/(Table1[[#This Row],[Odds]]-1))*0.3</f>
        <v>-4.4992499999999991E-2</v>
      </c>
      <c r="W470">
        <f>(Table1[[#This Row],[BB Bet]]*Table1[[#This Row],[Odds]]*Table1[[#This Row],[Win]]-Table1[[#This Row],[BB Bet]])*Table1[[#This Row],[BB Bankroll]]</f>
        <v>0</v>
      </c>
      <c r="X470">
        <f>Table1[[#This Row],[BB Bet]]*Table1[[#This Row],[Odds]]*Table1[[#This Row],[Win]]-Table1[[#This Row],[BB Bet]]</f>
        <v>0</v>
      </c>
      <c r="Y470" s="5">
        <f>Y469</f>
        <v>2.1825266515837813</v>
      </c>
    </row>
    <row r="471" spans="1:25" x14ac:dyDescent="0.35">
      <c r="A471" s="4">
        <v>2020020268</v>
      </c>
      <c r="B471" s="4">
        <v>36</v>
      </c>
      <c r="C471" s="4" t="s">
        <v>21</v>
      </c>
      <c r="D471" s="4" t="s">
        <v>20</v>
      </c>
      <c r="E471" s="4">
        <v>0</v>
      </c>
      <c r="F471" s="4">
        <v>0</v>
      </c>
      <c r="G471" s="4">
        <v>2.15</v>
      </c>
      <c r="H471">
        <v>0.47160472743385179</v>
      </c>
      <c r="I471">
        <f>((Table1[[#This Row],[H-S prob.]]*(Table1[[#This Row],[Odds]]-1)-1+Table1[[#This Row],[H-S prob.]])/(Table1[[#This Row],[Odds]]-1))*0.3</f>
        <v>3.639173212899474E-3</v>
      </c>
      <c r="J471">
        <v>3.639173212899474E-3</v>
      </c>
      <c r="K471">
        <f>(Table1[[#This Row],[H-S Bet]]*Table1[[#This Row],[Odds]]*Table1[[#This Row],[Win]]-Table1[[#This Row],[H-S Bet]])*Table1[[#This Row],[H-S Bankroll]]</f>
        <v>-4.4289813716702165E-3</v>
      </c>
      <c r="L471">
        <f>Table1[[#This Row],[H-S Bet]]*Table1[[#This Row],[Odds]]*Table1[[#This Row],[Win]]-Table1[[#This Row],[H-S Bet]]</f>
        <v>-3.639173212899474E-3</v>
      </c>
      <c r="M471" s="5">
        <f>M470</f>
        <v>1.2170295593436375</v>
      </c>
      <c r="N471" s="4">
        <v>0.504</v>
      </c>
      <c r="O471" s="4">
        <f>((Table1[[#This Row],[Dom prob.]]*(Table1[[#This Row],[Odds]]-1)-1+Table1[[#This Row],[Dom prob.]])/(Table1[[#This Row],[Odds]]-1))*0.3</f>
        <v>2.1808695652173915E-2</v>
      </c>
      <c r="P471" s="4">
        <v>2.1808695652173915E-2</v>
      </c>
      <c r="Q471" s="4">
        <f>(Table1[[#This Row],[Dom Bet]]*Table1[[#This Row],[Odds]]*Table1[[#This Row],[Win]]-Table1[[#This Row],[Dom Bet]])*Table1[[#This Row],[Dom Bankroll]]</f>
        <v>-2.2066296580222827E-2</v>
      </c>
      <c r="R471" s="4">
        <f>Table1[[#This Row],[Dom Bet]]*Table1[[#This Row],[Odds]]*Table1[[#This Row],[Win]]-Table1[[#This Row],[Dom Bet]]</f>
        <v>-2.1808695652173915E-2</v>
      </c>
      <c r="S471" s="4">
        <f>S470</f>
        <v>1.0118118447869318</v>
      </c>
      <c r="T471">
        <v>0.5111</v>
      </c>
      <c r="U471">
        <f>((Table1[[#This Row],[BB prob.]]*(Table1[[#This Row],[Odds]]-1)-1+Table1[[#This Row],[BB prob.]])/(Table1[[#This Row],[Odds]]-1))*0.3</f>
        <v>2.5790869565217388E-2</v>
      </c>
      <c r="V471">
        <v>2.5790869565217388E-2</v>
      </c>
      <c r="W471">
        <f>(Table1[[#This Row],[BB Bet]]*Table1[[#This Row],[Odds]]*Table1[[#This Row],[Win]]-Table1[[#This Row],[BB Bet]])*Table1[[#This Row],[BB Bankroll]]</f>
        <v>-5.6289260193607957E-2</v>
      </c>
      <c r="X471">
        <f>Table1[[#This Row],[BB Bet]]*Table1[[#This Row],[Odds]]*Table1[[#This Row],[Win]]-Table1[[#This Row],[BB Bet]]</f>
        <v>-2.5790869565217388E-2</v>
      </c>
      <c r="Y471" s="5">
        <f>Y470</f>
        <v>2.1825266515837813</v>
      </c>
    </row>
    <row r="472" spans="1:25" x14ac:dyDescent="0.35">
      <c r="A472" s="4">
        <v>2020020269</v>
      </c>
      <c r="B472" s="4">
        <v>36</v>
      </c>
      <c r="C472" s="4" t="s">
        <v>25</v>
      </c>
      <c r="D472" s="4" t="s">
        <v>11</v>
      </c>
      <c r="E472" s="4">
        <v>0</v>
      </c>
      <c r="F472" s="4">
        <v>0</v>
      </c>
      <c r="G472" s="4">
        <v>2.6</v>
      </c>
      <c r="H472">
        <v>0.40314714461732842</v>
      </c>
      <c r="I472">
        <f>((Table1[[#This Row],[H-S prob.]]*(Table1[[#This Row],[Odds]]-1)-1+Table1[[#This Row],[H-S prob.]])/(Table1[[#This Row],[Odds]]-1))*0.3</f>
        <v>9.0342330009476231E-3</v>
      </c>
      <c r="J472">
        <v>9.0342330009476231E-3</v>
      </c>
      <c r="K472">
        <f>(Table1[[#This Row],[H-S Bet]]*Table1[[#This Row],[Odds]]*Table1[[#This Row],[Win]]-Table1[[#This Row],[H-S Bet]])*Table1[[#This Row],[H-S Bankroll]]</f>
        <v>-1.0994928608151034E-2</v>
      </c>
      <c r="L472">
        <f>Table1[[#This Row],[H-S Bet]]*Table1[[#This Row],[Odds]]*Table1[[#This Row],[Win]]-Table1[[#This Row],[H-S Bet]]</f>
        <v>-9.0342330009476231E-3</v>
      </c>
      <c r="M472" s="5">
        <f>M471</f>
        <v>1.2170295593436375</v>
      </c>
      <c r="N472" s="4">
        <v>0.34199999999999997</v>
      </c>
      <c r="O472" s="4">
        <f>((Table1[[#This Row],[Dom prob.]]*(Table1[[#This Row],[Odds]]-1)-1+Table1[[#This Row],[Dom prob.]])/(Table1[[#This Row],[Odds]]-1))*0.3</f>
        <v>-2.0775000000000002E-2</v>
      </c>
      <c r="P472" s="4"/>
      <c r="Q472" s="4">
        <f>(Table1[[#This Row],[Dom Bet]]*Table1[[#This Row],[Odds]]*Table1[[#This Row],[Win]]-Table1[[#This Row],[Dom Bet]])*Table1[[#This Row],[Dom Bankroll]]</f>
        <v>0</v>
      </c>
      <c r="R472" s="4">
        <f>Table1[[#This Row],[Dom Bet]]*Table1[[#This Row],[Odds]]*Table1[[#This Row],[Win]]-Table1[[#This Row],[Dom Bet]]</f>
        <v>0</v>
      </c>
      <c r="S472" s="4">
        <f>S471</f>
        <v>1.0118118447869318</v>
      </c>
      <c r="T472">
        <v>0.41759999999999997</v>
      </c>
      <c r="U472">
        <f>((Table1[[#This Row],[BB prob.]]*(Table1[[#This Row],[Odds]]-1)-1+Table1[[#This Row],[BB prob.]])/(Table1[[#This Row],[Odds]]-1))*0.3</f>
        <v>1.607999999999999E-2</v>
      </c>
      <c r="V472">
        <v>1.607999999999999E-2</v>
      </c>
      <c r="W472">
        <f>(Table1[[#This Row],[BB Bet]]*Table1[[#This Row],[Odds]]*Table1[[#This Row],[Win]]-Table1[[#This Row],[BB Bet]])*Table1[[#This Row],[BB Bankroll]]</f>
        <v>-3.5095028557467184E-2</v>
      </c>
      <c r="X472">
        <f>Table1[[#This Row],[BB Bet]]*Table1[[#This Row],[Odds]]*Table1[[#This Row],[Win]]-Table1[[#This Row],[BB Bet]]</f>
        <v>-1.607999999999999E-2</v>
      </c>
      <c r="Y472" s="5">
        <f>Y471</f>
        <v>2.1825266515837813</v>
      </c>
    </row>
    <row r="473" spans="1:25" x14ac:dyDescent="0.35">
      <c r="A473" s="4">
        <v>2020020269</v>
      </c>
      <c r="B473" s="4">
        <v>36</v>
      </c>
      <c r="C473" s="4" t="s">
        <v>11</v>
      </c>
      <c r="D473" s="4" t="s">
        <v>25</v>
      </c>
      <c r="E473" s="4">
        <v>1</v>
      </c>
      <c r="F473" s="4">
        <v>1</v>
      </c>
      <c r="G473" s="4">
        <v>1.57</v>
      </c>
      <c r="H473">
        <v>0.59685285538267163</v>
      </c>
      <c r="I473">
        <f>((Table1[[#This Row],[H-S prob.]]*(Table1[[#This Row],[Odds]]-1)-1+Table1[[#This Row],[H-S prob.]])/(Table1[[#This Row],[Odds]]-1))*0.3</f>
        <v>-3.3126851078529217E-2</v>
      </c>
      <c r="K473">
        <f>(Table1[[#This Row],[H-S Bet]]*Table1[[#This Row],[Odds]]*Table1[[#This Row],[Win]]-Table1[[#This Row],[H-S Bet]])*Table1[[#This Row],[H-S Bankroll]]</f>
        <v>0</v>
      </c>
      <c r="L473">
        <f>Table1[[#This Row],[H-S Bet]]*Table1[[#This Row],[Odds]]*Table1[[#This Row],[Win]]-Table1[[#This Row],[H-S Bet]]</f>
        <v>0</v>
      </c>
      <c r="M473" s="5">
        <f>M472</f>
        <v>1.2170295593436375</v>
      </c>
      <c r="N473" s="4">
        <v>0.65800000000000003</v>
      </c>
      <c r="O473" s="4">
        <f>((Table1[[#This Row],[Dom prob.]]*(Table1[[#This Row],[Odds]]-1)-1+Table1[[#This Row],[Dom prob.]])/(Table1[[#This Row],[Odds]]-1))*0.3</f>
        <v>1.7400000000000044E-2</v>
      </c>
      <c r="P473" s="4">
        <v>1.7400000000000044E-2</v>
      </c>
      <c r="Q473" s="4">
        <f>(Table1[[#This Row],[Dom Bet]]*Table1[[#This Row],[Odds]]*Table1[[#This Row],[Win]]-Table1[[#This Row],[Dom Bet]])*Table1[[#This Row],[Dom Bankroll]]</f>
        <v>1.0035149876596816E-2</v>
      </c>
      <c r="R473" s="4">
        <f>Table1[[#This Row],[Dom Bet]]*Table1[[#This Row],[Odds]]*Table1[[#This Row],[Win]]-Table1[[#This Row],[Dom Bet]]</f>
        <v>9.9180000000000275E-3</v>
      </c>
      <c r="S473" s="4">
        <f>S472</f>
        <v>1.0118118447869318</v>
      </c>
      <c r="T473">
        <v>0.58240000000000003</v>
      </c>
      <c r="U473">
        <f>((Table1[[#This Row],[BB prob.]]*(Table1[[#This Row],[Odds]]-1)-1+Table1[[#This Row],[BB prob.]])/(Table1[[#This Row],[Odds]]-1))*0.3</f>
        <v>-4.5069473684210479E-2</v>
      </c>
      <c r="W473">
        <f>(Table1[[#This Row],[BB Bet]]*Table1[[#This Row],[Odds]]*Table1[[#This Row],[Win]]-Table1[[#This Row],[BB Bet]])*Table1[[#This Row],[BB Bankroll]]</f>
        <v>0</v>
      </c>
      <c r="X473">
        <f>Table1[[#This Row],[BB Bet]]*Table1[[#This Row],[Odds]]*Table1[[#This Row],[Win]]-Table1[[#This Row],[BB Bet]]</f>
        <v>0</v>
      </c>
      <c r="Y473" s="5">
        <f>Y472</f>
        <v>2.1825266515837813</v>
      </c>
    </row>
    <row r="474" spans="1:25" x14ac:dyDescent="0.35">
      <c r="A474" s="4">
        <v>2020020270</v>
      </c>
      <c r="B474" s="4">
        <v>36</v>
      </c>
      <c r="C474" s="4" t="s">
        <v>30</v>
      </c>
      <c r="D474" s="4" t="s">
        <v>7</v>
      </c>
      <c r="E474" s="4">
        <v>0</v>
      </c>
      <c r="F474" s="4">
        <v>0</v>
      </c>
      <c r="G474" s="4">
        <v>3.5</v>
      </c>
      <c r="H474">
        <v>0.25114977278842809</v>
      </c>
      <c r="I474">
        <f>((Table1[[#This Row],[H-S prob.]]*(Table1[[#This Row],[Odds]]-1)-1+Table1[[#This Row],[H-S prob.]])/(Table1[[#This Row],[Odds]]-1))*0.3</f>
        <v>-1.4517095428860193E-2</v>
      </c>
      <c r="K474">
        <f>(Table1[[#This Row],[H-S Bet]]*Table1[[#This Row],[Odds]]*Table1[[#This Row],[Win]]-Table1[[#This Row],[H-S Bet]])*Table1[[#This Row],[H-S Bankroll]]</f>
        <v>0</v>
      </c>
      <c r="L474">
        <f>Table1[[#This Row],[H-S Bet]]*Table1[[#This Row],[Odds]]*Table1[[#This Row],[Win]]-Table1[[#This Row],[H-S Bet]]</f>
        <v>0</v>
      </c>
      <c r="M474" s="5">
        <f>M473</f>
        <v>1.2170295593436375</v>
      </c>
      <c r="N474" s="4">
        <v>0.28000000000000003</v>
      </c>
      <c r="O474" s="4">
        <f>((Table1[[#This Row],[Dom prob.]]*(Table1[[#This Row],[Odds]]-1)-1+Table1[[#This Row],[Dom prob.]])/(Table1[[#This Row],[Odds]]-1))*0.3</f>
        <v>-2.3999999999999885E-3</v>
      </c>
      <c r="P474" s="4"/>
      <c r="Q474" s="4">
        <f>(Table1[[#This Row],[Dom Bet]]*Table1[[#This Row],[Odds]]*Table1[[#This Row],[Win]]-Table1[[#This Row],[Dom Bet]])*Table1[[#This Row],[Dom Bankroll]]</f>
        <v>0</v>
      </c>
      <c r="R474" s="4">
        <f>Table1[[#This Row],[Dom Bet]]*Table1[[#This Row],[Odds]]*Table1[[#This Row],[Win]]-Table1[[#This Row],[Dom Bet]]</f>
        <v>0</v>
      </c>
      <c r="S474" s="4">
        <f>S473</f>
        <v>1.0118118447869318</v>
      </c>
      <c r="T474">
        <v>0.31169999999999998</v>
      </c>
      <c r="U474">
        <f>((Table1[[#This Row],[BB prob.]]*(Table1[[#This Row],[Odds]]-1)-1+Table1[[#This Row],[BB prob.]])/(Table1[[#This Row],[Odds]]-1))*0.3</f>
        <v>1.0913999999999997E-2</v>
      </c>
      <c r="V474">
        <v>1.0913999999999997E-2</v>
      </c>
      <c r="W474">
        <f>(Table1[[#This Row],[BB Bet]]*Table1[[#This Row],[Odds]]*Table1[[#This Row],[Win]]-Table1[[#This Row],[BB Bet]])*Table1[[#This Row],[BB Bankroll]]</f>
        <v>-2.3820095875385382E-2</v>
      </c>
      <c r="X474">
        <f>Table1[[#This Row],[BB Bet]]*Table1[[#This Row],[Odds]]*Table1[[#This Row],[Win]]-Table1[[#This Row],[BB Bet]]</f>
        <v>-1.0913999999999997E-2</v>
      </c>
      <c r="Y474" s="5">
        <f>Y473</f>
        <v>2.1825266515837813</v>
      </c>
    </row>
    <row r="475" spans="1:25" x14ac:dyDescent="0.35">
      <c r="A475" s="4">
        <v>2020020270</v>
      </c>
      <c r="B475" s="4">
        <v>36</v>
      </c>
      <c r="C475" s="4" t="s">
        <v>7</v>
      </c>
      <c r="D475" s="4" t="s">
        <v>30</v>
      </c>
      <c r="E475" s="4">
        <v>1</v>
      </c>
      <c r="F475" s="4">
        <v>1</v>
      </c>
      <c r="G475" s="4">
        <v>1.34</v>
      </c>
      <c r="H475">
        <v>0.74885022721157191</v>
      </c>
      <c r="I475">
        <f>((Table1[[#This Row],[H-S prob.]]*(Table1[[#This Row],[Odds]]-1)-1+Table1[[#This Row],[H-S prob.]])/(Table1[[#This Row],[Odds]]-1))*0.3</f>
        <v>3.0523274677997608E-3</v>
      </c>
      <c r="J475">
        <v>3.0523274677997608E-3</v>
      </c>
      <c r="K475">
        <f>(Table1[[#This Row],[H-S Bet]]*Table1[[#This Row],[Odds]]*Table1[[#This Row],[Win]]-Table1[[#This Row],[H-S Bet]])*Table1[[#This Row],[H-S Bankroll]]</f>
        <v>1.263022736057E-3</v>
      </c>
      <c r="L475">
        <f>Table1[[#This Row],[H-S Bet]]*Table1[[#This Row],[Odds]]*Table1[[#This Row],[Win]]-Table1[[#This Row],[H-S Bet]]</f>
        <v>1.0377913390519186E-3</v>
      </c>
      <c r="M475" s="5">
        <f>M474</f>
        <v>1.2170295593436375</v>
      </c>
      <c r="N475" s="4">
        <v>0.72</v>
      </c>
      <c r="O475" s="4">
        <f>((Table1[[#This Row],[Dom prob.]]*(Table1[[#This Row],[Odds]]-1)-1+Table1[[#This Row],[Dom prob.]])/(Table1[[#This Row],[Odds]]-1))*0.3</f>
        <v>-3.1058823529411764E-2</v>
      </c>
      <c r="P475" s="4"/>
      <c r="Q475" s="4">
        <f>(Table1[[#This Row],[Dom Bet]]*Table1[[#This Row],[Odds]]*Table1[[#This Row],[Win]]-Table1[[#This Row],[Dom Bet]])*Table1[[#This Row],[Dom Bankroll]]</f>
        <v>0</v>
      </c>
      <c r="R475" s="4">
        <f>Table1[[#This Row],[Dom Bet]]*Table1[[#This Row],[Odds]]*Table1[[#This Row],[Win]]-Table1[[#This Row],[Dom Bet]]</f>
        <v>0</v>
      </c>
      <c r="S475" s="4">
        <f>S474</f>
        <v>1.0118118447869318</v>
      </c>
      <c r="T475">
        <v>0.68830000000000002</v>
      </c>
      <c r="U475">
        <f>((Table1[[#This Row],[BB prob.]]*(Table1[[#This Row],[Odds]]-1)-1+Table1[[#This Row],[BB prob.]])/(Table1[[#This Row],[Odds]]-1))*0.3</f>
        <v>-6.8539411764705779E-2</v>
      </c>
      <c r="W475">
        <f>(Table1[[#This Row],[BB Bet]]*Table1[[#This Row],[Odds]]*Table1[[#This Row],[Win]]-Table1[[#This Row],[BB Bet]])*Table1[[#This Row],[BB Bankroll]]</f>
        <v>0</v>
      </c>
      <c r="X475">
        <f>Table1[[#This Row],[BB Bet]]*Table1[[#This Row],[Odds]]*Table1[[#This Row],[Win]]-Table1[[#This Row],[BB Bet]]</f>
        <v>0</v>
      </c>
      <c r="Y475" s="5">
        <f>Y474</f>
        <v>2.1825266515837813</v>
      </c>
    </row>
    <row r="476" spans="1:25" x14ac:dyDescent="0.35">
      <c r="A476" s="4">
        <v>2020020272</v>
      </c>
      <c r="B476" s="4">
        <v>36</v>
      </c>
      <c r="C476" s="4" t="s">
        <v>24</v>
      </c>
      <c r="D476" s="4" t="s">
        <v>28</v>
      </c>
      <c r="E476" s="4">
        <v>1</v>
      </c>
      <c r="F476" s="4">
        <v>0</v>
      </c>
      <c r="G476" s="4">
        <v>1.62</v>
      </c>
      <c r="H476">
        <v>0.5342158159990168</v>
      </c>
      <c r="I476">
        <f>((Table1[[#This Row],[H-S prob.]]*(Table1[[#This Row],[Odds]]-1)-1+Table1[[#This Row],[H-S prob.]])/(Table1[[#This Row],[Odds]]-1))*0.3</f>
        <v>-6.5114699071738377E-2</v>
      </c>
      <c r="K476">
        <f>(Table1[[#This Row],[H-S Bet]]*Table1[[#This Row],[Odds]]*Table1[[#This Row],[Win]]-Table1[[#This Row],[H-S Bet]])*Table1[[#This Row],[H-S Bankroll]]</f>
        <v>0</v>
      </c>
      <c r="L476">
        <f>Table1[[#This Row],[H-S Bet]]*Table1[[#This Row],[Odds]]*Table1[[#This Row],[Win]]-Table1[[#This Row],[H-S Bet]]</f>
        <v>0</v>
      </c>
      <c r="M476" s="5">
        <f>M475</f>
        <v>1.2170295593436375</v>
      </c>
      <c r="N476" s="4">
        <v>0.63</v>
      </c>
      <c r="O476" s="4">
        <f>((Table1[[#This Row],[Dom prob.]]*(Table1[[#This Row],[Odds]]-1)-1+Table1[[#This Row],[Dom prob.]])/(Table1[[#This Row],[Odds]]-1))*0.3</f>
        <v>9.9677419354838991E-3</v>
      </c>
      <c r="P476" s="4">
        <v>9.9677419354838991E-3</v>
      </c>
      <c r="Q476" s="4">
        <f>(Table1[[#This Row],[Dom Bet]]*Table1[[#This Row],[Odds]]*Table1[[#This Row],[Win]]-Table1[[#This Row],[Dom Bet]])*Table1[[#This Row],[Dom Bankroll]]</f>
        <v>-1.0085479356102026E-2</v>
      </c>
      <c r="R476" s="4">
        <f>Table1[[#This Row],[Dom Bet]]*Table1[[#This Row],[Odds]]*Table1[[#This Row],[Win]]-Table1[[#This Row],[Dom Bet]]</f>
        <v>-9.9677419354838991E-3</v>
      </c>
      <c r="S476" s="4">
        <f>S475</f>
        <v>1.0118118447869318</v>
      </c>
      <c r="T476">
        <v>0.49829999999999997</v>
      </c>
      <c r="U476">
        <f>((Table1[[#This Row],[BB prob.]]*(Table1[[#This Row],[Odds]]-1)-1+Table1[[#This Row],[BB prob.]])/(Table1[[#This Row],[Odds]]-1))*0.3</f>
        <v>-9.3268064516129012E-2</v>
      </c>
      <c r="W476">
        <f>(Table1[[#This Row],[BB Bet]]*Table1[[#This Row],[Odds]]*Table1[[#This Row],[Win]]-Table1[[#This Row],[BB Bet]])*Table1[[#This Row],[BB Bankroll]]</f>
        <v>0</v>
      </c>
      <c r="X476">
        <f>Table1[[#This Row],[BB Bet]]*Table1[[#This Row],[Odds]]*Table1[[#This Row],[Win]]-Table1[[#This Row],[BB Bet]]</f>
        <v>0</v>
      </c>
      <c r="Y476" s="5">
        <f>Y475</f>
        <v>2.1825266515837813</v>
      </c>
    </row>
    <row r="477" spans="1:25" x14ac:dyDescent="0.35">
      <c r="A477" s="4">
        <v>2020020272</v>
      </c>
      <c r="B477" s="4">
        <v>36</v>
      </c>
      <c r="C477" s="4" t="s">
        <v>28</v>
      </c>
      <c r="D477" s="4" t="s">
        <v>24</v>
      </c>
      <c r="E477" s="4">
        <v>0</v>
      </c>
      <c r="F477" s="4">
        <v>1</v>
      </c>
      <c r="G477" s="4">
        <v>2.4500000000000002</v>
      </c>
      <c r="H477">
        <v>0.46578418400098331</v>
      </c>
      <c r="I477">
        <f>((Table1[[#This Row],[H-S prob.]]*(Table1[[#This Row],[Odds]]-1)-1+Table1[[#This Row],[H-S prob.]])/(Table1[[#This Row],[Odds]]-1))*0.3</f>
        <v>2.9207844993601902E-2</v>
      </c>
      <c r="J477">
        <v>2.9207844993601902E-2</v>
      </c>
      <c r="K477">
        <f>(Table1[[#This Row],[H-S Bet]]*Table1[[#This Row],[Odds]]*Table1[[#This Row],[Win]]-Table1[[#This Row],[H-S Bet]])*Table1[[#This Row],[H-S Bankroll]]</f>
        <v>5.154287554681386E-2</v>
      </c>
      <c r="L477">
        <f>Table1[[#This Row],[H-S Bet]]*Table1[[#This Row],[Odds]]*Table1[[#This Row],[Win]]-Table1[[#This Row],[H-S Bet]]</f>
        <v>4.2351375240722758E-2</v>
      </c>
      <c r="M477" s="5">
        <f>M476</f>
        <v>1.2170295593436375</v>
      </c>
      <c r="N477" s="4">
        <v>0.37</v>
      </c>
      <c r="O477" s="4">
        <f>((Table1[[#This Row],[Dom prob.]]*(Table1[[#This Row],[Odds]]-1)-1+Table1[[#This Row],[Dom prob.]])/(Table1[[#This Row],[Odds]]-1))*0.3</f>
        <v>-1.9344827586206873E-2</v>
      </c>
      <c r="P477" s="4"/>
      <c r="Q477" s="4">
        <f>(Table1[[#This Row],[Dom Bet]]*Table1[[#This Row],[Odds]]*Table1[[#This Row],[Win]]-Table1[[#This Row],[Dom Bet]])*Table1[[#This Row],[Dom Bankroll]]</f>
        <v>0</v>
      </c>
      <c r="R477" s="4">
        <f>Table1[[#This Row],[Dom Bet]]*Table1[[#This Row],[Odds]]*Table1[[#This Row],[Win]]-Table1[[#This Row],[Dom Bet]]</f>
        <v>0</v>
      </c>
      <c r="S477" s="4">
        <f>S476</f>
        <v>1.0118118447869318</v>
      </c>
      <c r="T477">
        <v>0.50170000000000003</v>
      </c>
      <c r="U477">
        <f>((Table1[[#This Row],[BB prob.]]*(Table1[[#This Row],[Odds]]-1)-1+Table1[[#This Row],[BB prob.]])/(Table1[[#This Row],[Odds]]-1))*0.3</f>
        <v>4.7413448275862101E-2</v>
      </c>
      <c r="V477">
        <v>4.7413448275862101E-2</v>
      </c>
      <c r="W477">
        <f>(Table1[[#This Row],[BB Bet]]*Table1[[#This Row],[Odds]]*Table1[[#This Row],[Win]]-Table1[[#This Row],[BB Bet]])*Table1[[#This Row],[BB Bankroll]]</f>
        <v>0.15004761603305927</v>
      </c>
      <c r="X477">
        <f>Table1[[#This Row],[BB Bet]]*Table1[[#This Row],[Odds]]*Table1[[#This Row],[Win]]-Table1[[#This Row],[BB Bet]]</f>
        <v>6.8749500000000047E-2</v>
      </c>
      <c r="Y477" s="5">
        <f>Y476</f>
        <v>2.1825266515837813</v>
      </c>
    </row>
    <row r="478" spans="1:25" x14ac:dyDescent="0.35">
      <c r="A478" s="4">
        <v>2020020273</v>
      </c>
      <c r="B478" s="4">
        <v>36</v>
      </c>
      <c r="C478" s="4" t="s">
        <v>26</v>
      </c>
      <c r="D478" s="4" t="s">
        <v>29</v>
      </c>
      <c r="E478" s="4">
        <v>1</v>
      </c>
      <c r="F478" s="4">
        <v>0</v>
      </c>
      <c r="G478" s="4">
        <v>2.1</v>
      </c>
      <c r="H478">
        <v>0.4461003264464104</v>
      </c>
      <c r="I478">
        <f>((Table1[[#This Row],[H-S prob.]]*(Table1[[#This Row],[Odds]]-1)-1+Table1[[#This Row],[H-S prob.]])/(Table1[[#This Row],[Odds]]-1))*0.3</f>
        <v>-1.7233449398874015E-2</v>
      </c>
      <c r="K478">
        <f>(Table1[[#This Row],[H-S Bet]]*Table1[[#This Row],[Odds]]*Table1[[#This Row],[Win]]-Table1[[#This Row],[H-S Bet]])*Table1[[#This Row],[H-S Bankroll]]</f>
        <v>0</v>
      </c>
      <c r="L478">
        <f>Table1[[#This Row],[H-S Bet]]*Table1[[#This Row],[Odds]]*Table1[[#This Row],[Win]]-Table1[[#This Row],[H-S Bet]]</f>
        <v>0</v>
      </c>
      <c r="M478" s="5">
        <f>M477</f>
        <v>1.2170295593436375</v>
      </c>
      <c r="N478" s="4">
        <v>0.46500000000000002</v>
      </c>
      <c r="O478" s="4">
        <f>((Table1[[#This Row],[Dom prob.]]*(Table1[[#This Row],[Odds]]-1)-1+Table1[[#This Row],[Dom prob.]])/(Table1[[#This Row],[Odds]]-1))*0.3</f>
        <v>-6.4090909090908834E-3</v>
      </c>
      <c r="P478" s="4"/>
      <c r="Q478" s="4">
        <f>(Table1[[#This Row],[Dom Bet]]*Table1[[#This Row],[Odds]]*Table1[[#This Row],[Win]]-Table1[[#This Row],[Dom Bet]])*Table1[[#This Row],[Dom Bankroll]]</f>
        <v>0</v>
      </c>
      <c r="R478" s="4">
        <f>Table1[[#This Row],[Dom Bet]]*Table1[[#This Row],[Odds]]*Table1[[#This Row],[Win]]-Table1[[#This Row],[Dom Bet]]</f>
        <v>0</v>
      </c>
      <c r="S478" s="4">
        <f>S477</f>
        <v>1.0118118447869318</v>
      </c>
      <c r="T478">
        <v>0.40310000000000001</v>
      </c>
      <c r="U478">
        <f>((Table1[[#This Row],[BB prob.]]*(Table1[[#This Row],[Odds]]-1)-1+Table1[[#This Row],[BB prob.]])/(Table1[[#This Row],[Odds]]-1))*0.3</f>
        <v>-4.186090909090906E-2</v>
      </c>
      <c r="W478">
        <f>(Table1[[#This Row],[BB Bet]]*Table1[[#This Row],[Odds]]*Table1[[#This Row],[Win]]-Table1[[#This Row],[BB Bet]])*Table1[[#This Row],[BB Bankroll]]</f>
        <v>0</v>
      </c>
      <c r="X478">
        <f>Table1[[#This Row],[BB Bet]]*Table1[[#This Row],[Odds]]*Table1[[#This Row],[Win]]-Table1[[#This Row],[BB Bet]]</f>
        <v>0</v>
      </c>
      <c r="Y478" s="5">
        <f>Y477</f>
        <v>2.1825266515837813</v>
      </c>
    </row>
    <row r="479" spans="1:25" x14ac:dyDescent="0.35">
      <c r="A479" s="4">
        <v>2020020273</v>
      </c>
      <c r="B479" s="4">
        <v>36</v>
      </c>
      <c r="C479" s="4" t="s">
        <v>29</v>
      </c>
      <c r="D479" s="4" t="s">
        <v>26</v>
      </c>
      <c r="E479" s="4">
        <v>0</v>
      </c>
      <c r="F479" s="4">
        <v>1</v>
      </c>
      <c r="G479" s="4">
        <v>1.83</v>
      </c>
      <c r="H479">
        <v>0.55389967355358971</v>
      </c>
      <c r="I479">
        <f>((Table1[[#This Row],[H-S prob.]]*(Table1[[#This Row],[Odds]]-1)-1+Table1[[#This Row],[H-S prob.]])/(Table1[[#This Row],[Odds]]-1))*0.3</f>
        <v>4.9288202179768176E-3</v>
      </c>
      <c r="J479">
        <v>4.9288202179768176E-3</v>
      </c>
      <c r="K479">
        <f>(Table1[[#This Row],[H-S Bet]]*Table1[[#This Row],[Odds]]*Table1[[#This Row],[Win]]-Table1[[#This Row],[H-S Bet]])*Table1[[#This Row],[H-S Bankroll]]</f>
        <v>4.9787715153137204E-3</v>
      </c>
      <c r="L479">
        <f>Table1[[#This Row],[H-S Bet]]*Table1[[#This Row],[Odds]]*Table1[[#This Row],[Win]]-Table1[[#This Row],[H-S Bet]]</f>
        <v>4.0909207809207582E-3</v>
      </c>
      <c r="M479" s="5">
        <f>M478</f>
        <v>1.2170295593436375</v>
      </c>
      <c r="N479" s="4">
        <v>0.53499999999999992</v>
      </c>
      <c r="O479" s="4">
        <f>((Table1[[#This Row],[Dom prob.]]*(Table1[[#This Row],[Odds]]-1)-1+Table1[[#This Row],[Dom prob.]])/(Table1[[#This Row],[Odds]]-1))*0.3</f>
        <v>-7.5722891566265531E-3</v>
      </c>
      <c r="P479" s="4"/>
      <c r="Q479" s="4">
        <f>(Table1[[#This Row],[Dom Bet]]*Table1[[#This Row],[Odds]]*Table1[[#This Row],[Win]]-Table1[[#This Row],[Dom Bet]])*Table1[[#This Row],[Dom Bankroll]]</f>
        <v>0</v>
      </c>
      <c r="R479" s="4">
        <f>Table1[[#This Row],[Dom Bet]]*Table1[[#This Row],[Odds]]*Table1[[#This Row],[Win]]-Table1[[#This Row],[Dom Bet]]</f>
        <v>0</v>
      </c>
      <c r="S479" s="4">
        <f>S478</f>
        <v>1.0118118447869318</v>
      </c>
      <c r="T479">
        <v>0.59689999999999999</v>
      </c>
      <c r="U479">
        <f>((Table1[[#This Row],[BB prob.]]*(Table1[[#This Row],[Odds]]-1)-1+Table1[[#This Row],[BB prob.]])/(Table1[[#This Row],[Odds]]-1))*0.3</f>
        <v>3.337120481927712E-2</v>
      </c>
      <c r="V479">
        <v>3.337120481927712E-2</v>
      </c>
      <c r="W479">
        <f>(Table1[[#This Row],[BB Bet]]*Table1[[#This Row],[Odds]]*Table1[[#This Row],[Win]]-Table1[[#This Row],[BB Bet]])*Table1[[#This Row],[BB Bankroll]]</f>
        <v>6.0451841448232756E-2</v>
      </c>
      <c r="X479">
        <f>Table1[[#This Row],[BB Bet]]*Table1[[#This Row],[Odds]]*Table1[[#This Row],[Win]]-Table1[[#This Row],[BB Bet]]</f>
        <v>2.769810000000001E-2</v>
      </c>
      <c r="Y479" s="5">
        <f>Y478</f>
        <v>2.1825266515837813</v>
      </c>
    </row>
    <row r="480" spans="1:25" x14ac:dyDescent="0.35">
      <c r="A480" s="4">
        <v>2020020273.0999999</v>
      </c>
      <c r="B480" s="4">
        <v>36</v>
      </c>
      <c r="C480" s="4" t="s">
        <v>12</v>
      </c>
      <c r="D480" s="4" t="s">
        <v>13</v>
      </c>
      <c r="E480" s="4">
        <v>0</v>
      </c>
      <c r="F480" s="4">
        <v>0</v>
      </c>
      <c r="G480" s="4">
        <v>2.4500000000000002</v>
      </c>
      <c r="H480">
        <v>0.38352558600777914</v>
      </c>
      <c r="I480">
        <f>((Table1[[#This Row],[H-S prob.]]*(Table1[[#This Row],[Odds]]-1)-1+Table1[[#This Row],[H-S prob.]])/(Table1[[#This Row],[Odds]]-1))*0.3</f>
        <v>-1.2488754678815382E-2</v>
      </c>
      <c r="K480">
        <f>(Table1[[#This Row],[H-S Bet]]*Table1[[#This Row],[Odds]]*Table1[[#This Row],[Win]]-Table1[[#This Row],[H-S Bet]])*Table1[[#This Row],[H-S Bankroll]]</f>
        <v>0</v>
      </c>
      <c r="L480">
        <f>Table1[[#This Row],[H-S Bet]]*Table1[[#This Row],[Odds]]*Table1[[#This Row],[Win]]-Table1[[#This Row],[H-S Bet]]</f>
        <v>0</v>
      </c>
      <c r="M480" s="5">
        <f>M479</f>
        <v>1.2170295593436375</v>
      </c>
      <c r="N480" s="4">
        <v>0.39500000000000002</v>
      </c>
      <c r="O480" s="4">
        <f>((Table1[[#This Row],[Dom prob.]]*(Table1[[#This Row],[Odds]]-1)-1+Table1[[#This Row],[Dom prob.]])/(Table1[[#This Row],[Odds]]-1))*0.3</f>
        <v>-6.6724137931034244E-3</v>
      </c>
      <c r="P480" s="4"/>
      <c r="Q480" s="4">
        <f>(Table1[[#This Row],[Dom Bet]]*Table1[[#This Row],[Odds]]*Table1[[#This Row],[Win]]-Table1[[#This Row],[Dom Bet]])*Table1[[#This Row],[Dom Bankroll]]</f>
        <v>0</v>
      </c>
      <c r="R480" s="4">
        <f>Table1[[#This Row],[Dom Bet]]*Table1[[#This Row],[Odds]]*Table1[[#This Row],[Win]]-Table1[[#This Row],[Dom Bet]]</f>
        <v>0</v>
      </c>
      <c r="S480" s="4">
        <f>S479</f>
        <v>1.0118118447869318</v>
      </c>
      <c r="T480">
        <v>0.43769999999999998</v>
      </c>
      <c r="U480">
        <f>((Table1[[#This Row],[BB prob.]]*(Table1[[#This Row],[Odds]]-1)-1+Table1[[#This Row],[BB prob.]])/(Table1[[#This Row],[Odds]]-1))*0.3</f>
        <v>1.4972068965517241E-2</v>
      </c>
      <c r="V480">
        <v>1.4972068965517241E-2</v>
      </c>
      <c r="W480">
        <f>(Table1[[#This Row],[BB Bet]]*Table1[[#This Row],[Odds]]*Table1[[#This Row],[Win]]-Table1[[#This Row],[BB Bet]])*Table1[[#This Row],[BB Bankroll]]</f>
        <v>-3.2676939546591795E-2</v>
      </c>
      <c r="X480">
        <f>Table1[[#This Row],[BB Bet]]*Table1[[#This Row],[Odds]]*Table1[[#This Row],[Win]]-Table1[[#This Row],[BB Bet]]</f>
        <v>-1.4972068965517241E-2</v>
      </c>
      <c r="Y480" s="5">
        <f>Y479</f>
        <v>2.1825266515837813</v>
      </c>
    </row>
    <row r="481" spans="1:25" x14ac:dyDescent="0.35">
      <c r="A481" s="4">
        <v>2020020273.0999999</v>
      </c>
      <c r="B481" s="4">
        <v>36</v>
      </c>
      <c r="C481" s="4" t="s">
        <v>13</v>
      </c>
      <c r="D481" s="4" t="s">
        <v>12</v>
      </c>
      <c r="E481" s="4">
        <v>1</v>
      </c>
      <c r="F481" s="4">
        <v>1</v>
      </c>
      <c r="G481" s="4">
        <v>1.64</v>
      </c>
      <c r="H481">
        <v>0.61647441399222092</v>
      </c>
      <c r="I481">
        <f>((Table1[[#This Row],[H-S prob.]]*(Table1[[#This Row],[Odds]]-1)-1+Table1[[#This Row],[H-S prob.]])/(Table1[[#This Row],[Odds]]-1))*0.3</f>
        <v>5.1647057565198254E-3</v>
      </c>
      <c r="J481">
        <v>5.1647057565198254E-3</v>
      </c>
      <c r="K481">
        <f>(Table1[[#This Row],[H-S Bet]]*Table1[[#This Row],[Odds]]*Table1[[#This Row],[Win]]-Table1[[#This Row],[H-S Bet]])*Table1[[#This Row],[H-S Bankroll]]</f>
        <v>4.0227837254379964E-3</v>
      </c>
      <c r="L481">
        <f>Table1[[#This Row],[H-S Bet]]*Table1[[#This Row],[Odds]]*Table1[[#This Row],[Win]]-Table1[[#This Row],[H-S Bet]]</f>
        <v>3.3054116841726875E-3</v>
      </c>
      <c r="M481" s="5">
        <f>M480</f>
        <v>1.2170295593436375</v>
      </c>
      <c r="N481" s="4">
        <v>0.60499999999999998</v>
      </c>
      <c r="O481" s="4">
        <f>((Table1[[#This Row],[Dom prob.]]*(Table1[[#This Row],[Odds]]-1)-1+Table1[[#This Row],[Dom prob.]])/(Table1[[#This Row],[Odds]]-1))*0.3</f>
        <v>-3.6562500000000141E-3</v>
      </c>
      <c r="P481" s="4"/>
      <c r="Q481" s="4">
        <f>(Table1[[#This Row],[Dom Bet]]*Table1[[#This Row],[Odds]]*Table1[[#This Row],[Win]]-Table1[[#This Row],[Dom Bet]])*Table1[[#This Row],[Dom Bankroll]]</f>
        <v>0</v>
      </c>
      <c r="R481" s="4">
        <f>Table1[[#This Row],[Dom Bet]]*Table1[[#This Row],[Odds]]*Table1[[#This Row],[Win]]-Table1[[#This Row],[Dom Bet]]</f>
        <v>0</v>
      </c>
      <c r="S481" s="4">
        <f>S480</f>
        <v>1.0118118447869318</v>
      </c>
      <c r="T481">
        <v>0.56230000000000002</v>
      </c>
      <c r="U481">
        <f>((Table1[[#This Row],[BB prob.]]*(Table1[[#This Row],[Odds]]-1)-1+Table1[[#This Row],[BB prob.]])/(Table1[[#This Row],[Odds]]-1))*0.3</f>
        <v>-3.6481875000000004E-2</v>
      </c>
      <c r="W481">
        <f>(Table1[[#This Row],[BB Bet]]*Table1[[#This Row],[Odds]]*Table1[[#This Row],[Win]]-Table1[[#This Row],[BB Bet]])*Table1[[#This Row],[BB Bankroll]]</f>
        <v>0</v>
      </c>
      <c r="X481">
        <f>Table1[[#This Row],[BB Bet]]*Table1[[#This Row],[Odds]]*Table1[[#This Row],[Win]]-Table1[[#This Row],[BB Bet]]</f>
        <v>0</v>
      </c>
      <c r="Y481" s="5">
        <f>Y480</f>
        <v>2.1825266515837813</v>
      </c>
    </row>
    <row r="482" spans="1:25" x14ac:dyDescent="0.35">
      <c r="A482" s="4">
        <v>2020020274</v>
      </c>
      <c r="B482" s="4">
        <v>37</v>
      </c>
      <c r="C482" s="4" t="s">
        <v>18</v>
      </c>
      <c r="D482" s="4" t="s">
        <v>4</v>
      </c>
      <c r="E482" s="4">
        <v>1</v>
      </c>
      <c r="F482" s="4">
        <v>1</v>
      </c>
      <c r="G482" s="4">
        <v>1.57</v>
      </c>
      <c r="H482">
        <v>0.61954375512702142</v>
      </c>
      <c r="I482">
        <f>((Table1[[#This Row],[H-S prob.]]*(Table1[[#This Row],[Odds]]-1)-1+Table1[[#This Row],[H-S prob.]])/(Table1[[#This Row],[Odds]]-1))*0.3</f>
        <v>-1.4377002342408582E-2</v>
      </c>
      <c r="K482">
        <f>(Table1[[#This Row],[H-S Bet]]*Table1[[#This Row],[Odds]]*Table1[[#This Row],[Win]]-Table1[[#This Row],[H-S Bet]])*Table1[[#This Row],[H-S Bankroll]]</f>
        <v>0</v>
      </c>
      <c r="L482">
        <f>Table1[[#This Row],[H-S Bet]]*Table1[[#This Row],[Odds]]*Table1[[#This Row],[Win]]-Table1[[#This Row],[H-S Bet]]</f>
        <v>0</v>
      </c>
      <c r="M482" s="5">
        <f>M481+SUM(K464:K481)</f>
        <v>1.2391617007535414</v>
      </c>
      <c r="N482" s="4">
        <v>0.63200000000000001</v>
      </c>
      <c r="O482" s="4">
        <f>((Table1[[#This Row],[Dom prob.]]*(Table1[[#This Row],[Odds]]-1)-1+Table1[[#This Row],[Dom prob.]])/(Table1[[#This Row],[Odds]]-1))*0.3</f>
        <v>-4.084210526315725E-3</v>
      </c>
      <c r="P482" s="4"/>
      <c r="Q482" s="4">
        <f>(Table1[[#This Row],[Dom Bet]]*Table1[[#This Row],[Odds]]*Table1[[#This Row],[Win]]-Table1[[#This Row],[Dom Bet]])*Table1[[#This Row],[Dom Bankroll]]</f>
        <v>0</v>
      </c>
      <c r="R482" s="4">
        <f>Table1[[#This Row],[Dom Bet]]*Table1[[#This Row],[Odds]]*Table1[[#This Row],[Win]]-Table1[[#This Row],[Dom Bet]]</f>
        <v>0</v>
      </c>
      <c r="S482" s="4">
        <f>S481+SUM(Q464:Q481)</f>
        <v>0.99515900268905311</v>
      </c>
      <c r="T482">
        <v>0.54879999999999995</v>
      </c>
      <c r="U482">
        <f>((Table1[[#This Row],[BB prob.]]*(Table1[[#This Row],[Odds]]-1)-1+Table1[[#This Row],[BB prob.]])/(Table1[[#This Row],[Odds]]-1))*0.3</f>
        <v>-7.2833684210526342E-2</v>
      </c>
      <c r="W482">
        <f>(Table1[[#This Row],[BB Bet]]*Table1[[#This Row],[Odds]]*Table1[[#This Row],[Win]]-Table1[[#This Row],[BB Bet]])*Table1[[#This Row],[BB Bankroll]]</f>
        <v>0</v>
      </c>
      <c r="X482">
        <f>Table1[[#This Row],[BB Bet]]*Table1[[#This Row],[Odds]]*Table1[[#This Row],[Win]]-Table1[[#This Row],[BB Bet]]</f>
        <v>0</v>
      </c>
      <c r="Y482" s="5">
        <f>Y481+SUM(W464:W481)</f>
        <v>2.1304353412783996</v>
      </c>
    </row>
    <row r="483" spans="1:25" x14ac:dyDescent="0.35">
      <c r="A483" s="4">
        <v>2020020274</v>
      </c>
      <c r="B483" s="4">
        <v>37</v>
      </c>
      <c r="C483" s="4" t="s">
        <v>4</v>
      </c>
      <c r="D483" s="4" t="s">
        <v>18</v>
      </c>
      <c r="E483" s="4">
        <v>0</v>
      </c>
      <c r="F483" s="4">
        <v>0</v>
      </c>
      <c r="G483" s="4">
        <v>2.5499999999999998</v>
      </c>
      <c r="H483">
        <v>0.38045624487297858</v>
      </c>
      <c r="I483">
        <f>((Table1[[#This Row],[H-S prob.]]*(Table1[[#This Row],[Odds]]-1)-1+Table1[[#This Row],[H-S prob.]])/(Table1[[#This Row],[Odds]]-1))*0.3</f>
        <v>-5.7748210788202718E-3</v>
      </c>
      <c r="K483">
        <f>(Table1[[#This Row],[H-S Bet]]*Table1[[#This Row],[Odds]]*Table1[[#This Row],[Win]]-Table1[[#This Row],[H-S Bet]])*Table1[[#This Row],[H-S Bankroll]]</f>
        <v>0</v>
      </c>
      <c r="L483">
        <f>Table1[[#This Row],[H-S Bet]]*Table1[[#This Row],[Odds]]*Table1[[#This Row],[Win]]-Table1[[#This Row],[H-S Bet]]</f>
        <v>0</v>
      </c>
      <c r="M483" s="5">
        <f>M482</f>
        <v>1.2391617007535414</v>
      </c>
      <c r="N483" s="4">
        <v>0.36799999999999999</v>
      </c>
      <c r="O483" s="4">
        <f>((Table1[[#This Row],[Dom prob.]]*(Table1[[#This Row],[Odds]]-1)-1+Table1[[#This Row],[Dom prob.]])/(Table1[[#This Row],[Odds]]-1))*0.3</f>
        <v>-1.1922580645161312E-2</v>
      </c>
      <c r="P483" s="4"/>
      <c r="Q483" s="4">
        <f>(Table1[[#This Row],[Dom Bet]]*Table1[[#This Row],[Odds]]*Table1[[#This Row],[Win]]-Table1[[#This Row],[Dom Bet]])*Table1[[#This Row],[Dom Bankroll]]</f>
        <v>0</v>
      </c>
      <c r="R483" s="4">
        <f>Table1[[#This Row],[Dom Bet]]*Table1[[#This Row],[Odds]]*Table1[[#This Row],[Win]]-Table1[[#This Row],[Dom Bet]]</f>
        <v>0</v>
      </c>
      <c r="S483" s="4">
        <f>S482</f>
        <v>0.99515900268905311</v>
      </c>
      <c r="T483">
        <v>0.45120000000000005</v>
      </c>
      <c r="U483">
        <f>((Table1[[#This Row],[BB prob.]]*(Table1[[#This Row],[Odds]]-1)-1+Table1[[#This Row],[BB prob.]])/(Table1[[#This Row],[Odds]]-1))*0.3</f>
        <v>2.9140645161290328E-2</v>
      </c>
      <c r="V483">
        <v>2.9140645161290328E-2</v>
      </c>
      <c r="W483">
        <f>(Table1[[#This Row],[BB Bet]]*Table1[[#This Row],[Odds]]*Table1[[#This Row],[Win]]-Table1[[#This Row],[BB Bet]])*Table1[[#This Row],[BB Bankroll]]</f>
        <v>-6.2082260319266301E-2</v>
      </c>
      <c r="X483">
        <f>Table1[[#This Row],[BB Bet]]*Table1[[#This Row],[Odds]]*Table1[[#This Row],[Win]]-Table1[[#This Row],[BB Bet]]</f>
        <v>-2.9140645161290328E-2</v>
      </c>
      <c r="Y483" s="5">
        <f>Y482</f>
        <v>2.1304353412783996</v>
      </c>
    </row>
    <row r="484" spans="1:25" x14ac:dyDescent="0.35">
      <c r="A484" s="4">
        <v>2020020275</v>
      </c>
      <c r="B484" s="4">
        <v>37</v>
      </c>
      <c r="C484" s="4" t="s">
        <v>19</v>
      </c>
      <c r="D484" s="4" t="s">
        <v>31</v>
      </c>
      <c r="E484" s="4">
        <v>1</v>
      </c>
      <c r="F484" s="4">
        <v>0</v>
      </c>
      <c r="G484" s="4">
        <v>2.6</v>
      </c>
      <c r="H484">
        <v>0.3036453658789201</v>
      </c>
      <c r="I484">
        <f>((Table1[[#This Row],[H-S prob.]]*(Table1[[#This Row],[Odds]]-1)-1+Table1[[#This Row],[H-S prob.]])/(Table1[[#This Row],[Odds]]-1))*0.3</f>
        <v>-3.9472884134026442E-2</v>
      </c>
      <c r="K484">
        <f>(Table1[[#This Row],[H-S Bet]]*Table1[[#This Row],[Odds]]*Table1[[#This Row],[Win]]-Table1[[#This Row],[H-S Bet]])*Table1[[#This Row],[H-S Bankroll]]</f>
        <v>0</v>
      </c>
      <c r="L484">
        <f>Table1[[#This Row],[H-S Bet]]*Table1[[#This Row],[Odds]]*Table1[[#This Row],[Win]]-Table1[[#This Row],[H-S Bet]]</f>
        <v>0</v>
      </c>
      <c r="M484" s="5">
        <f>M483</f>
        <v>1.2391617007535414</v>
      </c>
      <c r="N484" s="4">
        <v>0.33800000000000002</v>
      </c>
      <c r="O484" s="4">
        <f>((Table1[[#This Row],[Dom prob.]]*(Table1[[#This Row],[Odds]]-1)-1+Table1[[#This Row],[Dom prob.]])/(Table1[[#This Row],[Odds]]-1))*0.3</f>
        <v>-2.2724999999999981E-2</v>
      </c>
      <c r="P484" s="4"/>
      <c r="Q484" s="4">
        <f>(Table1[[#This Row],[Dom Bet]]*Table1[[#This Row],[Odds]]*Table1[[#This Row],[Win]]-Table1[[#This Row],[Dom Bet]])*Table1[[#This Row],[Dom Bankroll]]</f>
        <v>0</v>
      </c>
      <c r="R484" s="4">
        <f>Table1[[#This Row],[Dom Bet]]*Table1[[#This Row],[Odds]]*Table1[[#This Row],[Win]]-Table1[[#This Row],[Dom Bet]]</f>
        <v>0</v>
      </c>
      <c r="S484" s="4">
        <f>S483</f>
        <v>0.99515900268905311</v>
      </c>
      <c r="T484">
        <v>0.25329999999999997</v>
      </c>
      <c r="U484">
        <f>((Table1[[#This Row],[BB prob.]]*(Table1[[#This Row],[Odds]]-1)-1+Table1[[#This Row],[BB prob.]])/(Table1[[#This Row],[Odds]]-1))*0.3</f>
        <v>-6.4016250000000011E-2</v>
      </c>
      <c r="W484">
        <f>(Table1[[#This Row],[BB Bet]]*Table1[[#This Row],[Odds]]*Table1[[#This Row],[Win]]-Table1[[#This Row],[BB Bet]])*Table1[[#This Row],[BB Bankroll]]</f>
        <v>0</v>
      </c>
      <c r="X484">
        <f>Table1[[#This Row],[BB Bet]]*Table1[[#This Row],[Odds]]*Table1[[#This Row],[Win]]-Table1[[#This Row],[BB Bet]]</f>
        <v>0</v>
      </c>
      <c r="Y484" s="5">
        <f>Y483</f>
        <v>2.1304353412783996</v>
      </c>
    </row>
    <row r="485" spans="1:25" x14ac:dyDescent="0.35">
      <c r="A485" s="4">
        <v>2020020275</v>
      </c>
      <c r="B485" s="4">
        <v>37</v>
      </c>
      <c r="C485" s="4" t="s">
        <v>31</v>
      </c>
      <c r="D485" s="4" t="s">
        <v>19</v>
      </c>
      <c r="E485" s="4">
        <v>0</v>
      </c>
      <c r="F485" s="4">
        <v>1</v>
      </c>
      <c r="G485" s="4">
        <v>1.57</v>
      </c>
      <c r="H485">
        <v>0.69635463412107979</v>
      </c>
      <c r="I485">
        <f>((Table1[[#This Row],[H-S prob.]]*(Table1[[#This Row],[Odds]]-1)-1+Table1[[#This Row],[H-S prob.]])/(Table1[[#This Row],[Odds]]-1))*0.3</f>
        <v>4.9093039773734352E-2</v>
      </c>
      <c r="J485">
        <v>4.9093039773734352E-2</v>
      </c>
      <c r="K485">
        <f>(Table1[[#This Row],[H-S Bet]]*Table1[[#This Row],[Odds]]*Table1[[#This Row],[Win]]-Table1[[#This Row],[H-S Bet]])*Table1[[#This Row],[H-S Bankroll]]</f>
        <v>3.4675502356873687E-2</v>
      </c>
      <c r="L485">
        <f>Table1[[#This Row],[H-S Bet]]*Table1[[#This Row],[Odds]]*Table1[[#This Row],[Win]]-Table1[[#This Row],[H-S Bet]]</f>
        <v>2.7983032671028578E-2</v>
      </c>
      <c r="M485" s="5">
        <f>M484</f>
        <v>1.2391617007535414</v>
      </c>
      <c r="N485" s="4">
        <v>0.66199999999999992</v>
      </c>
      <c r="O485" s="4">
        <f>((Table1[[#This Row],[Dom prob.]]*(Table1[[#This Row],[Odds]]-1)-1+Table1[[#This Row],[Dom prob.]])/(Table1[[#This Row],[Odds]]-1))*0.3</f>
        <v>2.0705263157894695E-2</v>
      </c>
      <c r="P485" s="4">
        <v>2.0705263157894695E-2</v>
      </c>
      <c r="Q485" s="4">
        <f>(Table1[[#This Row],[Dom Bet]]*Table1[[#This Row],[Odds]]*Table1[[#This Row],[Win]]-Table1[[#This Row],[Dom Bet]])*Table1[[#This Row],[Dom Bankroll]]</f>
        <v>1.174486654973618E-2</v>
      </c>
      <c r="R485" s="4">
        <f>Table1[[#This Row],[Dom Bet]]*Table1[[#This Row],[Odds]]*Table1[[#This Row],[Win]]-Table1[[#This Row],[Dom Bet]]</f>
        <v>1.1801999999999976E-2</v>
      </c>
      <c r="S485" s="4">
        <f>S484</f>
        <v>0.99515900268905311</v>
      </c>
      <c r="T485">
        <v>0.74670000000000003</v>
      </c>
      <c r="U485">
        <f>((Table1[[#This Row],[BB prob.]]*(Table1[[#This Row],[Odds]]-1)-1+Table1[[#This Row],[BB prob.]])/(Table1[[#This Row],[Odds]]-1))*0.3</f>
        <v>9.0694210526315835E-2</v>
      </c>
      <c r="V485">
        <v>9.0694210526315835E-2</v>
      </c>
      <c r="W485">
        <f>(Table1[[#This Row],[BB Bet]]*Table1[[#This Row],[Odds]]*Table1[[#This Row],[Win]]-Table1[[#This Row],[BB Bet]])*Table1[[#This Row],[BB Bankroll]]</f>
        <v>0.11013434627212582</v>
      </c>
      <c r="X485">
        <f>Table1[[#This Row],[BB Bet]]*Table1[[#This Row],[Odds]]*Table1[[#This Row],[Win]]-Table1[[#This Row],[BB Bet]]</f>
        <v>5.1695700000000025E-2</v>
      </c>
      <c r="Y485" s="5">
        <f>Y484</f>
        <v>2.1304353412783996</v>
      </c>
    </row>
    <row r="486" spans="1:25" x14ac:dyDescent="0.35">
      <c r="A486" s="4">
        <v>2020020276</v>
      </c>
      <c r="B486" s="4">
        <v>37</v>
      </c>
      <c r="C486" s="4" t="s">
        <v>22</v>
      </c>
      <c r="D486" s="4" t="s">
        <v>8</v>
      </c>
      <c r="E486" s="4">
        <v>1</v>
      </c>
      <c r="F486" s="4">
        <v>0</v>
      </c>
      <c r="G486" s="4">
        <v>1.9</v>
      </c>
      <c r="H486">
        <v>0.5104531551471595</v>
      </c>
      <c r="I486">
        <f>((Table1[[#This Row],[H-S prob.]]*(Table1[[#This Row],[Odds]]-1)-1+Table1[[#This Row],[H-S prob.]])/(Table1[[#This Row],[Odds]]-1))*0.3</f>
        <v>-1.0046335073465676E-2</v>
      </c>
      <c r="K486">
        <f>(Table1[[#This Row],[H-S Bet]]*Table1[[#This Row],[Odds]]*Table1[[#This Row],[Win]]-Table1[[#This Row],[H-S Bet]])*Table1[[#This Row],[H-S Bankroll]]</f>
        <v>0</v>
      </c>
      <c r="L486">
        <f>Table1[[#This Row],[H-S Bet]]*Table1[[#This Row],[Odds]]*Table1[[#This Row],[Win]]-Table1[[#This Row],[H-S Bet]]</f>
        <v>0</v>
      </c>
      <c r="M486" s="5">
        <f>M485</f>
        <v>1.2391617007535414</v>
      </c>
      <c r="N486" s="4">
        <v>0.47899999999999998</v>
      </c>
      <c r="O486" s="4">
        <f>((Table1[[#This Row],[Dom prob.]]*(Table1[[#This Row],[Odds]]-1)-1+Table1[[#This Row],[Dom prob.]])/(Table1[[#This Row],[Odds]]-1))*0.3</f>
        <v>-2.9966666666666697E-2</v>
      </c>
      <c r="P486" s="4"/>
      <c r="Q486" s="4">
        <f>(Table1[[#This Row],[Dom Bet]]*Table1[[#This Row],[Odds]]*Table1[[#This Row],[Win]]-Table1[[#This Row],[Dom Bet]])*Table1[[#This Row],[Dom Bankroll]]</f>
        <v>0</v>
      </c>
      <c r="R486" s="4">
        <f>Table1[[#This Row],[Dom Bet]]*Table1[[#This Row],[Odds]]*Table1[[#This Row],[Win]]-Table1[[#This Row],[Dom Bet]]</f>
        <v>0</v>
      </c>
      <c r="S486" s="4">
        <f>S485</f>
        <v>0.99515900268905311</v>
      </c>
      <c r="T486">
        <v>0.4698</v>
      </c>
      <c r="U486">
        <f>((Table1[[#This Row],[BB prob.]]*(Table1[[#This Row],[Odds]]-1)-1+Table1[[#This Row],[BB prob.]])/(Table1[[#This Row],[Odds]]-1))*0.3</f>
        <v>-3.5793333333333344E-2</v>
      </c>
      <c r="W486">
        <f>(Table1[[#This Row],[BB Bet]]*Table1[[#This Row],[Odds]]*Table1[[#This Row],[Win]]-Table1[[#This Row],[BB Bet]])*Table1[[#This Row],[BB Bankroll]]</f>
        <v>0</v>
      </c>
      <c r="X486">
        <f>Table1[[#This Row],[BB Bet]]*Table1[[#This Row],[Odds]]*Table1[[#This Row],[Win]]-Table1[[#This Row],[BB Bet]]</f>
        <v>0</v>
      </c>
      <c r="Y486" s="5">
        <f>Y485</f>
        <v>2.1304353412783996</v>
      </c>
    </row>
    <row r="487" spans="1:25" x14ac:dyDescent="0.35">
      <c r="A487" s="4">
        <v>2020020276</v>
      </c>
      <c r="B487" s="4">
        <v>37</v>
      </c>
      <c r="C487" s="4" t="s">
        <v>8</v>
      </c>
      <c r="D487" s="4" t="s">
        <v>22</v>
      </c>
      <c r="E487" s="4">
        <v>0</v>
      </c>
      <c r="F487" s="4">
        <v>1</v>
      </c>
      <c r="G487" s="4">
        <v>2</v>
      </c>
      <c r="H487">
        <v>0.48954684485284045</v>
      </c>
      <c r="I487">
        <f>((Table1[[#This Row],[H-S prob.]]*(Table1[[#This Row],[Odds]]-1)-1+Table1[[#This Row],[H-S prob.]])/(Table1[[#This Row],[Odds]]-1))*0.3</f>
        <v>-6.2718930882957489E-3</v>
      </c>
      <c r="K487">
        <f>(Table1[[#This Row],[H-S Bet]]*Table1[[#This Row],[Odds]]*Table1[[#This Row],[Win]]-Table1[[#This Row],[H-S Bet]])*Table1[[#This Row],[H-S Bankroll]]</f>
        <v>0</v>
      </c>
      <c r="L487">
        <f>Table1[[#This Row],[H-S Bet]]*Table1[[#This Row],[Odds]]*Table1[[#This Row],[Win]]-Table1[[#This Row],[H-S Bet]]</f>
        <v>0</v>
      </c>
      <c r="M487" s="5">
        <f>M486</f>
        <v>1.2391617007535414</v>
      </c>
      <c r="N487" s="4">
        <v>0.52100000000000002</v>
      </c>
      <c r="O487" s="4">
        <f>((Table1[[#This Row],[Dom prob.]]*(Table1[[#This Row],[Odds]]-1)-1+Table1[[#This Row],[Dom prob.]])/(Table1[[#This Row],[Odds]]-1))*0.3</f>
        <v>1.260000000000001E-2</v>
      </c>
      <c r="P487" s="4">
        <v>1.260000000000001E-2</v>
      </c>
      <c r="Q487" s="4">
        <f>(Table1[[#This Row],[Dom Bet]]*Table1[[#This Row],[Odds]]*Table1[[#This Row],[Win]]-Table1[[#This Row],[Dom Bet]])*Table1[[#This Row],[Dom Bankroll]]</f>
        <v>1.253900343388208E-2</v>
      </c>
      <c r="R487" s="4">
        <f>Table1[[#This Row],[Dom Bet]]*Table1[[#This Row],[Odds]]*Table1[[#This Row],[Win]]-Table1[[#This Row],[Dom Bet]]</f>
        <v>1.260000000000001E-2</v>
      </c>
      <c r="S487" s="4">
        <f>S486</f>
        <v>0.99515900268905311</v>
      </c>
      <c r="T487">
        <v>0.5302</v>
      </c>
      <c r="U487">
        <f>((Table1[[#This Row],[BB prob.]]*(Table1[[#This Row],[Odds]]-1)-1+Table1[[#This Row],[BB prob.]])/(Table1[[#This Row],[Odds]]-1))*0.3</f>
        <v>1.8120000000000001E-2</v>
      </c>
      <c r="V487">
        <v>1.8120000000000001E-2</v>
      </c>
      <c r="W487">
        <f>(Table1[[#This Row],[BB Bet]]*Table1[[#This Row],[Odds]]*Table1[[#This Row],[Win]]-Table1[[#This Row],[BB Bet]])*Table1[[#This Row],[BB Bankroll]]</f>
        <v>3.8603488383964601E-2</v>
      </c>
      <c r="X487">
        <f>Table1[[#This Row],[BB Bet]]*Table1[[#This Row],[Odds]]*Table1[[#This Row],[Win]]-Table1[[#This Row],[BB Bet]]</f>
        <v>1.8120000000000001E-2</v>
      </c>
      <c r="Y487" s="5">
        <f>Y486</f>
        <v>2.1304353412783996</v>
      </c>
    </row>
    <row r="488" spans="1:25" x14ac:dyDescent="0.35">
      <c r="A488" s="4">
        <v>2020020277</v>
      </c>
      <c r="B488" s="4">
        <v>37</v>
      </c>
      <c r="C488" s="4" t="s">
        <v>9</v>
      </c>
      <c r="D488" s="4" t="s">
        <v>23</v>
      </c>
      <c r="E488" s="4">
        <v>1</v>
      </c>
      <c r="F488" s="4">
        <v>0</v>
      </c>
      <c r="G488" s="4">
        <v>1.9</v>
      </c>
      <c r="H488">
        <v>0.46135363515650818</v>
      </c>
      <c r="I488">
        <f>((Table1[[#This Row],[H-S prob.]]*(Table1[[#This Row],[Odds]]-1)-1+Table1[[#This Row],[H-S prob.]])/(Table1[[#This Row],[Odds]]-1))*0.3</f>
        <v>-4.1142697734211496E-2</v>
      </c>
      <c r="K488">
        <f>(Table1[[#This Row],[H-S Bet]]*Table1[[#This Row],[Odds]]*Table1[[#This Row],[Win]]-Table1[[#This Row],[H-S Bet]])*Table1[[#This Row],[H-S Bankroll]]</f>
        <v>0</v>
      </c>
      <c r="L488">
        <f>Table1[[#This Row],[H-S Bet]]*Table1[[#This Row],[Odds]]*Table1[[#This Row],[Win]]-Table1[[#This Row],[H-S Bet]]</f>
        <v>0</v>
      </c>
      <c r="M488" s="5">
        <f>M487</f>
        <v>1.2391617007535414</v>
      </c>
      <c r="N488" s="4">
        <v>0.54900000000000004</v>
      </c>
      <c r="O488" s="4">
        <f>((Table1[[#This Row],[Dom prob.]]*(Table1[[#This Row],[Odds]]-1)-1+Table1[[#This Row],[Dom prob.]])/(Table1[[#This Row],[Odds]]-1))*0.3</f>
        <v>1.4366666666666677E-2</v>
      </c>
      <c r="P488" s="4">
        <v>1.4366666666666677E-2</v>
      </c>
      <c r="Q488" s="4">
        <f>(Table1[[#This Row],[Dom Bet]]*Table1[[#This Row],[Odds]]*Table1[[#This Row],[Win]]-Table1[[#This Row],[Dom Bet]])*Table1[[#This Row],[Dom Bankroll]]</f>
        <v>-1.4297117671966073E-2</v>
      </c>
      <c r="R488" s="4">
        <f>Table1[[#This Row],[Dom Bet]]*Table1[[#This Row],[Odds]]*Table1[[#This Row],[Win]]-Table1[[#This Row],[Dom Bet]]</f>
        <v>-1.4366666666666677E-2</v>
      </c>
      <c r="S488" s="4">
        <f>S487</f>
        <v>0.99515900268905311</v>
      </c>
      <c r="T488">
        <v>0.40870000000000001</v>
      </c>
      <c r="U488">
        <f>((Table1[[#This Row],[BB prob.]]*(Table1[[#This Row],[Odds]]-1)-1+Table1[[#This Row],[BB prob.]])/(Table1[[#This Row],[Odds]]-1))*0.3</f>
        <v>-7.4490000000000001E-2</v>
      </c>
      <c r="W488">
        <f>(Table1[[#This Row],[BB Bet]]*Table1[[#This Row],[Odds]]*Table1[[#This Row],[Win]]-Table1[[#This Row],[BB Bet]])*Table1[[#This Row],[BB Bankroll]]</f>
        <v>0</v>
      </c>
      <c r="X488">
        <f>Table1[[#This Row],[BB Bet]]*Table1[[#This Row],[Odds]]*Table1[[#This Row],[Win]]-Table1[[#This Row],[BB Bet]]</f>
        <v>0</v>
      </c>
      <c r="Y488" s="5">
        <f>Y487</f>
        <v>2.1304353412783996</v>
      </c>
    </row>
    <row r="489" spans="1:25" x14ac:dyDescent="0.35">
      <c r="A489" s="4">
        <v>2020020277</v>
      </c>
      <c r="B489" s="4">
        <v>37</v>
      </c>
      <c r="C489" s="4" t="s">
        <v>23</v>
      </c>
      <c r="D489" s="4" t="s">
        <v>9</v>
      </c>
      <c r="E489" s="4">
        <v>0</v>
      </c>
      <c r="F489" s="4">
        <v>1</v>
      </c>
      <c r="G489" s="4">
        <v>1.95</v>
      </c>
      <c r="H489">
        <v>0.53864636484349182</v>
      </c>
      <c r="I489">
        <f>((Table1[[#This Row],[H-S prob.]]*(Table1[[#This Row],[Odds]]-1)-1+Table1[[#This Row],[H-S prob.]])/(Table1[[#This Row],[Odds]]-1))*0.3</f>
        <v>1.5903287824676548E-2</v>
      </c>
      <c r="J489">
        <v>1.5903287824676548E-2</v>
      </c>
      <c r="K489">
        <f>(Table1[[#This Row],[H-S Bet]]*Table1[[#This Row],[Odds]]*Table1[[#This Row],[Win]]-Table1[[#This Row],[H-S Bet]])*Table1[[#This Row],[H-S Bankroll]]</f>
        <v>1.8721407928979313E-2</v>
      </c>
      <c r="L489">
        <f>Table1[[#This Row],[H-S Bet]]*Table1[[#This Row],[Odds]]*Table1[[#This Row],[Win]]-Table1[[#This Row],[H-S Bet]]</f>
        <v>1.510812343344272E-2</v>
      </c>
      <c r="M489" s="5">
        <f>M488</f>
        <v>1.2391617007535414</v>
      </c>
      <c r="N489" s="4">
        <v>0.45099999999999996</v>
      </c>
      <c r="O489" s="4">
        <f>((Table1[[#This Row],[Dom prob.]]*(Table1[[#This Row],[Odds]]-1)-1+Table1[[#This Row],[Dom prob.]])/(Table1[[#This Row],[Odds]]-1))*0.3</f>
        <v>-3.8068421052631592E-2</v>
      </c>
      <c r="P489" s="4"/>
      <c r="Q489" s="4">
        <f>(Table1[[#This Row],[Dom Bet]]*Table1[[#This Row],[Odds]]*Table1[[#This Row],[Win]]-Table1[[#This Row],[Dom Bet]])*Table1[[#This Row],[Dom Bankroll]]</f>
        <v>0</v>
      </c>
      <c r="R489" s="4">
        <f>Table1[[#This Row],[Dom Bet]]*Table1[[#This Row],[Odds]]*Table1[[#This Row],[Win]]-Table1[[#This Row],[Dom Bet]]</f>
        <v>0</v>
      </c>
      <c r="S489" s="4">
        <f>S488</f>
        <v>0.99515900268905311</v>
      </c>
      <c r="T489">
        <v>0.59129999999999994</v>
      </c>
      <c r="U489">
        <f>((Table1[[#This Row],[BB prob.]]*(Table1[[#This Row],[Odds]]-1)-1+Table1[[#This Row],[BB prob.]])/(Table1[[#This Row],[Odds]]-1))*0.3</f>
        <v>4.8326842105263099E-2</v>
      </c>
      <c r="V489">
        <v>4.8326842105263099E-2</v>
      </c>
      <c r="W489">
        <f>(Table1[[#This Row],[BB Bet]]*Table1[[#This Row],[Odds]]*Table1[[#This Row],[Win]]-Table1[[#This Row],[BB Bet]])*Table1[[#This Row],[BB Bankroll]]</f>
        <v>9.7809351735761829E-2</v>
      </c>
      <c r="X489">
        <f>Table1[[#This Row],[BB Bet]]*Table1[[#This Row],[Odds]]*Table1[[#This Row],[Win]]-Table1[[#This Row],[BB Bet]]</f>
        <v>4.5910499999999937E-2</v>
      </c>
      <c r="Y489" s="5">
        <f>Y488</f>
        <v>2.1304353412783996</v>
      </c>
    </row>
    <row r="490" spans="1:25" x14ac:dyDescent="0.35">
      <c r="A490" s="4">
        <v>2020020278</v>
      </c>
      <c r="B490" s="4">
        <v>38</v>
      </c>
      <c r="C490" s="4" t="s">
        <v>12</v>
      </c>
      <c r="D490" s="4" t="s">
        <v>15</v>
      </c>
      <c r="E490" s="4">
        <v>0</v>
      </c>
      <c r="F490" s="4">
        <v>1</v>
      </c>
      <c r="G490" s="4">
        <v>2.15</v>
      </c>
      <c r="H490">
        <v>0.46194240586387364</v>
      </c>
      <c r="I490">
        <f>((Table1[[#This Row],[H-S prob.]]*(Table1[[#This Row],[Odds]]-1)-1+Table1[[#This Row],[H-S prob.]])/(Table1[[#This Row],[Odds]]-1))*0.3</f>
        <v>-1.7801288850447855E-3</v>
      </c>
      <c r="K490">
        <f>(Table1[[#This Row],[H-S Bet]]*Table1[[#This Row],[Odds]]*Table1[[#This Row],[Win]]-Table1[[#This Row],[H-S Bet]])*Table1[[#This Row],[H-S Bankroll]]</f>
        <v>0</v>
      </c>
      <c r="L490">
        <f>Table1[[#This Row],[H-S Bet]]*Table1[[#This Row],[Odds]]*Table1[[#This Row],[Win]]-Table1[[#This Row],[H-S Bet]]</f>
        <v>0</v>
      </c>
      <c r="M490" s="5">
        <f>M489+SUM(K482:K489)</f>
        <v>1.2925586110393943</v>
      </c>
      <c r="N490" s="4">
        <v>0.43600000000000005</v>
      </c>
      <c r="O490" s="4">
        <f>((Table1[[#This Row],[Dom prob.]]*(Table1[[#This Row],[Odds]]-1)-1+Table1[[#This Row],[Dom prob.]])/(Table1[[#This Row],[Odds]]-1))*0.3</f>
        <v>-1.6330434782608667E-2</v>
      </c>
      <c r="P490" s="4"/>
      <c r="Q490" s="4">
        <f>(Table1[[#This Row],[Dom Bet]]*Table1[[#This Row],[Odds]]*Table1[[#This Row],[Win]]-Table1[[#This Row],[Dom Bet]])*Table1[[#This Row],[Dom Bankroll]]</f>
        <v>0</v>
      </c>
      <c r="R490" s="4">
        <f>Table1[[#This Row],[Dom Bet]]*Table1[[#This Row],[Odds]]*Table1[[#This Row],[Win]]-Table1[[#This Row],[Dom Bet]]</f>
        <v>0</v>
      </c>
      <c r="S490" s="4">
        <f>S489+SUM(Q482:Q489)</f>
        <v>1.0051457550007052</v>
      </c>
      <c r="T490">
        <v>0.46350000000000002</v>
      </c>
      <c r="U490">
        <f>((Table1[[#This Row],[BB prob.]]*(Table1[[#This Row],[Odds]]-1)-1+Table1[[#This Row],[BB prob.]])/(Table1[[#This Row],[Odds]]-1))*0.3</f>
        <v>-9.065217391304363E-4</v>
      </c>
      <c r="W490">
        <f>(Table1[[#This Row],[BB Bet]]*Table1[[#This Row],[Odds]]*Table1[[#This Row],[Win]]-Table1[[#This Row],[BB Bet]])*Table1[[#This Row],[BB Bankroll]]</f>
        <v>0</v>
      </c>
      <c r="X490">
        <f>Table1[[#This Row],[BB Bet]]*Table1[[#This Row],[Odds]]*Table1[[#This Row],[Win]]-Table1[[#This Row],[BB Bet]]</f>
        <v>0</v>
      </c>
      <c r="Y490" s="5">
        <f>Y489+SUM(W482:W489)</f>
        <v>2.3149002673509855</v>
      </c>
    </row>
    <row r="491" spans="1:25" x14ac:dyDescent="0.35">
      <c r="A491" s="4">
        <v>2020020278</v>
      </c>
      <c r="B491" s="4">
        <v>38</v>
      </c>
      <c r="C491" s="4" t="s">
        <v>15</v>
      </c>
      <c r="D491" s="4" t="s">
        <v>12</v>
      </c>
      <c r="E491" s="4">
        <v>1</v>
      </c>
      <c r="F491" s="4">
        <v>0</v>
      </c>
      <c r="G491" s="4">
        <v>1.74</v>
      </c>
      <c r="H491">
        <v>0.5380575941361263</v>
      </c>
      <c r="I491">
        <f>((Table1[[#This Row],[H-S prob.]]*(Table1[[#This Row],[Odds]]-1)-1+Table1[[#This Row],[H-S prob.]])/(Table1[[#This Row],[Odds]]-1))*0.3</f>
        <v>-2.5856670082354125E-2</v>
      </c>
      <c r="K491">
        <f>(Table1[[#This Row],[H-S Bet]]*Table1[[#This Row],[Odds]]*Table1[[#This Row],[Win]]-Table1[[#This Row],[H-S Bet]])*Table1[[#This Row],[H-S Bankroll]]</f>
        <v>0</v>
      </c>
      <c r="L491">
        <f>Table1[[#This Row],[H-S Bet]]*Table1[[#This Row],[Odds]]*Table1[[#This Row],[Win]]-Table1[[#This Row],[H-S Bet]]</f>
        <v>0</v>
      </c>
      <c r="M491" s="5">
        <f>M490</f>
        <v>1.2925586110393943</v>
      </c>
      <c r="N491" s="4">
        <v>0.56399999999999995</v>
      </c>
      <c r="O491" s="4">
        <f>((Table1[[#This Row],[Dom prob.]]*(Table1[[#This Row],[Odds]]-1)-1+Table1[[#This Row],[Dom prob.]])/(Table1[[#This Row],[Odds]]-1))*0.3</f>
        <v>-7.5567567567567974E-3</v>
      </c>
      <c r="P491" s="4"/>
      <c r="Q491" s="4">
        <f>(Table1[[#This Row],[Dom Bet]]*Table1[[#This Row],[Odds]]*Table1[[#This Row],[Win]]-Table1[[#This Row],[Dom Bet]])*Table1[[#This Row],[Dom Bankroll]]</f>
        <v>0</v>
      </c>
      <c r="R491" s="4">
        <f>Table1[[#This Row],[Dom Bet]]*Table1[[#This Row],[Odds]]*Table1[[#This Row],[Win]]-Table1[[#This Row],[Dom Bet]]</f>
        <v>0</v>
      </c>
      <c r="S491" s="4">
        <f>S490</f>
        <v>1.0051457550007052</v>
      </c>
      <c r="T491">
        <v>0.53649999999999998</v>
      </c>
      <c r="U491">
        <f>((Table1[[#This Row],[BB prob.]]*(Table1[[#This Row],[Odds]]-1)-1+Table1[[#This Row],[BB prob.]])/(Table1[[#This Row],[Odds]]-1))*0.3</f>
        <v>-2.6955405405405423E-2</v>
      </c>
      <c r="W491">
        <f>(Table1[[#This Row],[BB Bet]]*Table1[[#This Row],[Odds]]*Table1[[#This Row],[Win]]-Table1[[#This Row],[BB Bet]])*Table1[[#This Row],[BB Bankroll]]</f>
        <v>0</v>
      </c>
      <c r="X491">
        <f>Table1[[#This Row],[BB Bet]]*Table1[[#This Row],[Odds]]*Table1[[#This Row],[Win]]-Table1[[#This Row],[BB Bet]]</f>
        <v>0</v>
      </c>
      <c r="Y491" s="5">
        <f>Y490</f>
        <v>2.3149002673509855</v>
      </c>
    </row>
    <row r="492" spans="1:25" x14ac:dyDescent="0.35">
      <c r="A492" s="4">
        <v>2020020279</v>
      </c>
      <c r="B492" s="4">
        <v>38</v>
      </c>
      <c r="C492" s="4" t="s">
        <v>17</v>
      </c>
      <c r="D492" s="4" t="s">
        <v>13</v>
      </c>
      <c r="E492" s="4">
        <v>0</v>
      </c>
      <c r="F492" s="4">
        <v>1</v>
      </c>
      <c r="G492" s="4">
        <v>2.25</v>
      </c>
      <c r="H492">
        <v>0.40855621049281804</v>
      </c>
      <c r="I492">
        <f>((Table1[[#This Row],[H-S prob.]]*(Table1[[#This Row],[Odds]]-1)-1+Table1[[#This Row],[H-S prob.]])/(Table1[[#This Row],[Odds]]-1))*0.3</f>
        <v>-1.9379646333878262E-2</v>
      </c>
      <c r="K492">
        <f>(Table1[[#This Row],[H-S Bet]]*Table1[[#This Row],[Odds]]*Table1[[#This Row],[Win]]-Table1[[#This Row],[H-S Bet]])*Table1[[#This Row],[H-S Bankroll]]</f>
        <v>0</v>
      </c>
      <c r="L492">
        <f>Table1[[#This Row],[H-S Bet]]*Table1[[#This Row],[Odds]]*Table1[[#This Row],[Win]]-Table1[[#This Row],[H-S Bet]]</f>
        <v>0</v>
      </c>
      <c r="M492" s="5">
        <f>M491</f>
        <v>1.2925586110393943</v>
      </c>
      <c r="N492" s="4">
        <v>0.48</v>
      </c>
      <c r="O492" s="4">
        <f>((Table1[[#This Row],[Dom prob.]]*(Table1[[#This Row],[Odds]]-1)-1+Table1[[#This Row],[Dom prob.]])/(Table1[[#This Row],[Odds]]-1))*0.3</f>
        <v>1.9199999999999991E-2</v>
      </c>
      <c r="P492" s="4">
        <v>1.9199999999999991E-2</v>
      </c>
      <c r="Q492" s="4">
        <f>(Table1[[#This Row],[Dom Bet]]*Table1[[#This Row],[Odds]]*Table1[[#This Row],[Win]]-Table1[[#This Row],[Dom Bet]])*Table1[[#This Row],[Dom Bankroll]]</f>
        <v>2.4123498120016917E-2</v>
      </c>
      <c r="R492" s="4">
        <f>Table1[[#This Row],[Dom Bet]]*Table1[[#This Row],[Odds]]*Table1[[#This Row],[Win]]-Table1[[#This Row],[Dom Bet]]</f>
        <v>2.399999999999999E-2</v>
      </c>
      <c r="S492" s="4">
        <f>S491</f>
        <v>1.0051457550007052</v>
      </c>
      <c r="T492">
        <v>0.48109999999999997</v>
      </c>
      <c r="U492">
        <f>((Table1[[#This Row],[BB prob.]]*(Table1[[#This Row],[Odds]]-1)-1+Table1[[#This Row],[BB prob.]])/(Table1[[#This Row],[Odds]]-1))*0.3</f>
        <v>1.9793999999999989E-2</v>
      </c>
      <c r="V492">
        <v>1.9793999999999989E-2</v>
      </c>
      <c r="W492">
        <f>(Table1[[#This Row],[BB Bet]]*Table1[[#This Row],[Odds]]*Table1[[#This Row],[Win]]-Table1[[#This Row],[BB Bet]])*Table1[[#This Row],[BB Bankroll]]</f>
        <v>5.7276419864931719E-2</v>
      </c>
      <c r="X492">
        <f>Table1[[#This Row],[BB Bet]]*Table1[[#This Row],[Odds]]*Table1[[#This Row],[Win]]-Table1[[#This Row],[BB Bet]]</f>
        <v>2.4742499999999983E-2</v>
      </c>
      <c r="Y492" s="5">
        <f>Y491</f>
        <v>2.3149002673509855</v>
      </c>
    </row>
    <row r="493" spans="1:25" x14ac:dyDescent="0.35">
      <c r="A493" s="4">
        <v>2020020279</v>
      </c>
      <c r="B493" s="4">
        <v>38</v>
      </c>
      <c r="C493" s="4" t="s">
        <v>13</v>
      </c>
      <c r="D493" s="4" t="s">
        <v>17</v>
      </c>
      <c r="E493" s="4">
        <v>1</v>
      </c>
      <c r="F493" s="4">
        <v>0</v>
      </c>
      <c r="G493" s="4">
        <v>1.68</v>
      </c>
      <c r="H493">
        <v>0.59144378950718202</v>
      </c>
      <c r="I493">
        <f>((Table1[[#This Row],[H-S prob.]]*(Table1[[#This Row],[Odds]]-1)-1+Table1[[#This Row],[H-S prob.]])/(Table1[[#This Row],[Odds]]-1))*0.3</f>
        <v>-2.8122501299710275E-3</v>
      </c>
      <c r="K493">
        <f>(Table1[[#This Row],[H-S Bet]]*Table1[[#This Row],[Odds]]*Table1[[#This Row],[Win]]-Table1[[#This Row],[H-S Bet]])*Table1[[#This Row],[H-S Bankroll]]</f>
        <v>0</v>
      </c>
      <c r="L493">
        <f>Table1[[#This Row],[H-S Bet]]*Table1[[#This Row],[Odds]]*Table1[[#This Row],[Win]]-Table1[[#This Row],[H-S Bet]]</f>
        <v>0</v>
      </c>
      <c r="M493" s="5">
        <f>M492</f>
        <v>1.2925586110393943</v>
      </c>
      <c r="N493" s="4">
        <v>0.52</v>
      </c>
      <c r="O493" s="4">
        <f>((Table1[[#This Row],[Dom prob.]]*(Table1[[#This Row],[Odds]]-1)-1+Table1[[#This Row],[Dom prob.]])/(Table1[[#This Row],[Odds]]-1))*0.3</f>
        <v>-5.5764705882352973E-2</v>
      </c>
      <c r="P493" s="4"/>
      <c r="Q493" s="4">
        <f>(Table1[[#This Row],[Dom Bet]]*Table1[[#This Row],[Odds]]*Table1[[#This Row],[Win]]-Table1[[#This Row],[Dom Bet]])*Table1[[#This Row],[Dom Bankroll]]</f>
        <v>0</v>
      </c>
      <c r="R493" s="4">
        <f>Table1[[#This Row],[Dom Bet]]*Table1[[#This Row],[Odds]]*Table1[[#This Row],[Win]]-Table1[[#This Row],[Dom Bet]]</f>
        <v>0</v>
      </c>
      <c r="S493" s="4">
        <f>S492</f>
        <v>1.0051457550007052</v>
      </c>
      <c r="T493">
        <v>0.51890000000000003</v>
      </c>
      <c r="U493">
        <f>((Table1[[#This Row],[BB prob.]]*(Table1[[#This Row],[Odds]]-1)-1+Table1[[#This Row],[BB prob.]])/(Table1[[#This Row],[Odds]]-1))*0.3</f>
        <v>-5.6580000000000019E-2</v>
      </c>
      <c r="W493">
        <f>(Table1[[#This Row],[BB Bet]]*Table1[[#This Row],[Odds]]*Table1[[#This Row],[Win]]-Table1[[#This Row],[BB Bet]])*Table1[[#This Row],[BB Bankroll]]</f>
        <v>0</v>
      </c>
      <c r="X493">
        <f>Table1[[#This Row],[BB Bet]]*Table1[[#This Row],[Odds]]*Table1[[#This Row],[Win]]-Table1[[#This Row],[BB Bet]]</f>
        <v>0</v>
      </c>
      <c r="Y493" s="5">
        <f>Y492</f>
        <v>2.3149002673509855</v>
      </c>
    </row>
    <row r="494" spans="1:25" x14ac:dyDescent="0.35">
      <c r="A494" s="4">
        <v>2020020281</v>
      </c>
      <c r="B494" s="4">
        <v>38</v>
      </c>
      <c r="C494" s="4" t="s">
        <v>16</v>
      </c>
      <c r="D494" s="4" t="s">
        <v>3</v>
      </c>
      <c r="E494" s="4">
        <v>0</v>
      </c>
      <c r="F494" s="4">
        <v>0</v>
      </c>
      <c r="G494" s="4">
        <v>2.0499999999999998</v>
      </c>
      <c r="H494">
        <v>0.43964348194003544</v>
      </c>
      <c r="I494">
        <f>((Table1[[#This Row],[H-S prob.]]*(Table1[[#This Row],[Odds]]-1)-1+Table1[[#This Row],[H-S prob.]])/(Table1[[#This Row],[Odds]]-1))*0.3</f>
        <v>-2.8208817720836422E-2</v>
      </c>
      <c r="K494">
        <f>(Table1[[#This Row],[H-S Bet]]*Table1[[#This Row],[Odds]]*Table1[[#This Row],[Win]]-Table1[[#This Row],[H-S Bet]])*Table1[[#This Row],[H-S Bankroll]]</f>
        <v>0</v>
      </c>
      <c r="L494">
        <f>Table1[[#This Row],[H-S Bet]]*Table1[[#This Row],[Odds]]*Table1[[#This Row],[Win]]-Table1[[#This Row],[H-S Bet]]</f>
        <v>0</v>
      </c>
      <c r="M494" s="5">
        <f>M493</f>
        <v>1.2925586110393943</v>
      </c>
      <c r="N494" s="4">
        <v>0.47399999999999998</v>
      </c>
      <c r="O494" s="4">
        <f>((Table1[[#This Row],[Dom prob.]]*(Table1[[#This Row],[Odds]]-1)-1+Table1[[#This Row],[Dom prob.]])/(Table1[[#This Row],[Odds]]-1))*0.3</f>
        <v>-8.0857142857143488E-3</v>
      </c>
      <c r="P494" s="4"/>
      <c r="Q494" s="4">
        <f>(Table1[[#This Row],[Dom Bet]]*Table1[[#This Row],[Odds]]*Table1[[#This Row],[Win]]-Table1[[#This Row],[Dom Bet]])*Table1[[#This Row],[Dom Bankroll]]</f>
        <v>0</v>
      </c>
      <c r="R494" s="4">
        <f>Table1[[#This Row],[Dom Bet]]*Table1[[#This Row],[Odds]]*Table1[[#This Row],[Win]]-Table1[[#This Row],[Dom Bet]]</f>
        <v>0</v>
      </c>
      <c r="S494" s="4">
        <f>S493</f>
        <v>1.0051457550007052</v>
      </c>
      <c r="T494">
        <v>0.57929999999999993</v>
      </c>
      <c r="U494">
        <f>((Table1[[#This Row],[BB prob.]]*(Table1[[#This Row],[Odds]]-1)-1+Table1[[#This Row],[BB prob.]])/(Table1[[#This Row],[Odds]]-1))*0.3</f>
        <v>5.3589999999999943E-2</v>
      </c>
      <c r="V494">
        <v>5.3589999999999943E-2</v>
      </c>
      <c r="W494">
        <f>(Table1[[#This Row],[BB Bet]]*Table1[[#This Row],[Odds]]*Table1[[#This Row],[Win]]-Table1[[#This Row],[BB Bet]])*Table1[[#This Row],[BB Bankroll]]</f>
        <v>-0.12405550532733918</v>
      </c>
      <c r="X494">
        <f>Table1[[#This Row],[BB Bet]]*Table1[[#This Row],[Odds]]*Table1[[#This Row],[Win]]-Table1[[#This Row],[BB Bet]]</f>
        <v>-5.3589999999999943E-2</v>
      </c>
      <c r="Y494" s="5">
        <f>Y493</f>
        <v>2.3149002673509855</v>
      </c>
    </row>
    <row r="495" spans="1:25" x14ac:dyDescent="0.35">
      <c r="A495" s="4">
        <v>2020020281</v>
      </c>
      <c r="B495" s="4">
        <v>38</v>
      </c>
      <c r="C495" s="4" t="s">
        <v>3</v>
      </c>
      <c r="D495" s="4" t="s">
        <v>16</v>
      </c>
      <c r="E495" s="4">
        <v>1</v>
      </c>
      <c r="F495" s="4">
        <v>1</v>
      </c>
      <c r="G495" s="4">
        <v>1.83</v>
      </c>
      <c r="H495">
        <v>0.56035651805996456</v>
      </c>
      <c r="I495">
        <f>((Table1[[#This Row],[H-S prob.]]*(Table1[[#This Row],[Odds]]-1)-1+Table1[[#This Row],[H-S prob.]])/(Table1[[#This Row],[Odds]]-1))*0.3</f>
        <v>9.1996727890609302E-3</v>
      </c>
      <c r="J495">
        <v>9.1996727890609302E-3</v>
      </c>
      <c r="K495">
        <f>(Table1[[#This Row],[H-S Bet]]*Table1[[#This Row],[Odds]]*Table1[[#This Row],[Win]]-Table1[[#This Row],[H-S Bet]])*Table1[[#This Row],[H-S Bankroll]]</f>
        <v>9.8696265142637699E-3</v>
      </c>
      <c r="L495">
        <f>Table1[[#This Row],[H-S Bet]]*Table1[[#This Row],[Odds]]*Table1[[#This Row],[Win]]-Table1[[#This Row],[H-S Bet]]</f>
        <v>7.6357284149205715E-3</v>
      </c>
      <c r="M495" s="5">
        <f>M494</f>
        <v>1.2925586110393943</v>
      </c>
      <c r="N495" s="4">
        <v>0.52600000000000002</v>
      </c>
      <c r="O495" s="4">
        <f>((Table1[[#This Row],[Dom prob.]]*(Table1[[#This Row],[Odds]]-1)-1+Table1[[#This Row],[Dom prob.]])/(Table1[[#This Row],[Odds]]-1))*0.3</f>
        <v>-1.352530120481924E-2</v>
      </c>
      <c r="P495" s="4"/>
      <c r="Q495" s="4">
        <f>(Table1[[#This Row],[Dom Bet]]*Table1[[#This Row],[Odds]]*Table1[[#This Row],[Win]]-Table1[[#This Row],[Dom Bet]])*Table1[[#This Row],[Dom Bankroll]]</f>
        <v>0</v>
      </c>
      <c r="R495" s="4">
        <f>Table1[[#This Row],[Dom Bet]]*Table1[[#This Row],[Odds]]*Table1[[#This Row],[Win]]-Table1[[#This Row],[Dom Bet]]</f>
        <v>0</v>
      </c>
      <c r="S495" s="4">
        <f>S494</f>
        <v>1.0051457550007052</v>
      </c>
      <c r="T495">
        <v>0.42070000000000002</v>
      </c>
      <c r="U495">
        <f>((Table1[[#This Row],[BB prob.]]*(Table1[[#This Row],[Odds]]-1)-1+Table1[[#This Row],[BB prob.]])/(Table1[[#This Row],[Odds]]-1))*0.3</f>
        <v>-8.3175542168674704E-2</v>
      </c>
      <c r="W495">
        <f>(Table1[[#This Row],[BB Bet]]*Table1[[#This Row],[Odds]]*Table1[[#This Row],[Win]]-Table1[[#This Row],[BB Bet]])*Table1[[#This Row],[BB Bankroll]]</f>
        <v>0</v>
      </c>
      <c r="X495">
        <f>Table1[[#This Row],[BB Bet]]*Table1[[#This Row],[Odds]]*Table1[[#This Row],[Win]]-Table1[[#This Row],[BB Bet]]</f>
        <v>0</v>
      </c>
      <c r="Y495" s="5">
        <f>Y494</f>
        <v>2.3149002673509855</v>
      </c>
    </row>
    <row r="496" spans="1:25" x14ac:dyDescent="0.35">
      <c r="A496" s="4">
        <v>2020020282</v>
      </c>
      <c r="B496" s="4">
        <v>38</v>
      </c>
      <c r="C496" s="4" t="s">
        <v>20</v>
      </c>
      <c r="D496" s="4" t="s">
        <v>21</v>
      </c>
      <c r="E496" s="4">
        <v>1</v>
      </c>
      <c r="F496" s="4">
        <v>0</v>
      </c>
      <c r="G496" s="4">
        <v>1.76</v>
      </c>
      <c r="H496">
        <v>0.52965223402260375</v>
      </c>
      <c r="I496">
        <f>((Table1[[#This Row],[H-S prob.]]*(Table1[[#This Row],[Odds]]-1)-1+Table1[[#This Row],[H-S prob.]])/(Table1[[#This Row],[Odds]]-1))*0.3</f>
        <v>-2.6767921626401625E-2</v>
      </c>
      <c r="K496">
        <f>(Table1[[#This Row],[H-S Bet]]*Table1[[#This Row],[Odds]]*Table1[[#This Row],[Win]]-Table1[[#This Row],[H-S Bet]])*Table1[[#This Row],[H-S Bankroll]]</f>
        <v>0</v>
      </c>
      <c r="L496">
        <f>Table1[[#This Row],[H-S Bet]]*Table1[[#This Row],[Odds]]*Table1[[#This Row],[Win]]-Table1[[#This Row],[H-S Bet]]</f>
        <v>0</v>
      </c>
      <c r="M496" s="5">
        <f>M495</f>
        <v>1.2925586110393943</v>
      </c>
      <c r="N496" s="4">
        <v>0.55500000000000005</v>
      </c>
      <c r="O496" s="4">
        <f>((Table1[[#This Row],[Dom prob.]]*(Table1[[#This Row],[Odds]]-1)-1+Table1[[#This Row],[Dom prob.]])/(Table1[[#This Row],[Odds]]-1))*0.3</f>
        <v>-9.1578947368420611E-3</v>
      </c>
      <c r="P496" s="4"/>
      <c r="Q496" s="4">
        <f>(Table1[[#This Row],[Dom Bet]]*Table1[[#This Row],[Odds]]*Table1[[#This Row],[Win]]-Table1[[#This Row],[Dom Bet]])*Table1[[#This Row],[Dom Bankroll]]</f>
        <v>0</v>
      </c>
      <c r="R496" s="4">
        <f>Table1[[#This Row],[Dom Bet]]*Table1[[#This Row],[Odds]]*Table1[[#This Row],[Win]]-Table1[[#This Row],[Dom Bet]]</f>
        <v>0</v>
      </c>
      <c r="S496" s="4">
        <f>S495</f>
        <v>1.0051457550007052</v>
      </c>
      <c r="T496">
        <v>0.51649999999999996</v>
      </c>
      <c r="U496">
        <f>((Table1[[#This Row],[BB prob.]]*(Table1[[#This Row],[Odds]]-1)-1+Table1[[#This Row],[BB prob.]])/(Table1[[#This Row],[Odds]]-1))*0.3</f>
        <v>-3.5905263157894753E-2</v>
      </c>
      <c r="W496">
        <f>(Table1[[#This Row],[BB Bet]]*Table1[[#This Row],[Odds]]*Table1[[#This Row],[Win]]-Table1[[#This Row],[BB Bet]])*Table1[[#This Row],[BB Bankroll]]</f>
        <v>0</v>
      </c>
      <c r="X496">
        <f>Table1[[#This Row],[BB Bet]]*Table1[[#This Row],[Odds]]*Table1[[#This Row],[Win]]-Table1[[#This Row],[BB Bet]]</f>
        <v>0</v>
      </c>
      <c r="Y496" s="5">
        <f>Y495</f>
        <v>2.3149002673509855</v>
      </c>
    </row>
    <row r="497" spans="1:25" x14ac:dyDescent="0.35">
      <c r="A497" s="4">
        <v>2020020282</v>
      </c>
      <c r="B497" s="4">
        <v>38</v>
      </c>
      <c r="C497" s="4" t="s">
        <v>21</v>
      </c>
      <c r="D497" s="4" t="s">
        <v>20</v>
      </c>
      <c r="E497" s="4">
        <v>0</v>
      </c>
      <c r="F497" s="4">
        <v>1</v>
      </c>
      <c r="G497" s="4">
        <v>2.15</v>
      </c>
      <c r="H497">
        <v>0.4703477659773963</v>
      </c>
      <c r="I497">
        <f>((Table1[[#This Row],[H-S prob.]]*(Table1[[#This Row],[Odds]]-1)-1+Table1[[#This Row],[H-S prob.]])/(Table1[[#This Row],[Odds]]-1))*0.3</f>
        <v>2.9341817873222552E-3</v>
      </c>
      <c r="J497">
        <v>2.9341817873222552E-3</v>
      </c>
      <c r="K497">
        <f>(Table1[[#This Row],[H-S Bet]]*Table1[[#This Row],[Odds]]*Table1[[#This Row],[Win]]-Table1[[#This Row],[H-S Bet]])*Table1[[#This Row],[H-S Bankroll]]</f>
        <v>4.3614922258920922E-3</v>
      </c>
      <c r="L497">
        <f>Table1[[#This Row],[H-S Bet]]*Table1[[#This Row],[Odds]]*Table1[[#This Row],[Win]]-Table1[[#This Row],[H-S Bet]]</f>
        <v>3.3743090554205933E-3</v>
      </c>
      <c r="M497" s="5">
        <f>M496</f>
        <v>1.2925586110393943</v>
      </c>
      <c r="N497" s="4">
        <v>0.44499999999999995</v>
      </c>
      <c r="O497" s="4">
        <f>((Table1[[#This Row],[Dom prob.]]*(Table1[[#This Row],[Odds]]-1)-1+Table1[[#This Row],[Dom prob.]])/(Table1[[#This Row],[Odds]]-1))*0.3</f>
        <v>-1.1282608695652206E-2</v>
      </c>
      <c r="P497" s="4"/>
      <c r="Q497" s="4">
        <f>(Table1[[#This Row],[Dom Bet]]*Table1[[#This Row],[Odds]]*Table1[[#This Row],[Win]]-Table1[[#This Row],[Dom Bet]])*Table1[[#This Row],[Dom Bankroll]]</f>
        <v>0</v>
      </c>
      <c r="R497" s="4">
        <f>Table1[[#This Row],[Dom Bet]]*Table1[[#This Row],[Odds]]*Table1[[#This Row],[Win]]-Table1[[#This Row],[Dom Bet]]</f>
        <v>0</v>
      </c>
      <c r="S497" s="4">
        <f>S496</f>
        <v>1.0051457550007052</v>
      </c>
      <c r="T497">
        <v>0.48350000000000004</v>
      </c>
      <c r="U497">
        <f>((Table1[[#This Row],[BB prob.]]*(Table1[[#This Row],[Odds]]-1)-1+Table1[[#This Row],[BB prob.]])/(Table1[[#This Row],[Odds]]-1))*0.3</f>
        <v>1.0310869565217399E-2</v>
      </c>
      <c r="V497">
        <v>1.0310869565217399E-2</v>
      </c>
      <c r="W497">
        <f>(Table1[[#This Row],[BB Bet]]*Table1[[#This Row],[Odds]]*Table1[[#This Row],[Win]]-Table1[[#This Row],[BB Bet]])*Table1[[#This Row],[BB Bankroll]]</f>
        <v>2.7448929920114332E-2</v>
      </c>
      <c r="X497">
        <f>Table1[[#This Row],[BB Bet]]*Table1[[#This Row],[Odds]]*Table1[[#This Row],[Win]]-Table1[[#This Row],[BB Bet]]</f>
        <v>1.1857500000000009E-2</v>
      </c>
      <c r="Y497" s="5">
        <f>Y496</f>
        <v>2.3149002673509855</v>
      </c>
    </row>
    <row r="498" spans="1:25" x14ac:dyDescent="0.35">
      <c r="A498" s="4">
        <v>2020020283</v>
      </c>
      <c r="B498" s="4">
        <v>38</v>
      </c>
      <c r="C498" s="4" t="s">
        <v>25</v>
      </c>
      <c r="D498" s="4" t="s">
        <v>11</v>
      </c>
      <c r="E498" s="4">
        <v>0</v>
      </c>
      <c r="F498" s="4">
        <v>1</v>
      </c>
      <c r="G498" s="4">
        <v>2.6</v>
      </c>
      <c r="H498">
        <v>0.4016406380351098</v>
      </c>
      <c r="I498">
        <f>((Table1[[#This Row],[H-S prob.]]*(Table1[[#This Row],[Odds]]-1)-1+Table1[[#This Row],[H-S prob.]])/(Table1[[#This Row],[Odds]]-1))*0.3</f>
        <v>8.2998110421160266E-3</v>
      </c>
      <c r="J498">
        <v>8.2998110421160266E-3</v>
      </c>
      <c r="K498">
        <f>(Table1[[#This Row],[H-S Bet]]*Table1[[#This Row],[Odds]]*Table1[[#This Row],[Win]]-Table1[[#This Row],[H-S Bet]])*Table1[[#This Row],[H-S Bankroll]]</f>
        <v>1.7164787571979073E-2</v>
      </c>
      <c r="L498">
        <f>Table1[[#This Row],[H-S Bet]]*Table1[[#This Row],[Odds]]*Table1[[#This Row],[Win]]-Table1[[#This Row],[H-S Bet]]</f>
        <v>1.3279697667385643E-2</v>
      </c>
      <c r="M498" s="5">
        <f>M497</f>
        <v>1.2925586110393943</v>
      </c>
      <c r="N498" s="4">
        <v>0.36399999999999999</v>
      </c>
      <c r="O498" s="4">
        <f>((Table1[[#This Row],[Dom prob.]]*(Table1[[#This Row],[Odds]]-1)-1+Table1[[#This Row],[Dom prob.]])/(Table1[[#This Row],[Odds]]-1))*0.3</f>
        <v>-1.0049999999999996E-2</v>
      </c>
      <c r="P498" s="4"/>
      <c r="Q498" s="4">
        <f>(Table1[[#This Row],[Dom Bet]]*Table1[[#This Row],[Odds]]*Table1[[#This Row],[Win]]-Table1[[#This Row],[Dom Bet]])*Table1[[#This Row],[Dom Bankroll]]</f>
        <v>0</v>
      </c>
      <c r="R498" s="4">
        <f>Table1[[#This Row],[Dom Bet]]*Table1[[#This Row],[Odds]]*Table1[[#This Row],[Win]]-Table1[[#This Row],[Dom Bet]]</f>
        <v>0</v>
      </c>
      <c r="S498" s="4">
        <f>S497</f>
        <v>1.0051457550007052</v>
      </c>
      <c r="T498">
        <v>0.40710000000000002</v>
      </c>
      <c r="U498">
        <f>((Table1[[#This Row],[BB prob.]]*(Table1[[#This Row],[Odds]]-1)-1+Table1[[#This Row],[BB prob.]])/(Table1[[#This Row],[Odds]]-1))*0.3</f>
        <v>1.0961250000000013E-2</v>
      </c>
      <c r="V498">
        <v>1.0961250000000013E-2</v>
      </c>
      <c r="W498">
        <f>(Table1[[#This Row],[BB Bet]]*Table1[[#This Row],[Odds]]*Table1[[#This Row],[Win]]-Table1[[#This Row],[BB Bet]])*Table1[[#This Row],[BB Bankroll]]</f>
        <v>4.0598720888801634E-2</v>
      </c>
      <c r="X498">
        <f>Table1[[#This Row],[BB Bet]]*Table1[[#This Row],[Odds]]*Table1[[#This Row],[Win]]-Table1[[#This Row],[BB Bet]]</f>
        <v>1.7538000000000022E-2</v>
      </c>
      <c r="Y498" s="5">
        <f>Y497</f>
        <v>2.3149002673509855</v>
      </c>
    </row>
    <row r="499" spans="1:25" x14ac:dyDescent="0.35">
      <c r="A499" s="4">
        <v>2020020283</v>
      </c>
      <c r="B499" s="4">
        <v>38</v>
      </c>
      <c r="C499" s="4" t="s">
        <v>11</v>
      </c>
      <c r="D499" s="4" t="s">
        <v>25</v>
      </c>
      <c r="E499" s="4">
        <v>1</v>
      </c>
      <c r="F499" s="4">
        <v>0</v>
      </c>
      <c r="G499" s="4">
        <v>1.55</v>
      </c>
      <c r="H499">
        <v>0.59835936196489026</v>
      </c>
      <c r="I499">
        <f>((Table1[[#This Row],[H-S prob.]]*(Table1[[#This Row],[Odds]]-1)-1+Table1[[#This Row],[H-S prob.]])/(Table1[[#This Row],[Odds]]-1))*0.3</f>
        <v>-3.9568903066047344E-2</v>
      </c>
      <c r="K499">
        <f>(Table1[[#This Row],[H-S Bet]]*Table1[[#This Row],[Odds]]*Table1[[#This Row],[Win]]-Table1[[#This Row],[H-S Bet]])*Table1[[#This Row],[H-S Bankroll]]</f>
        <v>0</v>
      </c>
      <c r="L499">
        <f>Table1[[#This Row],[H-S Bet]]*Table1[[#This Row],[Odds]]*Table1[[#This Row],[Win]]-Table1[[#This Row],[H-S Bet]]</f>
        <v>0</v>
      </c>
      <c r="M499" s="5">
        <f>M498</f>
        <v>1.2925586110393943</v>
      </c>
      <c r="N499" s="4">
        <v>0.63600000000000001</v>
      </c>
      <c r="O499" s="4">
        <f>((Table1[[#This Row],[Dom prob.]]*(Table1[[#This Row],[Odds]]-1)-1+Table1[[#This Row],[Dom prob.]])/(Table1[[#This Row],[Odds]]-1))*0.3</f>
        <v>-7.745454545454479E-3</v>
      </c>
      <c r="P499" s="4"/>
      <c r="Q499" s="4">
        <f>(Table1[[#This Row],[Dom Bet]]*Table1[[#This Row],[Odds]]*Table1[[#This Row],[Win]]-Table1[[#This Row],[Dom Bet]])*Table1[[#This Row],[Dom Bankroll]]</f>
        <v>0</v>
      </c>
      <c r="R499" s="4">
        <f>Table1[[#This Row],[Dom Bet]]*Table1[[#This Row],[Odds]]*Table1[[#This Row],[Win]]-Table1[[#This Row],[Dom Bet]]</f>
        <v>0</v>
      </c>
      <c r="S499" s="4">
        <f>S498</f>
        <v>1.0051457550007052</v>
      </c>
      <c r="T499">
        <v>0.59289999999999998</v>
      </c>
      <c r="U499">
        <f>((Table1[[#This Row],[BB prob.]]*(Table1[[#This Row],[Odds]]-1)-1+Table1[[#This Row],[BB prob.]])/(Table1[[#This Row],[Odds]]-1))*0.3</f>
        <v>-4.4184545454545442E-2</v>
      </c>
      <c r="W499">
        <f>(Table1[[#This Row],[BB Bet]]*Table1[[#This Row],[Odds]]*Table1[[#This Row],[Win]]-Table1[[#This Row],[BB Bet]])*Table1[[#This Row],[BB Bankroll]]</f>
        <v>0</v>
      </c>
      <c r="X499">
        <f>Table1[[#This Row],[BB Bet]]*Table1[[#This Row],[Odds]]*Table1[[#This Row],[Win]]-Table1[[#This Row],[BB Bet]]</f>
        <v>0</v>
      </c>
      <c r="Y499" s="5">
        <f>Y498</f>
        <v>2.3149002673509855</v>
      </c>
    </row>
    <row r="500" spans="1:25" x14ac:dyDescent="0.35">
      <c r="A500" s="4">
        <v>2020020284</v>
      </c>
      <c r="B500" s="4">
        <v>38</v>
      </c>
      <c r="C500" s="4" t="s">
        <v>6</v>
      </c>
      <c r="D500" s="4" t="s">
        <v>7</v>
      </c>
      <c r="E500" s="4">
        <v>1</v>
      </c>
      <c r="F500" s="4">
        <v>0</v>
      </c>
      <c r="G500" s="4">
        <v>2</v>
      </c>
      <c r="H500">
        <v>0.44848108094871492</v>
      </c>
      <c r="I500">
        <f>((Table1[[#This Row],[H-S prob.]]*(Table1[[#This Row],[Odds]]-1)-1+Table1[[#This Row],[H-S prob.]])/(Table1[[#This Row],[Odds]]-1))*0.3</f>
        <v>-3.0911351430771034E-2</v>
      </c>
      <c r="K500">
        <f>(Table1[[#This Row],[H-S Bet]]*Table1[[#This Row],[Odds]]*Table1[[#This Row],[Win]]-Table1[[#This Row],[H-S Bet]])*Table1[[#This Row],[H-S Bankroll]]</f>
        <v>0</v>
      </c>
      <c r="L500">
        <f>Table1[[#This Row],[H-S Bet]]*Table1[[#This Row],[Odds]]*Table1[[#This Row],[Win]]-Table1[[#This Row],[H-S Bet]]</f>
        <v>0</v>
      </c>
      <c r="M500" s="5">
        <f>M499</f>
        <v>1.2925586110393943</v>
      </c>
      <c r="N500" s="4">
        <v>0.495</v>
      </c>
      <c r="O500" s="4">
        <f>((Table1[[#This Row],[Dom prob.]]*(Table1[[#This Row],[Odds]]-1)-1+Table1[[#This Row],[Dom prob.]])/(Table1[[#This Row],[Odds]]-1))*0.3</f>
        <v>-3.0000000000000027E-3</v>
      </c>
      <c r="P500" s="4"/>
      <c r="Q500" s="4">
        <f>(Table1[[#This Row],[Dom Bet]]*Table1[[#This Row],[Odds]]*Table1[[#This Row],[Win]]-Table1[[#This Row],[Dom Bet]])*Table1[[#This Row],[Dom Bankroll]]</f>
        <v>0</v>
      </c>
      <c r="R500" s="4">
        <f>Table1[[#This Row],[Dom Bet]]*Table1[[#This Row],[Odds]]*Table1[[#This Row],[Win]]-Table1[[#This Row],[Dom Bet]]</f>
        <v>0</v>
      </c>
      <c r="S500" s="4">
        <f>S499</f>
        <v>1.0051457550007052</v>
      </c>
      <c r="T500">
        <v>0.41110000000000002</v>
      </c>
      <c r="U500">
        <f>((Table1[[#This Row],[BB prob.]]*(Table1[[#This Row],[Odds]]-1)-1+Table1[[#This Row],[BB prob.]])/(Table1[[#This Row],[Odds]]-1))*0.3</f>
        <v>-5.3339999999999985E-2</v>
      </c>
      <c r="W500">
        <f>(Table1[[#This Row],[BB Bet]]*Table1[[#This Row],[Odds]]*Table1[[#This Row],[Win]]-Table1[[#This Row],[BB Bet]])*Table1[[#This Row],[BB Bankroll]]</f>
        <v>0</v>
      </c>
      <c r="X500">
        <f>Table1[[#This Row],[BB Bet]]*Table1[[#This Row],[Odds]]*Table1[[#This Row],[Win]]-Table1[[#This Row],[BB Bet]]</f>
        <v>0</v>
      </c>
      <c r="Y500" s="5">
        <f>Y499</f>
        <v>2.3149002673509855</v>
      </c>
    </row>
    <row r="501" spans="1:25" x14ac:dyDescent="0.35">
      <c r="A501" s="4">
        <v>2020020284</v>
      </c>
      <c r="B501" s="4">
        <v>38</v>
      </c>
      <c r="C501" s="4" t="s">
        <v>7</v>
      </c>
      <c r="D501" s="4" t="s">
        <v>6</v>
      </c>
      <c r="E501" s="4">
        <v>0</v>
      </c>
      <c r="F501" s="4">
        <v>1</v>
      </c>
      <c r="G501" s="4">
        <v>1.9</v>
      </c>
      <c r="H501">
        <v>0.55151891905128514</v>
      </c>
      <c r="I501">
        <f>((Table1[[#This Row],[H-S prob.]]*(Table1[[#This Row],[Odds]]-1)-1+Table1[[#This Row],[H-S prob.]])/(Table1[[#This Row],[Odds]]-1))*0.3</f>
        <v>1.5961982065813934E-2</v>
      </c>
      <c r="J501">
        <v>1.5961982065813934E-2</v>
      </c>
      <c r="K501">
        <f>(Table1[[#This Row],[H-S Bet]]*Table1[[#This Row],[Odds]]*Table1[[#This Row],[Win]]-Table1[[#This Row],[H-S Bet]])*Table1[[#This Row],[H-S Bankroll]]</f>
        <v>1.8568617631581762E-2</v>
      </c>
      <c r="L501">
        <f>Table1[[#This Row],[H-S Bet]]*Table1[[#This Row],[Odds]]*Table1[[#This Row],[Win]]-Table1[[#This Row],[H-S Bet]]</f>
        <v>1.4365783859232539E-2</v>
      </c>
      <c r="M501" s="5">
        <f>M500</f>
        <v>1.2925586110393943</v>
      </c>
      <c r="N501" s="4">
        <v>0.505</v>
      </c>
      <c r="O501" s="4">
        <f>((Table1[[#This Row],[Dom prob.]]*(Table1[[#This Row],[Odds]]-1)-1+Table1[[#This Row],[Dom prob.]])/(Table1[[#This Row],[Odds]]-1))*0.3</f>
        <v>-1.3500000000000033E-2</v>
      </c>
      <c r="P501" s="4"/>
      <c r="Q501" s="4">
        <f>(Table1[[#This Row],[Dom Bet]]*Table1[[#This Row],[Odds]]*Table1[[#This Row],[Win]]-Table1[[#This Row],[Dom Bet]])*Table1[[#This Row],[Dom Bankroll]]</f>
        <v>0</v>
      </c>
      <c r="R501" s="4">
        <f>Table1[[#This Row],[Dom Bet]]*Table1[[#This Row],[Odds]]*Table1[[#This Row],[Win]]-Table1[[#This Row],[Dom Bet]]</f>
        <v>0</v>
      </c>
      <c r="S501" s="4">
        <f>S500</f>
        <v>1.0051457550007052</v>
      </c>
      <c r="T501">
        <v>0.58889999999999998</v>
      </c>
      <c r="U501">
        <f>((Table1[[#This Row],[BB prob.]]*(Table1[[#This Row],[Odds]]-1)-1+Table1[[#This Row],[BB prob.]])/(Table1[[#This Row],[Odds]]-1))*0.3</f>
        <v>3.963666666666666E-2</v>
      </c>
      <c r="V501">
        <v>3.963666666666666E-2</v>
      </c>
      <c r="W501">
        <f>(Table1[[#This Row],[BB Bet]]*Table1[[#This Row],[Odds]]*Table1[[#This Row],[Win]]-Table1[[#This Row],[BB Bet]])*Table1[[#This Row],[BB Bankroll]]</f>
        <v>8.2579437237211686E-2</v>
      </c>
      <c r="X501">
        <f>Table1[[#This Row],[BB Bet]]*Table1[[#This Row],[Odds]]*Table1[[#This Row],[Win]]-Table1[[#This Row],[BB Bet]]</f>
        <v>3.5672999999999989E-2</v>
      </c>
      <c r="Y501" s="5">
        <f>Y500</f>
        <v>2.3149002673509855</v>
      </c>
    </row>
    <row r="502" spans="1:25" x14ac:dyDescent="0.35">
      <c r="A502" s="4">
        <v>2020020285</v>
      </c>
      <c r="B502" s="4">
        <v>38</v>
      </c>
      <c r="C502" s="4" t="s">
        <v>22</v>
      </c>
      <c r="D502" s="4" t="s">
        <v>8</v>
      </c>
      <c r="E502" s="4">
        <v>0</v>
      </c>
      <c r="F502" s="4">
        <v>0</v>
      </c>
      <c r="G502" s="4">
        <v>2.25</v>
      </c>
      <c r="H502">
        <v>0.45052274940680742</v>
      </c>
      <c r="I502">
        <f>((Table1[[#This Row],[H-S prob.]]*(Table1[[#This Row],[Odds]]-1)-1+Table1[[#This Row],[H-S prob.]])/(Table1[[#This Row],[Odds]]-1))*0.3</f>
        <v>3.2822846796760037E-3</v>
      </c>
      <c r="J502">
        <v>3.2822846796760037E-3</v>
      </c>
      <c r="K502">
        <f>(Table1[[#This Row],[H-S Bet]]*Table1[[#This Row],[Odds]]*Table1[[#This Row],[Win]]-Table1[[#This Row],[H-S Bet]])*Table1[[#This Row],[H-S Bankroll]]</f>
        <v>-4.2425453265978984E-3</v>
      </c>
      <c r="L502">
        <f>Table1[[#This Row],[H-S Bet]]*Table1[[#This Row],[Odds]]*Table1[[#This Row],[Win]]-Table1[[#This Row],[H-S Bet]]</f>
        <v>-3.2822846796760037E-3</v>
      </c>
      <c r="M502" s="5">
        <f>M501</f>
        <v>1.2925586110393943</v>
      </c>
      <c r="N502" s="4">
        <v>0.43400000000000005</v>
      </c>
      <c r="O502" s="4">
        <f>((Table1[[#This Row],[Dom prob.]]*(Table1[[#This Row],[Odds]]-1)-1+Table1[[#This Row],[Dom prob.]])/(Table1[[#This Row],[Odds]]-1))*0.3</f>
        <v>-5.6399999999999645E-3</v>
      </c>
      <c r="P502" s="4"/>
      <c r="Q502" s="4">
        <f>(Table1[[#This Row],[Dom Bet]]*Table1[[#This Row],[Odds]]*Table1[[#This Row],[Win]]-Table1[[#This Row],[Dom Bet]])*Table1[[#This Row],[Dom Bankroll]]</f>
        <v>0</v>
      </c>
      <c r="R502" s="4">
        <f>Table1[[#This Row],[Dom Bet]]*Table1[[#This Row],[Odds]]*Table1[[#This Row],[Win]]-Table1[[#This Row],[Dom Bet]]</f>
        <v>0</v>
      </c>
      <c r="S502" s="4">
        <f>S501</f>
        <v>1.0051457550007052</v>
      </c>
      <c r="T502">
        <v>0.53170000000000006</v>
      </c>
      <c r="U502">
        <f>((Table1[[#This Row],[BB prob.]]*(Table1[[#This Row],[Odds]]-1)-1+Table1[[#This Row],[BB prob.]])/(Table1[[#This Row],[Odds]]-1))*0.3</f>
        <v>4.7118000000000014E-2</v>
      </c>
      <c r="V502">
        <v>4.7118000000000014E-2</v>
      </c>
      <c r="W502">
        <f>(Table1[[#This Row],[BB Bet]]*Table1[[#This Row],[Odds]]*Table1[[#This Row],[Win]]-Table1[[#This Row],[BB Bet]])*Table1[[#This Row],[BB Bankroll]]</f>
        <v>-0.10907347079704377</v>
      </c>
      <c r="X502">
        <f>Table1[[#This Row],[BB Bet]]*Table1[[#This Row],[Odds]]*Table1[[#This Row],[Win]]-Table1[[#This Row],[BB Bet]]</f>
        <v>-4.7118000000000014E-2</v>
      </c>
      <c r="Y502" s="5">
        <f>Y501</f>
        <v>2.3149002673509855</v>
      </c>
    </row>
    <row r="503" spans="1:25" x14ac:dyDescent="0.35">
      <c r="A503" s="4">
        <v>2020020285</v>
      </c>
      <c r="B503" s="4">
        <v>38</v>
      </c>
      <c r="C503" s="4" t="s">
        <v>8</v>
      </c>
      <c r="D503" s="4" t="s">
        <v>22</v>
      </c>
      <c r="E503" s="4">
        <v>1</v>
      </c>
      <c r="F503" s="4">
        <v>1</v>
      </c>
      <c r="G503" s="4">
        <v>1.76</v>
      </c>
      <c r="H503">
        <v>0.54947725059319263</v>
      </c>
      <c r="I503">
        <f>((Table1[[#This Row],[H-S prob.]]*(Table1[[#This Row],[Odds]]-1)-1+Table1[[#This Row],[H-S prob.]])/(Table1[[#This Row],[Odds]]-1))*0.3</f>
        <v>-1.2994752219466162E-2</v>
      </c>
      <c r="K503">
        <f>(Table1[[#This Row],[H-S Bet]]*Table1[[#This Row],[Odds]]*Table1[[#This Row],[Win]]-Table1[[#This Row],[H-S Bet]])*Table1[[#This Row],[H-S Bankroll]]</f>
        <v>0</v>
      </c>
      <c r="L503">
        <f>Table1[[#This Row],[H-S Bet]]*Table1[[#This Row],[Odds]]*Table1[[#This Row],[Win]]-Table1[[#This Row],[H-S Bet]]</f>
        <v>0</v>
      </c>
      <c r="M503" s="5">
        <f>M502</f>
        <v>1.2925586110393943</v>
      </c>
      <c r="N503" s="4">
        <v>0.56599999999999995</v>
      </c>
      <c r="O503" s="4">
        <f>((Table1[[#This Row],[Dom prob.]]*(Table1[[#This Row],[Odds]]-1)-1+Table1[[#This Row],[Dom prob.]])/(Table1[[#This Row],[Odds]]-1))*0.3</f>
        <v>-1.5157894736842362E-3</v>
      </c>
      <c r="P503" s="4"/>
      <c r="Q503" s="4">
        <f>(Table1[[#This Row],[Dom Bet]]*Table1[[#This Row],[Odds]]*Table1[[#This Row],[Win]]-Table1[[#This Row],[Dom Bet]])*Table1[[#This Row],[Dom Bankroll]]</f>
        <v>0</v>
      </c>
      <c r="R503" s="4">
        <f>Table1[[#This Row],[Dom Bet]]*Table1[[#This Row],[Odds]]*Table1[[#This Row],[Win]]-Table1[[#This Row],[Dom Bet]]</f>
        <v>0</v>
      </c>
      <c r="S503" s="4">
        <f>S502</f>
        <v>1.0051457550007052</v>
      </c>
      <c r="T503">
        <v>0.46829999999999999</v>
      </c>
      <c r="U503">
        <f>((Table1[[#This Row],[BB prob.]]*(Table1[[#This Row],[Odds]]-1)-1+Table1[[#This Row],[BB prob.]])/(Table1[[#This Row],[Odds]]-1))*0.3</f>
        <v>-6.9391578947368415E-2</v>
      </c>
      <c r="W503">
        <f>(Table1[[#This Row],[BB Bet]]*Table1[[#This Row],[Odds]]*Table1[[#This Row],[Win]]-Table1[[#This Row],[BB Bet]])*Table1[[#This Row],[BB Bankroll]]</f>
        <v>0</v>
      </c>
      <c r="X503">
        <f>Table1[[#This Row],[BB Bet]]*Table1[[#This Row],[Odds]]*Table1[[#This Row],[Win]]-Table1[[#This Row],[BB Bet]]</f>
        <v>0</v>
      </c>
      <c r="Y503" s="5">
        <f>Y502</f>
        <v>2.3149002673509855</v>
      </c>
    </row>
    <row r="504" spans="1:25" x14ac:dyDescent="0.35">
      <c r="A504" s="4">
        <v>2020020287</v>
      </c>
      <c r="B504" s="4">
        <v>38</v>
      </c>
      <c r="C504" s="4" t="s">
        <v>10</v>
      </c>
      <c r="D504" s="4" t="s">
        <v>27</v>
      </c>
      <c r="E504" s="4">
        <v>1</v>
      </c>
      <c r="F504" s="4">
        <v>1</v>
      </c>
      <c r="G504" s="4">
        <v>1.86</v>
      </c>
      <c r="H504">
        <v>0.53857774822462967</v>
      </c>
      <c r="I504">
        <f>((Table1[[#This Row],[H-S prob.]]*(Table1[[#This Row],[Odds]]-1)-1+Table1[[#This Row],[H-S prob.]])/(Table1[[#This Row],[Odds]]-1))*0.3</f>
        <v>6.1207384807367951E-4</v>
      </c>
      <c r="J504">
        <v>6.1207384807367951E-4</v>
      </c>
      <c r="K504">
        <f>(Table1[[#This Row],[H-S Bet]]*Table1[[#This Row],[Odds]]*Table1[[#This Row],[Win]]-Table1[[#This Row],[H-S Bet]])*Table1[[#This Row],[H-S Bankroll]]</f>
        <v>6.8038153771090117E-4</v>
      </c>
      <c r="L504">
        <f>Table1[[#This Row],[H-S Bet]]*Table1[[#This Row],[Odds]]*Table1[[#This Row],[Win]]-Table1[[#This Row],[H-S Bet]]</f>
        <v>5.2638350934336442E-4</v>
      </c>
      <c r="M504" s="5">
        <f>M503</f>
        <v>1.2925586110393943</v>
      </c>
      <c r="N504" s="4">
        <v>0.58099999999999996</v>
      </c>
      <c r="O504" s="4">
        <f>((Table1[[#This Row],[Dom prob.]]*(Table1[[#This Row],[Odds]]-1)-1+Table1[[#This Row],[Dom prob.]])/(Table1[[#This Row],[Odds]]-1))*0.3</f>
        <v>2.813720930232556E-2</v>
      </c>
      <c r="P504" s="4">
        <v>2.813720930232556E-2</v>
      </c>
      <c r="Q504" s="4">
        <f>(Table1[[#This Row],[Dom Bet]]*Table1[[#This Row],[Odds]]*Table1[[#This Row],[Win]]-Table1[[#This Row],[Dom Bet]])*Table1[[#This Row],[Dom Bankroll]]</f>
        <v>2.4322516979507051E-2</v>
      </c>
      <c r="R504" s="4">
        <f>Table1[[#This Row],[Dom Bet]]*Table1[[#This Row],[Odds]]*Table1[[#This Row],[Win]]-Table1[[#This Row],[Dom Bet]]</f>
        <v>2.4197999999999987E-2</v>
      </c>
      <c r="S504" s="4">
        <f>S503</f>
        <v>1.0051457550007052</v>
      </c>
      <c r="T504">
        <v>0.48459999999999998</v>
      </c>
      <c r="U504">
        <f>((Table1[[#This Row],[BB prob.]]*(Table1[[#This Row],[Odds]]-1)-1+Table1[[#This Row],[BB prob.]])/(Table1[[#This Row],[Odds]]-1))*0.3</f>
        <v>-3.4410697674418601E-2</v>
      </c>
      <c r="W504">
        <f>(Table1[[#This Row],[BB Bet]]*Table1[[#This Row],[Odds]]*Table1[[#This Row],[Win]]-Table1[[#This Row],[BB Bet]])*Table1[[#This Row],[BB Bankroll]]</f>
        <v>0</v>
      </c>
      <c r="X504">
        <f>Table1[[#This Row],[BB Bet]]*Table1[[#This Row],[Odds]]*Table1[[#This Row],[Win]]-Table1[[#This Row],[BB Bet]]</f>
        <v>0</v>
      </c>
      <c r="Y504" s="5">
        <f>Y503</f>
        <v>2.3149002673509855</v>
      </c>
    </row>
    <row r="505" spans="1:25" x14ac:dyDescent="0.35">
      <c r="A505" s="4">
        <v>2020020287</v>
      </c>
      <c r="B505" s="4">
        <v>38</v>
      </c>
      <c r="C505" s="4" t="s">
        <v>27</v>
      </c>
      <c r="D505" s="4" t="s">
        <v>10</v>
      </c>
      <c r="E505" s="4">
        <v>0</v>
      </c>
      <c r="F505" s="4">
        <v>0</v>
      </c>
      <c r="G505" s="4">
        <v>2</v>
      </c>
      <c r="H505">
        <v>0.46142225177537022</v>
      </c>
      <c r="I505">
        <f>((Table1[[#This Row],[H-S prob.]]*(Table1[[#This Row],[Odds]]-1)-1+Table1[[#This Row],[H-S prob.]])/(Table1[[#This Row],[Odds]]-1))*0.3</f>
        <v>-2.3146648934777869E-2</v>
      </c>
      <c r="K505">
        <f>(Table1[[#This Row],[H-S Bet]]*Table1[[#This Row],[Odds]]*Table1[[#This Row],[Win]]-Table1[[#This Row],[H-S Bet]])*Table1[[#This Row],[H-S Bankroll]]</f>
        <v>0</v>
      </c>
      <c r="L505">
        <f>Table1[[#This Row],[H-S Bet]]*Table1[[#This Row],[Odds]]*Table1[[#This Row],[Win]]-Table1[[#This Row],[H-S Bet]]</f>
        <v>0</v>
      </c>
      <c r="M505" s="5">
        <f>M504</f>
        <v>1.2925586110393943</v>
      </c>
      <c r="N505" s="4">
        <v>0.41900000000000004</v>
      </c>
      <c r="O505" s="4">
        <f>((Table1[[#This Row],[Dom prob.]]*(Table1[[#This Row],[Odds]]-1)-1+Table1[[#This Row],[Dom prob.]])/(Table1[[#This Row],[Odds]]-1))*0.3</f>
        <v>-4.8599999999999977E-2</v>
      </c>
      <c r="P505" s="4"/>
      <c r="Q505" s="4">
        <f>(Table1[[#This Row],[Dom Bet]]*Table1[[#This Row],[Odds]]*Table1[[#This Row],[Win]]-Table1[[#This Row],[Dom Bet]])*Table1[[#This Row],[Dom Bankroll]]</f>
        <v>0</v>
      </c>
      <c r="R505" s="4">
        <f>Table1[[#This Row],[Dom Bet]]*Table1[[#This Row],[Odds]]*Table1[[#This Row],[Win]]-Table1[[#This Row],[Dom Bet]]</f>
        <v>0</v>
      </c>
      <c r="S505" s="4">
        <f>S504</f>
        <v>1.0051457550007052</v>
      </c>
      <c r="T505">
        <v>0.51540000000000008</v>
      </c>
      <c r="U505">
        <f>((Table1[[#This Row],[BB prob.]]*(Table1[[#This Row],[Odds]]-1)-1+Table1[[#This Row],[BB prob.]])/(Table1[[#This Row],[Odds]]-1))*0.3</f>
        <v>9.2400000000000485E-3</v>
      </c>
      <c r="V505">
        <v>9.2400000000000485E-3</v>
      </c>
      <c r="W505">
        <f>(Table1[[#This Row],[BB Bet]]*Table1[[#This Row],[Odds]]*Table1[[#This Row],[Win]]-Table1[[#This Row],[BB Bet]])*Table1[[#This Row],[BB Bankroll]]</f>
        <v>-2.138967847032322E-2</v>
      </c>
      <c r="X505">
        <f>Table1[[#This Row],[BB Bet]]*Table1[[#This Row],[Odds]]*Table1[[#This Row],[Win]]-Table1[[#This Row],[BB Bet]]</f>
        <v>-9.2400000000000485E-3</v>
      </c>
      <c r="Y505" s="5">
        <f>Y504</f>
        <v>2.3149002673509855</v>
      </c>
    </row>
    <row r="506" spans="1:25" x14ac:dyDescent="0.35">
      <c r="A506" s="4">
        <v>2020020288</v>
      </c>
      <c r="B506" s="4">
        <v>38</v>
      </c>
      <c r="C506" s="4" t="s">
        <v>24</v>
      </c>
      <c r="D506" s="4" t="s">
        <v>28</v>
      </c>
      <c r="E506" s="4">
        <v>1</v>
      </c>
      <c r="F506" s="4">
        <v>0</v>
      </c>
      <c r="G506" s="4">
        <v>1.66</v>
      </c>
      <c r="H506">
        <v>0.52486071365633369</v>
      </c>
      <c r="I506">
        <f>((Table1[[#This Row],[H-S prob.]]*(Table1[[#This Row],[Odds]]-1)-1+Table1[[#This Row],[H-S prob.]])/(Table1[[#This Row],[Odds]]-1))*0.3</f>
        <v>-5.8514188786584563E-2</v>
      </c>
      <c r="K506">
        <f>(Table1[[#This Row],[H-S Bet]]*Table1[[#This Row],[Odds]]*Table1[[#This Row],[Win]]-Table1[[#This Row],[H-S Bet]])*Table1[[#This Row],[H-S Bankroll]]</f>
        <v>0</v>
      </c>
      <c r="L506">
        <f>Table1[[#This Row],[H-S Bet]]*Table1[[#This Row],[Odds]]*Table1[[#This Row],[Win]]-Table1[[#This Row],[H-S Bet]]</f>
        <v>0</v>
      </c>
      <c r="M506" s="5">
        <f>M505</f>
        <v>1.2925586110393943</v>
      </c>
      <c r="N506" s="4">
        <v>0.58099999999999996</v>
      </c>
      <c r="O506" s="4">
        <f>((Table1[[#This Row],[Dom prob.]]*(Table1[[#This Row],[Odds]]-1)-1+Table1[[#This Row],[Dom prob.]])/(Table1[[#This Row],[Odds]]-1))*0.3</f>
        <v>-1.6154545454545515E-2</v>
      </c>
      <c r="P506" s="4"/>
      <c r="Q506" s="4">
        <f>(Table1[[#This Row],[Dom Bet]]*Table1[[#This Row],[Odds]]*Table1[[#This Row],[Win]]-Table1[[#This Row],[Dom Bet]])*Table1[[#This Row],[Dom Bankroll]]</f>
        <v>0</v>
      </c>
      <c r="R506" s="4">
        <f>Table1[[#This Row],[Dom Bet]]*Table1[[#This Row],[Odds]]*Table1[[#This Row],[Win]]-Table1[[#This Row],[Dom Bet]]</f>
        <v>0</v>
      </c>
      <c r="S506" s="4">
        <f>S505</f>
        <v>1.0051457550007052</v>
      </c>
      <c r="T506">
        <v>0.50149999999999995</v>
      </c>
      <c r="U506">
        <f>((Table1[[#This Row],[BB prob.]]*(Table1[[#This Row],[Odds]]-1)-1+Table1[[#This Row],[BB prob.]])/(Table1[[#This Row],[Odds]]-1))*0.3</f>
        <v>-7.6140909090909176E-2</v>
      </c>
      <c r="W506">
        <f>(Table1[[#This Row],[BB Bet]]*Table1[[#This Row],[Odds]]*Table1[[#This Row],[Win]]-Table1[[#This Row],[BB Bet]])*Table1[[#This Row],[BB Bankroll]]</f>
        <v>0</v>
      </c>
      <c r="X506">
        <f>Table1[[#This Row],[BB Bet]]*Table1[[#This Row],[Odds]]*Table1[[#This Row],[Win]]-Table1[[#This Row],[BB Bet]]</f>
        <v>0</v>
      </c>
      <c r="Y506" s="5">
        <f>Y505</f>
        <v>2.3149002673509855</v>
      </c>
    </row>
    <row r="507" spans="1:25" x14ac:dyDescent="0.35">
      <c r="A507" s="4">
        <v>2020020288</v>
      </c>
      <c r="B507" s="4">
        <v>38</v>
      </c>
      <c r="C507" s="4" t="s">
        <v>28</v>
      </c>
      <c r="D507" s="4" t="s">
        <v>24</v>
      </c>
      <c r="E507" s="4">
        <v>0</v>
      </c>
      <c r="F507" s="4">
        <v>1</v>
      </c>
      <c r="G507" s="4">
        <v>2.4500000000000002</v>
      </c>
      <c r="H507">
        <v>0.47513928634366626</v>
      </c>
      <c r="I507">
        <f>((Table1[[#This Row],[H-S prob.]]*(Table1[[#This Row],[Odds]]-1)-1+Table1[[#This Row],[H-S prob.]])/(Table1[[#This Row],[Odds]]-1))*0.3</f>
        <v>3.3949914112134286E-2</v>
      </c>
      <c r="J507">
        <v>3.3949914112134286E-2</v>
      </c>
      <c r="K507">
        <f>(Table1[[#This Row],[H-S Bet]]*Table1[[#This Row],[Odds]]*Table1[[#This Row],[Win]]-Table1[[#This Row],[H-S Bet]])*Table1[[#This Row],[H-S Bankroll]]</f>
        <v>6.3629268053046181E-2</v>
      </c>
      <c r="L507">
        <f>Table1[[#This Row],[H-S Bet]]*Table1[[#This Row],[Odds]]*Table1[[#This Row],[Win]]-Table1[[#This Row],[H-S Bet]]</f>
        <v>4.9227375462594716E-2</v>
      </c>
      <c r="M507" s="5">
        <f>M506</f>
        <v>1.2925586110393943</v>
      </c>
      <c r="N507" s="4">
        <v>0.41900000000000004</v>
      </c>
      <c r="O507" s="4">
        <f>((Table1[[#This Row],[Dom prob.]]*(Table1[[#This Row],[Odds]]-1)-1+Table1[[#This Row],[Dom prob.]])/(Table1[[#This Row],[Odds]]-1))*0.3</f>
        <v>5.4931034482758991E-3</v>
      </c>
      <c r="P507" s="4">
        <v>5.4931034482758991E-3</v>
      </c>
      <c r="Q507" s="4">
        <f>(Table1[[#This Row],[Dom Bet]]*Table1[[#This Row],[Odds]]*Table1[[#This Row],[Win]]-Table1[[#This Row],[Dom Bet]])*Table1[[#This Row],[Dom Bankroll]]</f>
        <v>8.0059859385806734E-3</v>
      </c>
      <c r="R507" s="4">
        <f>Table1[[#This Row],[Dom Bet]]*Table1[[#This Row],[Odds]]*Table1[[#This Row],[Win]]-Table1[[#This Row],[Dom Bet]]</f>
        <v>7.9650000000000554E-3</v>
      </c>
      <c r="S507" s="4">
        <f>S506</f>
        <v>1.0051457550007052</v>
      </c>
      <c r="T507">
        <v>0.49850000000000005</v>
      </c>
      <c r="U507">
        <f>((Table1[[#This Row],[BB prob.]]*(Table1[[#This Row],[Odds]]-1)-1+Table1[[#This Row],[BB prob.]])/(Table1[[#This Row],[Odds]]-1))*0.3</f>
        <v>4.5791379310344868E-2</v>
      </c>
      <c r="V507">
        <v>4.5791379310344868E-2</v>
      </c>
      <c r="W507">
        <f>(Table1[[#This Row],[BB Bet]]*Table1[[#This Row],[Odds]]*Table1[[#This Row],[Win]]-Table1[[#This Row],[BB Bet]])*Table1[[#This Row],[BB Bankroll]]</f>
        <v>0.15370359050143723</v>
      </c>
      <c r="X507">
        <f>Table1[[#This Row],[BB Bet]]*Table1[[#This Row],[Odds]]*Table1[[#This Row],[Win]]-Table1[[#This Row],[BB Bet]]</f>
        <v>6.6397500000000068E-2</v>
      </c>
      <c r="Y507" s="5">
        <f>Y506</f>
        <v>2.3149002673509855</v>
      </c>
    </row>
    <row r="508" spans="1:25" x14ac:dyDescent="0.35">
      <c r="A508" s="4">
        <v>2020020289</v>
      </c>
      <c r="B508" s="4">
        <v>38</v>
      </c>
      <c r="C508" s="4" t="s">
        <v>26</v>
      </c>
      <c r="D508" s="4" t="s">
        <v>29</v>
      </c>
      <c r="E508" s="4">
        <v>1</v>
      </c>
      <c r="F508" s="4">
        <v>0</v>
      </c>
      <c r="G508" s="4">
        <v>2.25</v>
      </c>
      <c r="H508">
        <v>0.43589809178332456</v>
      </c>
      <c r="I508">
        <f>((Table1[[#This Row],[H-S prob.]]*(Table1[[#This Row],[Odds]]-1)-1+Table1[[#This Row],[H-S prob.]])/(Table1[[#This Row],[Odds]]-1))*0.3</f>
        <v>-4.6150304370047345E-3</v>
      </c>
      <c r="K508">
        <f>(Table1[[#This Row],[H-S Bet]]*Table1[[#This Row],[Odds]]*Table1[[#This Row],[Win]]-Table1[[#This Row],[H-S Bet]])*Table1[[#This Row],[H-S Bankroll]]</f>
        <v>0</v>
      </c>
      <c r="L508">
        <f>Table1[[#This Row],[H-S Bet]]*Table1[[#This Row],[Odds]]*Table1[[#This Row],[Win]]-Table1[[#This Row],[H-S Bet]]</f>
        <v>0</v>
      </c>
      <c r="M508" s="5">
        <f>M507</f>
        <v>1.2925586110393943</v>
      </c>
      <c r="N508" s="4">
        <v>0.40500000000000003</v>
      </c>
      <c r="O508" s="4">
        <f>((Table1[[#This Row],[Dom prob.]]*(Table1[[#This Row],[Odds]]-1)-1+Table1[[#This Row],[Dom prob.]])/(Table1[[#This Row],[Odds]]-1))*0.3</f>
        <v>-2.1299999999999972E-2</v>
      </c>
      <c r="P508" s="4"/>
      <c r="Q508" s="4">
        <f>(Table1[[#This Row],[Dom Bet]]*Table1[[#This Row],[Odds]]*Table1[[#This Row],[Win]]-Table1[[#This Row],[Dom Bet]])*Table1[[#This Row],[Dom Bankroll]]</f>
        <v>0</v>
      </c>
      <c r="R508" s="4">
        <f>Table1[[#This Row],[Dom Bet]]*Table1[[#This Row],[Odds]]*Table1[[#This Row],[Win]]-Table1[[#This Row],[Dom Bet]]</f>
        <v>0</v>
      </c>
      <c r="S508" s="4">
        <f>S507</f>
        <v>1.0051457550007052</v>
      </c>
      <c r="T508">
        <v>0.39950000000000002</v>
      </c>
      <c r="U508">
        <f>((Table1[[#This Row],[BB prob.]]*(Table1[[#This Row],[Odds]]-1)-1+Table1[[#This Row],[BB prob.]])/(Table1[[#This Row],[Odds]]-1))*0.3</f>
        <v>-2.4269999999999989E-2</v>
      </c>
      <c r="W508">
        <f>(Table1[[#This Row],[BB Bet]]*Table1[[#This Row],[Odds]]*Table1[[#This Row],[Win]]-Table1[[#This Row],[BB Bet]])*Table1[[#This Row],[BB Bankroll]]</f>
        <v>0</v>
      </c>
      <c r="X508">
        <f>Table1[[#This Row],[BB Bet]]*Table1[[#This Row],[Odds]]*Table1[[#This Row],[Win]]-Table1[[#This Row],[BB Bet]]</f>
        <v>0</v>
      </c>
      <c r="Y508" s="5">
        <f>Y507</f>
        <v>2.3149002673509855</v>
      </c>
    </row>
    <row r="509" spans="1:25" x14ac:dyDescent="0.35">
      <c r="A509" s="4">
        <v>2020020289</v>
      </c>
      <c r="B509" s="4">
        <v>38</v>
      </c>
      <c r="C509" s="4" t="s">
        <v>29</v>
      </c>
      <c r="D509" s="4" t="s">
        <v>26</v>
      </c>
      <c r="E509" s="4">
        <v>0</v>
      </c>
      <c r="F509" s="4">
        <v>1</v>
      </c>
      <c r="G509" s="4">
        <v>1.74</v>
      </c>
      <c r="H509">
        <v>0.56410190821667539</v>
      </c>
      <c r="I509">
        <f>((Table1[[#This Row],[H-S prob.]]*(Table1[[#This Row],[Odds]]-1)-1+Table1[[#This Row],[H-S prob.]])/(Table1[[#This Row],[Odds]]-1))*0.3</f>
        <v>-7.4848701498586873E-3</v>
      </c>
      <c r="K509">
        <f>(Table1[[#This Row],[H-S Bet]]*Table1[[#This Row],[Odds]]*Table1[[#This Row],[Win]]-Table1[[#This Row],[H-S Bet]])*Table1[[#This Row],[H-S Bankroll]]</f>
        <v>0</v>
      </c>
      <c r="L509">
        <f>Table1[[#This Row],[H-S Bet]]*Table1[[#This Row],[Odds]]*Table1[[#This Row],[Win]]-Table1[[#This Row],[H-S Bet]]</f>
        <v>0</v>
      </c>
      <c r="M509" s="5">
        <f>M508</f>
        <v>1.2925586110393943</v>
      </c>
      <c r="N509" s="4">
        <v>0.59499999999999997</v>
      </c>
      <c r="O509" s="4">
        <f>((Table1[[#This Row],[Dom prob.]]*(Table1[[#This Row],[Odds]]-1)-1+Table1[[#This Row],[Dom prob.]])/(Table1[[#This Row],[Odds]]-1))*0.3</f>
        <v>1.4310810810810764E-2</v>
      </c>
      <c r="P509" s="4">
        <v>1.4310810810810764E-2</v>
      </c>
      <c r="Q509" s="4">
        <f>(Table1[[#This Row],[Dom Bet]]*Table1[[#This Row],[Odds]]*Table1[[#This Row],[Win]]-Table1[[#This Row],[Dom Bet]])*Table1[[#This Row],[Dom Bankroll]]</f>
        <v>1.0644493545457434E-2</v>
      </c>
      <c r="R509" s="4">
        <f>Table1[[#This Row],[Dom Bet]]*Table1[[#This Row],[Odds]]*Table1[[#This Row],[Win]]-Table1[[#This Row],[Dom Bet]]</f>
        <v>1.0589999999999966E-2</v>
      </c>
      <c r="S509" s="4">
        <f>S508</f>
        <v>1.0051457550007052</v>
      </c>
      <c r="T509">
        <v>0.60050000000000003</v>
      </c>
      <c r="U509">
        <f>((Table1[[#This Row],[BB prob.]]*(Table1[[#This Row],[Odds]]-1)-1+Table1[[#This Row],[BB prob.]])/(Table1[[#This Row],[Odds]]-1))*0.3</f>
        <v>1.8190540540540569E-2</v>
      </c>
      <c r="V509">
        <v>1.8190540540540569E-2</v>
      </c>
      <c r="W509">
        <f>(Table1[[#This Row],[BB Bet]]*Table1[[#This Row],[Odds]]*Table1[[#This Row],[Win]]-Table1[[#This Row],[BB Bet]])*Table1[[#This Row],[BB Bankroll]]</f>
        <v>3.1160872498811665E-2</v>
      </c>
      <c r="X509">
        <f>Table1[[#This Row],[BB Bet]]*Table1[[#This Row],[Odds]]*Table1[[#This Row],[Win]]-Table1[[#This Row],[BB Bet]]</f>
        <v>1.3461000000000022E-2</v>
      </c>
      <c r="Y509" s="5">
        <f>Y508</f>
        <v>2.3149002673509855</v>
      </c>
    </row>
    <row r="510" spans="1:25" x14ac:dyDescent="0.35">
      <c r="A510" s="4">
        <v>2020020289.0999999</v>
      </c>
      <c r="B510" s="4">
        <v>38</v>
      </c>
      <c r="C510" s="4" t="s">
        <v>19</v>
      </c>
      <c r="D510" s="4" t="s">
        <v>31</v>
      </c>
      <c r="E510" s="4">
        <v>1</v>
      </c>
      <c r="F510" s="4">
        <v>1</v>
      </c>
      <c r="G510" s="4">
        <v>2.5499999999999998</v>
      </c>
      <c r="H510">
        <v>0.30547443000646268</v>
      </c>
      <c r="I510">
        <f>((Table1[[#This Row],[H-S prob.]]*(Table1[[#This Row],[Odds]]-1)-1+Table1[[#This Row],[H-S prob.]])/(Table1[[#This Row],[Odds]]-1))*0.3</f>
        <v>-4.27819748677781E-2</v>
      </c>
      <c r="K510">
        <f>(Table1[[#This Row],[H-S Bet]]*Table1[[#This Row],[Odds]]*Table1[[#This Row],[Win]]-Table1[[#This Row],[H-S Bet]])*Table1[[#This Row],[H-S Bankroll]]</f>
        <v>0</v>
      </c>
      <c r="L510">
        <f>Table1[[#This Row],[H-S Bet]]*Table1[[#This Row],[Odds]]*Table1[[#This Row],[Win]]-Table1[[#This Row],[H-S Bet]]</f>
        <v>0</v>
      </c>
      <c r="M510" s="5">
        <f>M509</f>
        <v>1.2925586110393943</v>
      </c>
      <c r="N510" s="4">
        <v>0.4</v>
      </c>
      <c r="O510" s="4">
        <f>((Table1[[#This Row],[Dom prob.]]*(Table1[[#This Row],[Odds]]-1)-1+Table1[[#This Row],[Dom prob.]])/(Table1[[#This Row],[Odds]]-1))*0.3</f>
        <v>3.8709677419354873E-3</v>
      </c>
      <c r="P510" s="4">
        <v>3.8709677419354873E-3</v>
      </c>
      <c r="Q510" s="4">
        <f>(Table1[[#This Row],[Dom Bet]]*Table1[[#This Row],[Odds]]*Table1[[#This Row],[Win]]-Table1[[#This Row],[Dom Bet]])*Table1[[#This Row],[Dom Bankroll]]</f>
        <v>6.0308745300042361E-3</v>
      </c>
      <c r="R510" s="4">
        <f>Table1[[#This Row],[Dom Bet]]*Table1[[#This Row],[Odds]]*Table1[[#This Row],[Win]]-Table1[[#This Row],[Dom Bet]]</f>
        <v>6.0000000000000045E-3</v>
      </c>
      <c r="S510" s="4">
        <f>S509</f>
        <v>1.0051457550007052</v>
      </c>
      <c r="T510">
        <v>0.23080000000000001</v>
      </c>
      <c r="U510">
        <f>((Table1[[#This Row],[BB prob.]]*(Table1[[#This Row],[Odds]]-1)-1+Table1[[#This Row],[BB prob.]])/(Table1[[#This Row],[Odds]]-1))*0.3</f>
        <v>-7.9637419354838715E-2</v>
      </c>
      <c r="W510">
        <f>(Table1[[#This Row],[BB Bet]]*Table1[[#This Row],[Odds]]*Table1[[#This Row],[Win]]-Table1[[#This Row],[BB Bet]])*Table1[[#This Row],[BB Bankroll]]</f>
        <v>0</v>
      </c>
      <c r="X510">
        <f>Table1[[#This Row],[BB Bet]]*Table1[[#This Row],[Odds]]*Table1[[#This Row],[Win]]-Table1[[#This Row],[BB Bet]]</f>
        <v>0</v>
      </c>
      <c r="Y510" s="5">
        <f>Y509</f>
        <v>2.3149002673509855</v>
      </c>
    </row>
    <row r="511" spans="1:25" x14ac:dyDescent="0.35">
      <c r="A511" s="4">
        <v>2020020289.0999999</v>
      </c>
      <c r="B511" s="4">
        <v>38</v>
      </c>
      <c r="C511" s="4" t="s">
        <v>31</v>
      </c>
      <c r="D511" s="4" t="s">
        <v>19</v>
      </c>
      <c r="E511" s="4">
        <v>0</v>
      </c>
      <c r="F511" s="4">
        <v>0</v>
      </c>
      <c r="G511" s="4">
        <v>1.58</v>
      </c>
      <c r="H511">
        <v>0.69452556999353732</v>
      </c>
      <c r="I511">
        <f>((Table1[[#This Row],[H-S prob.]]*(Table1[[#This Row],[Odds]]-1)-1+Table1[[#This Row],[H-S prob.]])/(Table1[[#This Row],[Odds]]-1))*0.3</f>
        <v>5.0353655477477034E-2</v>
      </c>
      <c r="J511">
        <v>5.0353655477477034E-2</v>
      </c>
      <c r="K511">
        <f>(Table1[[#This Row],[H-S Bet]]*Table1[[#This Row],[Odds]]*Table1[[#This Row],[Win]]-Table1[[#This Row],[H-S Bet]])*Table1[[#This Row],[H-S Bankroll]]</f>
        <v>-6.5085050984723905E-2</v>
      </c>
      <c r="L511">
        <f>Table1[[#This Row],[H-S Bet]]*Table1[[#This Row],[Odds]]*Table1[[#This Row],[Win]]-Table1[[#This Row],[H-S Bet]]</f>
        <v>-5.0353655477477034E-2</v>
      </c>
      <c r="M511" s="5">
        <f>M510</f>
        <v>1.2925586110393943</v>
      </c>
      <c r="N511" s="4">
        <v>0.6</v>
      </c>
      <c r="O511" s="4">
        <f>((Table1[[#This Row],[Dom prob.]]*(Table1[[#This Row],[Odds]]-1)-1+Table1[[#This Row],[Dom prob.]])/(Table1[[#This Row],[Odds]]-1))*0.3</f>
        <v>-2.6896551724137893E-2</v>
      </c>
      <c r="P511" s="4"/>
      <c r="Q511" s="4">
        <f>(Table1[[#This Row],[Dom Bet]]*Table1[[#This Row],[Odds]]*Table1[[#This Row],[Win]]-Table1[[#This Row],[Dom Bet]])*Table1[[#This Row],[Dom Bankroll]]</f>
        <v>0</v>
      </c>
      <c r="R511" s="4">
        <f>Table1[[#This Row],[Dom Bet]]*Table1[[#This Row],[Odds]]*Table1[[#This Row],[Win]]-Table1[[#This Row],[Dom Bet]]</f>
        <v>0</v>
      </c>
      <c r="S511" s="4">
        <f>S510</f>
        <v>1.0051457550007052</v>
      </c>
      <c r="T511">
        <v>0.76919999999999999</v>
      </c>
      <c r="U511">
        <f>((Table1[[#This Row],[BB prob.]]*(Table1[[#This Row],[Odds]]-1)-1+Table1[[#This Row],[BB prob.]])/(Table1[[#This Row],[Odds]]-1))*0.3</f>
        <v>0.11138068965517244</v>
      </c>
      <c r="V511">
        <v>0.11138068965517244</v>
      </c>
      <c r="W511">
        <f>(Table1[[#This Row],[BB Bet]]*Table1[[#This Row],[Odds]]*Table1[[#This Row],[Win]]-Table1[[#This Row],[BB Bet]])*Table1[[#This Row],[BB Bankroll]]</f>
        <v>-0.25783518826049584</v>
      </c>
      <c r="X511">
        <f>Table1[[#This Row],[BB Bet]]*Table1[[#This Row],[Odds]]*Table1[[#This Row],[Win]]-Table1[[#This Row],[BB Bet]]</f>
        <v>-0.11138068965517244</v>
      </c>
      <c r="Y511" s="5">
        <f>Y510</f>
        <v>2.3149002673509855</v>
      </c>
    </row>
    <row r="512" spans="1:25" x14ac:dyDescent="0.35">
      <c r="A512" s="4">
        <v>2020020289.2</v>
      </c>
      <c r="B512" s="4">
        <v>38</v>
      </c>
      <c r="C512" s="4" t="s">
        <v>18</v>
      </c>
      <c r="D512" s="4" t="s">
        <v>5</v>
      </c>
      <c r="E512" s="4">
        <v>1</v>
      </c>
      <c r="F512" s="4">
        <v>1</v>
      </c>
      <c r="G512" s="4">
        <v>2.2999999999999998</v>
      </c>
      <c r="H512">
        <v>0.45598484793687133</v>
      </c>
      <c r="I512">
        <f>((Table1[[#This Row],[H-S prob.]]*(Table1[[#This Row],[Odds]]-1)-1+Table1[[#This Row],[H-S prob.]])/(Table1[[#This Row],[Odds]]-1))*0.3</f>
        <v>1.1253496212647077E-2</v>
      </c>
      <c r="J512">
        <v>1.1253496212647077E-2</v>
      </c>
      <c r="K512">
        <f>(Table1[[#This Row],[H-S Bet]]*Table1[[#This Row],[Odds]]*Table1[[#This Row],[Win]]-Table1[[#This Row],[H-S Bet]])*Table1[[#This Row],[H-S Bankroll]]</f>
        <v>1.8909544464143047E-2</v>
      </c>
      <c r="L512">
        <f>Table1[[#This Row],[H-S Bet]]*Table1[[#This Row],[Odds]]*Table1[[#This Row],[Win]]-Table1[[#This Row],[H-S Bet]]</f>
        <v>1.46295450764412E-2</v>
      </c>
      <c r="M512" s="5">
        <f>M511</f>
        <v>1.2925586110393943</v>
      </c>
      <c r="N512" s="4">
        <v>0.40799999999999997</v>
      </c>
      <c r="O512" s="4">
        <f>((Table1[[#This Row],[Dom prob.]]*(Table1[[#This Row],[Odds]]-1)-1+Table1[[#This Row],[Dom prob.]])/(Table1[[#This Row],[Odds]]-1))*0.3</f>
        <v>-1.4215384615384652E-2</v>
      </c>
      <c r="P512" s="4"/>
      <c r="Q512" s="4">
        <f>(Table1[[#This Row],[Dom Bet]]*Table1[[#This Row],[Odds]]*Table1[[#This Row],[Win]]-Table1[[#This Row],[Dom Bet]])*Table1[[#This Row],[Dom Bankroll]]</f>
        <v>0</v>
      </c>
      <c r="R512" s="4">
        <f>Table1[[#This Row],[Dom Bet]]*Table1[[#This Row],[Odds]]*Table1[[#This Row],[Win]]-Table1[[#This Row],[Dom Bet]]</f>
        <v>0</v>
      </c>
      <c r="S512" s="4">
        <f>S511</f>
        <v>1.0051457550007052</v>
      </c>
      <c r="T512">
        <v>0.36270000000000002</v>
      </c>
      <c r="U512">
        <f>((Table1[[#This Row],[BB prob.]]*(Table1[[#This Row],[Odds]]-1)-1+Table1[[#This Row],[BB prob.]])/(Table1[[#This Row],[Odds]]-1))*0.3</f>
        <v>-3.8259230769230775E-2</v>
      </c>
      <c r="W512">
        <f>(Table1[[#This Row],[BB Bet]]*Table1[[#This Row],[Odds]]*Table1[[#This Row],[Win]]-Table1[[#This Row],[BB Bet]])*Table1[[#This Row],[BB Bankroll]]</f>
        <v>0</v>
      </c>
      <c r="X512">
        <f>Table1[[#This Row],[BB Bet]]*Table1[[#This Row],[Odds]]*Table1[[#This Row],[Win]]-Table1[[#This Row],[BB Bet]]</f>
        <v>0</v>
      </c>
      <c r="Y512" s="5">
        <f>Y511</f>
        <v>2.3149002673509855</v>
      </c>
    </row>
    <row r="513" spans="1:25" x14ac:dyDescent="0.35">
      <c r="A513" s="4">
        <v>2020020289.2</v>
      </c>
      <c r="B513" s="4">
        <v>38</v>
      </c>
      <c r="C513" s="4" t="s">
        <v>5</v>
      </c>
      <c r="D513" s="4" t="s">
        <v>18</v>
      </c>
      <c r="E513" s="4">
        <v>0</v>
      </c>
      <c r="F513" s="4">
        <v>0</v>
      </c>
      <c r="G513" s="4">
        <v>1.66</v>
      </c>
      <c r="H513">
        <v>0.54401515206312867</v>
      </c>
      <c r="I513">
        <f>((Table1[[#This Row],[H-S prob.]]*(Table1[[#This Row],[Odds]]-1)-1+Table1[[#This Row],[H-S prob.]])/(Table1[[#This Row],[Odds]]-1))*0.3</f>
        <v>-4.406129435236656E-2</v>
      </c>
      <c r="K513">
        <f>(Table1[[#This Row],[H-S Bet]]*Table1[[#This Row],[Odds]]*Table1[[#This Row],[Win]]-Table1[[#This Row],[H-S Bet]])*Table1[[#This Row],[H-S Bankroll]]</f>
        <v>0</v>
      </c>
      <c r="L513">
        <f>Table1[[#This Row],[H-S Bet]]*Table1[[#This Row],[Odds]]*Table1[[#This Row],[Win]]-Table1[[#This Row],[H-S Bet]]</f>
        <v>0</v>
      </c>
      <c r="M513" s="5">
        <f>M512</f>
        <v>1.2925586110393943</v>
      </c>
      <c r="N513" s="4">
        <v>0.59200000000000008</v>
      </c>
      <c r="O513" s="4">
        <f>((Table1[[#This Row],[Dom prob.]]*(Table1[[#This Row],[Odds]]-1)-1+Table1[[#This Row],[Dom prob.]])/(Table1[[#This Row],[Odds]]-1))*0.3</f>
        <v>-7.8545454545454387E-3</v>
      </c>
      <c r="P513" s="4"/>
      <c r="Q513" s="4">
        <f>(Table1[[#This Row],[Dom Bet]]*Table1[[#This Row],[Odds]]*Table1[[#This Row],[Win]]-Table1[[#This Row],[Dom Bet]])*Table1[[#This Row],[Dom Bankroll]]</f>
        <v>0</v>
      </c>
      <c r="R513" s="4">
        <f>Table1[[#This Row],[Dom Bet]]*Table1[[#This Row],[Odds]]*Table1[[#This Row],[Win]]-Table1[[#This Row],[Dom Bet]]</f>
        <v>0</v>
      </c>
      <c r="S513" s="4">
        <f>S512</f>
        <v>1.0051457550007052</v>
      </c>
      <c r="T513">
        <v>0.63729999999999998</v>
      </c>
      <c r="U513">
        <f>((Table1[[#This Row],[BB prob.]]*(Table1[[#This Row],[Odds]]-1)-1+Table1[[#This Row],[BB prob.]])/(Table1[[#This Row],[Odds]]-1))*0.3</f>
        <v>2.6326363636363599E-2</v>
      </c>
      <c r="V513">
        <v>2.6326363636363599E-2</v>
      </c>
      <c r="W513">
        <f>(Table1[[#This Row],[BB Bet]]*Table1[[#This Row],[Odds]]*Table1[[#This Row],[Win]]-Table1[[#This Row],[BB Bet]])*Table1[[#This Row],[BB Bankroll]]</f>
        <v>-6.0942906220197358E-2</v>
      </c>
      <c r="X513">
        <f>Table1[[#This Row],[BB Bet]]*Table1[[#This Row],[Odds]]*Table1[[#This Row],[Win]]-Table1[[#This Row],[BB Bet]]</f>
        <v>-2.6326363636363599E-2</v>
      </c>
      <c r="Y513" s="5">
        <f>Y512</f>
        <v>2.3149002673509855</v>
      </c>
    </row>
    <row r="514" spans="1:25" x14ac:dyDescent="0.35">
      <c r="A514" s="4">
        <v>2020020290</v>
      </c>
      <c r="B514" s="4">
        <v>39</v>
      </c>
      <c r="C514" s="4" t="s">
        <v>14</v>
      </c>
      <c r="D514" s="4" t="s">
        <v>2</v>
      </c>
      <c r="E514" s="4">
        <v>1</v>
      </c>
      <c r="F514" s="4">
        <v>1</v>
      </c>
      <c r="G514" s="4">
        <v>1.57</v>
      </c>
      <c r="H514">
        <v>0.57855518033484787</v>
      </c>
      <c r="I514">
        <f>((Table1[[#This Row],[H-S prob.]]*(Table1[[#This Row],[Odds]]-1)-1+Table1[[#This Row],[H-S prob.]])/(Table1[[#This Row],[Odds]]-1))*0.3</f>
        <v>-4.8246508881204631E-2</v>
      </c>
      <c r="K514">
        <f>(Table1[[#This Row],[H-S Bet]]*Table1[[#This Row],[Odds]]*Table1[[#This Row],[Win]]-Table1[[#This Row],[H-S Bet]])*Table1[[#This Row],[H-S Bankroll]]</f>
        <v>0</v>
      </c>
      <c r="L514">
        <f>Table1[[#This Row],[H-S Bet]]*Table1[[#This Row],[Odds]]*Table1[[#This Row],[Win]]-Table1[[#This Row],[H-S Bet]]</f>
        <v>0</v>
      </c>
      <c r="M514" s="5">
        <f>M513+SUM(K490:K513)</f>
        <v>1.3564147327266893</v>
      </c>
      <c r="N514" s="4">
        <v>0.60699999999999998</v>
      </c>
      <c r="O514" s="4">
        <f>((Table1[[#This Row],[Dom prob.]]*(Table1[[#This Row],[Odds]]-1)-1+Table1[[#This Row],[Dom prob.]])/(Table1[[#This Row],[Odds]]-1))*0.3</f>
        <v>-2.4742105263157888E-2</v>
      </c>
      <c r="P514" s="4"/>
      <c r="Q514" s="4">
        <f>(Table1[[#This Row],[Dom Bet]]*Table1[[#This Row],[Odds]]*Table1[[#This Row],[Win]]-Table1[[#This Row],[Dom Bet]])*Table1[[#This Row],[Dom Bankroll]]</f>
        <v>0</v>
      </c>
      <c r="R514" s="4">
        <f>Table1[[#This Row],[Dom Bet]]*Table1[[#This Row],[Odds]]*Table1[[#This Row],[Win]]-Table1[[#This Row],[Dom Bet]]</f>
        <v>0</v>
      </c>
      <c r="S514" s="4">
        <f>S513+SUM(Q490:Q513)</f>
        <v>1.0782731241142716</v>
      </c>
      <c r="T514">
        <v>0.53400000000000003</v>
      </c>
      <c r="U514">
        <f>((Table1[[#This Row],[BB prob.]]*(Table1[[#This Row],[Odds]]-1)-1+Table1[[#This Row],[BB prob.]])/(Table1[[#This Row],[Odds]]-1))*0.3</f>
        <v>-8.5063157894736757E-2</v>
      </c>
      <c r="W514">
        <f>(Table1[[#This Row],[BB Bet]]*Table1[[#This Row],[Odds]]*Table1[[#This Row],[Win]]-Table1[[#This Row],[BB Bet]])*Table1[[#This Row],[BB Bankroll]]</f>
        <v>0</v>
      </c>
      <c r="X514">
        <f>Table1[[#This Row],[BB Bet]]*Table1[[#This Row],[Odds]]*Table1[[#This Row],[Win]]-Table1[[#This Row],[BB Bet]]</f>
        <v>0</v>
      </c>
      <c r="Y514" s="5">
        <f>Y513+SUM(W490:W513)</f>
        <v>2.1343714891868943</v>
      </c>
    </row>
    <row r="515" spans="1:25" x14ac:dyDescent="0.35">
      <c r="A515" s="4">
        <v>2020020290</v>
      </c>
      <c r="B515" s="4">
        <v>39</v>
      </c>
      <c r="C515" s="4" t="s">
        <v>2</v>
      </c>
      <c r="D515" s="4" t="s">
        <v>14</v>
      </c>
      <c r="E515" s="4">
        <v>0</v>
      </c>
      <c r="F515" s="4">
        <v>0</v>
      </c>
      <c r="G515" s="4">
        <v>2.5499999999999998</v>
      </c>
      <c r="H515">
        <v>0.42144481966515213</v>
      </c>
      <c r="I515">
        <f>((Table1[[#This Row],[H-S prob.]]*(Table1[[#This Row],[Odds]]-1)-1+Table1[[#This Row],[H-S prob.]])/(Table1[[#This Row],[Odds]]-1))*0.3</f>
        <v>1.4455023899252491E-2</v>
      </c>
      <c r="J515">
        <v>1.4455023899252491E-2</v>
      </c>
      <c r="K515">
        <f>(Table1[[#This Row],[H-S Bet]]*Table1[[#This Row],[Odds]]*Table1[[#This Row],[Win]]-Table1[[#This Row],[H-S Bet]])*Table1[[#This Row],[H-S Bankroll]]</f>
        <v>-1.9607007378862475E-2</v>
      </c>
      <c r="L515">
        <f>Table1[[#This Row],[H-S Bet]]*Table1[[#This Row],[Odds]]*Table1[[#This Row],[Win]]-Table1[[#This Row],[H-S Bet]]</f>
        <v>-1.4455023899252491E-2</v>
      </c>
      <c r="M515" s="5">
        <f>M514</f>
        <v>1.3564147327266893</v>
      </c>
      <c r="N515" s="4">
        <v>0.39300000000000002</v>
      </c>
      <c r="O515" s="4">
        <f>((Table1[[#This Row],[Dom prob.]]*(Table1[[#This Row],[Odds]]-1)-1+Table1[[#This Row],[Dom prob.]])/(Table1[[#This Row],[Odds]]-1))*0.3</f>
        <v>4.1612903225806173E-4</v>
      </c>
      <c r="P515" s="4">
        <v>4.1612903225806173E-4</v>
      </c>
      <c r="Q515" s="4">
        <f>(Table1[[#This Row],[Dom Bet]]*Table1[[#This Row],[Odds]]*Table1[[#This Row],[Win]]-Table1[[#This Row],[Dom Bet]])*Table1[[#This Row],[Dom Bankroll]]</f>
        <v>-4.4870075164754868E-4</v>
      </c>
      <c r="R515" s="4">
        <f>Table1[[#This Row],[Dom Bet]]*Table1[[#This Row],[Odds]]*Table1[[#This Row],[Win]]-Table1[[#This Row],[Dom Bet]]</f>
        <v>-4.1612903225806173E-4</v>
      </c>
      <c r="S515" s="4">
        <f>S514</f>
        <v>1.0782731241142716</v>
      </c>
      <c r="T515">
        <v>0.46599999999999997</v>
      </c>
      <c r="U515">
        <f>((Table1[[#This Row],[BB prob.]]*(Table1[[#This Row],[Odds]]-1)-1+Table1[[#This Row],[BB prob.]])/(Table1[[#This Row],[Odds]]-1))*0.3</f>
        <v>3.6445161290322547E-2</v>
      </c>
      <c r="V515">
        <v>3.6445161290322547E-2</v>
      </c>
      <c r="W515">
        <f>(Table1[[#This Row],[BB Bet]]*Table1[[#This Row],[Odds]]*Table1[[#This Row],[Win]]-Table1[[#This Row],[BB Bet]])*Table1[[#This Row],[BB Bankroll]]</f>
        <v>-7.7787513176882289E-2</v>
      </c>
      <c r="X515">
        <f>Table1[[#This Row],[BB Bet]]*Table1[[#This Row],[Odds]]*Table1[[#This Row],[Win]]-Table1[[#This Row],[BB Bet]]</f>
        <v>-3.6445161290322547E-2</v>
      </c>
      <c r="Y515" s="5">
        <f>Y514</f>
        <v>2.1343714891868943</v>
      </c>
    </row>
    <row r="516" spans="1:25" x14ac:dyDescent="0.35">
      <c r="A516" s="4">
        <v>2020020293</v>
      </c>
      <c r="B516" s="4">
        <v>39</v>
      </c>
      <c r="C516" s="4" t="s">
        <v>6</v>
      </c>
      <c r="D516" s="4" t="s">
        <v>30</v>
      </c>
      <c r="E516" s="4">
        <v>0</v>
      </c>
      <c r="F516" s="4">
        <v>0</v>
      </c>
      <c r="G516" s="4">
        <v>1.45</v>
      </c>
      <c r="H516">
        <v>0.62276450550934204</v>
      </c>
      <c r="I516">
        <f>((Table1[[#This Row],[H-S prob.]]*(Table1[[#This Row],[Odds]]-1)-1+Table1[[#This Row],[H-S prob.]])/(Table1[[#This Row],[Odds]]-1))*0.3</f>
        <v>-6.4660978007636011E-2</v>
      </c>
      <c r="K516">
        <f>(Table1[[#This Row],[H-S Bet]]*Table1[[#This Row],[Odds]]*Table1[[#This Row],[Win]]-Table1[[#This Row],[H-S Bet]])*Table1[[#This Row],[H-S Bankroll]]</f>
        <v>0</v>
      </c>
      <c r="L516">
        <f>Table1[[#This Row],[H-S Bet]]*Table1[[#This Row],[Odds]]*Table1[[#This Row],[Win]]-Table1[[#This Row],[H-S Bet]]</f>
        <v>0</v>
      </c>
      <c r="M516" s="5">
        <f>M515</f>
        <v>1.3564147327266893</v>
      </c>
      <c r="N516" s="4">
        <v>0.73099999999999998</v>
      </c>
      <c r="O516" s="4">
        <f>((Table1[[#This Row],[Dom prob.]]*(Table1[[#This Row],[Odds]]-1)-1+Table1[[#This Row],[Dom prob.]])/(Table1[[#This Row],[Odds]]-1))*0.3</f>
        <v>3.9966666666666636E-2</v>
      </c>
      <c r="P516" s="4">
        <v>3.9966666666666636E-2</v>
      </c>
      <c r="Q516" s="4">
        <f>(Table1[[#This Row],[Dom Bet]]*Table1[[#This Row],[Odds]]*Table1[[#This Row],[Win]]-Table1[[#This Row],[Dom Bet]])*Table1[[#This Row],[Dom Bankroll]]</f>
        <v>-4.3094982527100353E-2</v>
      </c>
      <c r="R516" s="4">
        <f>Table1[[#This Row],[Dom Bet]]*Table1[[#This Row],[Odds]]*Table1[[#This Row],[Win]]-Table1[[#This Row],[Dom Bet]]</f>
        <v>-3.9966666666666636E-2</v>
      </c>
      <c r="S516" s="4">
        <f>S515</f>
        <v>1.0782731241142716</v>
      </c>
      <c r="T516">
        <v>0.71179999999999999</v>
      </c>
      <c r="U516">
        <f>((Table1[[#This Row],[BB prob.]]*(Table1[[#This Row],[Odds]]-1)-1+Table1[[#This Row],[BB prob.]])/(Table1[[#This Row],[Odds]]-1))*0.3</f>
        <v>2.140666666666665E-2</v>
      </c>
      <c r="V516">
        <v>2.140666666666665E-2</v>
      </c>
      <c r="W516">
        <f>(Table1[[#This Row],[BB Bet]]*Table1[[#This Row],[Odds]]*Table1[[#This Row],[Win]]-Table1[[#This Row],[BB Bet]])*Table1[[#This Row],[BB Bankroll]]</f>
        <v>-4.5689779011860748E-2</v>
      </c>
      <c r="X516">
        <f>Table1[[#This Row],[BB Bet]]*Table1[[#This Row],[Odds]]*Table1[[#This Row],[Win]]-Table1[[#This Row],[BB Bet]]</f>
        <v>-2.140666666666665E-2</v>
      </c>
      <c r="Y516" s="5">
        <f>Y515</f>
        <v>2.1343714891868943</v>
      </c>
    </row>
    <row r="517" spans="1:25" x14ac:dyDescent="0.35">
      <c r="A517" s="4">
        <v>2020020293</v>
      </c>
      <c r="B517" s="4">
        <v>39</v>
      </c>
      <c r="C517" s="4" t="s">
        <v>30</v>
      </c>
      <c r="D517" s="4" t="s">
        <v>6</v>
      </c>
      <c r="E517" s="4">
        <v>1</v>
      </c>
      <c r="F517" s="4">
        <v>1</v>
      </c>
      <c r="G517" s="4">
        <v>2.95</v>
      </c>
      <c r="H517">
        <v>0.37723549449065807</v>
      </c>
      <c r="I517">
        <f>((Table1[[#This Row],[H-S prob.]]*(Table1[[#This Row],[Odds]]-1)-1+Table1[[#This Row],[H-S prob.]])/(Table1[[#This Row],[Odds]]-1))*0.3</f>
        <v>1.7360724422683282E-2</v>
      </c>
      <c r="J517">
        <v>1.7360724422683282E-2</v>
      </c>
      <c r="K517">
        <f>(Table1[[#This Row],[H-S Bet]]*Table1[[#This Row],[Odds]]*Table1[[#This Row],[Win]]-Table1[[#This Row],[H-S Bet]])*Table1[[#This Row],[H-S Bankroll]]</f>
        <v>4.5919267636584521E-2</v>
      </c>
      <c r="L517">
        <f>Table1[[#This Row],[H-S Bet]]*Table1[[#This Row],[Odds]]*Table1[[#This Row],[Win]]-Table1[[#This Row],[H-S Bet]]</f>
        <v>3.3853412624232401E-2</v>
      </c>
      <c r="M517" s="5">
        <f>M516</f>
        <v>1.3564147327266893</v>
      </c>
      <c r="N517" s="4">
        <v>0.26900000000000002</v>
      </c>
      <c r="O517" s="4">
        <f>((Table1[[#This Row],[Dom prob.]]*(Table1[[#This Row],[Odds]]-1)-1+Table1[[#This Row],[Dom prob.]])/(Table1[[#This Row],[Odds]]-1))*0.3</f>
        <v>-3.1761538461538445E-2</v>
      </c>
      <c r="P517" s="4"/>
      <c r="Q517" s="4">
        <f>(Table1[[#This Row],[Dom Bet]]*Table1[[#This Row],[Odds]]*Table1[[#This Row],[Win]]-Table1[[#This Row],[Dom Bet]])*Table1[[#This Row],[Dom Bankroll]]</f>
        <v>0</v>
      </c>
      <c r="R517" s="4">
        <f>Table1[[#This Row],[Dom Bet]]*Table1[[#This Row],[Odds]]*Table1[[#This Row],[Win]]-Table1[[#This Row],[Dom Bet]]</f>
        <v>0</v>
      </c>
      <c r="S517" s="4">
        <f>S516</f>
        <v>1.0782731241142716</v>
      </c>
      <c r="T517">
        <v>0.28820000000000001</v>
      </c>
      <c r="U517">
        <f>((Table1[[#This Row],[BB prob.]]*(Table1[[#This Row],[Odds]]-1)-1+Table1[[#This Row],[BB prob.]])/(Table1[[#This Row],[Odds]]-1))*0.3</f>
        <v>-2.3047692307692286E-2</v>
      </c>
      <c r="W517">
        <f>(Table1[[#This Row],[BB Bet]]*Table1[[#This Row],[Odds]]*Table1[[#This Row],[Win]]-Table1[[#This Row],[BB Bet]])*Table1[[#This Row],[BB Bankroll]]</f>
        <v>0</v>
      </c>
      <c r="X517">
        <f>Table1[[#This Row],[BB Bet]]*Table1[[#This Row],[Odds]]*Table1[[#This Row],[Win]]-Table1[[#This Row],[BB Bet]]</f>
        <v>0</v>
      </c>
      <c r="Y517" s="5">
        <f>Y516</f>
        <v>2.1343714891868943</v>
      </c>
    </row>
    <row r="518" spans="1:25" x14ac:dyDescent="0.35">
      <c r="A518" s="4">
        <v>2020020294</v>
      </c>
      <c r="B518" s="4">
        <v>39</v>
      </c>
      <c r="C518" s="4" t="s">
        <v>9</v>
      </c>
      <c r="D518" s="4" t="s">
        <v>23</v>
      </c>
      <c r="E518" s="4">
        <v>1</v>
      </c>
      <c r="F518" s="4">
        <v>0</v>
      </c>
      <c r="G518" s="4">
        <v>1.9</v>
      </c>
      <c r="H518">
        <v>0.4777849213398459</v>
      </c>
      <c r="I518">
        <f>((Table1[[#This Row],[H-S prob.]]*(Table1[[#This Row],[Odds]]-1)-1+Table1[[#This Row],[H-S prob.]])/(Table1[[#This Row],[Odds]]-1))*0.3</f>
        <v>-3.0736216484764271E-2</v>
      </c>
      <c r="K518">
        <f>(Table1[[#This Row],[H-S Bet]]*Table1[[#This Row],[Odds]]*Table1[[#This Row],[Win]]-Table1[[#This Row],[H-S Bet]])*Table1[[#This Row],[H-S Bankroll]]</f>
        <v>0</v>
      </c>
      <c r="L518">
        <f>Table1[[#This Row],[H-S Bet]]*Table1[[#This Row],[Odds]]*Table1[[#This Row],[Win]]-Table1[[#This Row],[H-S Bet]]</f>
        <v>0</v>
      </c>
      <c r="M518" s="5">
        <f>M517</f>
        <v>1.3564147327266893</v>
      </c>
      <c r="N518" s="4">
        <v>0.48</v>
      </c>
      <c r="O518" s="4">
        <f>((Table1[[#This Row],[Dom prob.]]*(Table1[[#This Row],[Odds]]-1)-1+Table1[[#This Row],[Dom prob.]])/(Table1[[#This Row],[Odds]]-1))*0.3</f>
        <v>-2.9333333333333364E-2</v>
      </c>
      <c r="P518" s="4"/>
      <c r="Q518" s="4">
        <f>(Table1[[#This Row],[Dom Bet]]*Table1[[#This Row],[Odds]]*Table1[[#This Row],[Win]]-Table1[[#This Row],[Dom Bet]])*Table1[[#This Row],[Dom Bankroll]]</f>
        <v>0</v>
      </c>
      <c r="R518" s="4">
        <f>Table1[[#This Row],[Dom Bet]]*Table1[[#This Row],[Odds]]*Table1[[#This Row],[Win]]-Table1[[#This Row],[Dom Bet]]</f>
        <v>0</v>
      </c>
      <c r="S518" s="4">
        <f>S517</f>
        <v>1.0782731241142716</v>
      </c>
      <c r="T518">
        <v>0.4052</v>
      </c>
      <c r="U518">
        <f>((Table1[[#This Row],[BB prob.]]*(Table1[[#This Row],[Odds]]-1)-1+Table1[[#This Row],[BB prob.]])/(Table1[[#This Row],[Odds]]-1))*0.3</f>
        <v>-7.6706666666666701E-2</v>
      </c>
      <c r="W518">
        <f>(Table1[[#This Row],[BB Bet]]*Table1[[#This Row],[Odds]]*Table1[[#This Row],[Win]]-Table1[[#This Row],[BB Bet]])*Table1[[#This Row],[BB Bankroll]]</f>
        <v>0</v>
      </c>
      <c r="X518">
        <f>Table1[[#This Row],[BB Bet]]*Table1[[#This Row],[Odds]]*Table1[[#This Row],[Win]]-Table1[[#This Row],[BB Bet]]</f>
        <v>0</v>
      </c>
      <c r="Y518" s="5">
        <f>Y517</f>
        <v>2.1343714891868943</v>
      </c>
    </row>
    <row r="519" spans="1:25" x14ac:dyDescent="0.35">
      <c r="A519" s="4">
        <v>2020020294</v>
      </c>
      <c r="B519" s="4">
        <v>39</v>
      </c>
      <c r="C519" s="4" t="s">
        <v>23</v>
      </c>
      <c r="D519" s="4" t="s">
        <v>9</v>
      </c>
      <c r="E519" s="4">
        <v>0</v>
      </c>
      <c r="F519" s="4">
        <v>1</v>
      </c>
      <c r="G519" s="4">
        <v>1.95</v>
      </c>
      <c r="H519">
        <v>0.52221507866015415</v>
      </c>
      <c r="I519">
        <f>((Table1[[#This Row],[H-S prob.]]*(Table1[[#This Row],[Odds]]-1)-1+Table1[[#This Row],[H-S prob.]])/(Table1[[#This Row],[Odds]]-1))*0.3</f>
        <v>5.7850747538843806E-3</v>
      </c>
      <c r="J519">
        <v>5.7850747538843806E-3</v>
      </c>
      <c r="K519">
        <f>(Table1[[#This Row],[H-S Bet]]*Table1[[#This Row],[Odds]]*Table1[[#This Row],[Win]]-Table1[[#This Row],[H-S Bet]])*Table1[[#This Row],[H-S Bankroll]]</f>
        <v>7.4546125947892996E-3</v>
      </c>
      <c r="L519">
        <f>Table1[[#This Row],[H-S Bet]]*Table1[[#This Row],[Odds]]*Table1[[#This Row],[Win]]-Table1[[#This Row],[H-S Bet]]</f>
        <v>5.4958210161901609E-3</v>
      </c>
      <c r="M519" s="5">
        <f>M518</f>
        <v>1.3564147327266893</v>
      </c>
      <c r="N519" s="4">
        <v>0.52</v>
      </c>
      <c r="O519" s="4">
        <f>((Table1[[#This Row],[Dom prob.]]*(Table1[[#This Row],[Odds]]-1)-1+Table1[[#This Row],[Dom prob.]])/(Table1[[#This Row],[Odds]]-1))*0.3</f>
        <v>4.4210526315789514E-3</v>
      </c>
      <c r="P519" s="4">
        <v>4.4210526315789514E-3</v>
      </c>
      <c r="Q519" s="4">
        <f>(Table1[[#This Row],[Dom Bet]]*Table1[[#This Row],[Odds]]*Table1[[#This Row],[Win]]-Table1[[#This Row],[Dom Bet]])*Table1[[#This Row],[Dom Bankroll]]</f>
        <v>4.5287471212799441E-3</v>
      </c>
      <c r="R519" s="4">
        <f>Table1[[#This Row],[Dom Bet]]*Table1[[#This Row],[Odds]]*Table1[[#This Row],[Win]]-Table1[[#This Row],[Dom Bet]]</f>
        <v>4.2000000000000032E-3</v>
      </c>
      <c r="S519" s="4">
        <f>S518</f>
        <v>1.0782731241142716</v>
      </c>
      <c r="T519">
        <v>0.5948</v>
      </c>
      <c r="U519">
        <f>((Table1[[#This Row],[BB prob.]]*(Table1[[#This Row],[Odds]]-1)-1+Table1[[#This Row],[BB prob.]])/(Table1[[#This Row],[Odds]]-1))*0.3</f>
        <v>5.0482105263157898E-2</v>
      </c>
      <c r="V519">
        <v>5.0482105263157898E-2</v>
      </c>
      <c r="W519">
        <f>(Table1[[#This Row],[BB Bet]]*Table1[[#This Row],[Odds]]*Table1[[#This Row],[Win]]-Table1[[#This Row],[BB Bet]])*Table1[[#This Row],[BB Bankroll]]</f>
        <v>0.10236018787842507</v>
      </c>
      <c r="X519">
        <f>Table1[[#This Row],[BB Bet]]*Table1[[#This Row],[Odds]]*Table1[[#This Row],[Win]]-Table1[[#This Row],[BB Bet]]</f>
        <v>4.7958000000000001E-2</v>
      </c>
      <c r="Y519" s="5">
        <f>Y518</f>
        <v>2.1343714891868943</v>
      </c>
    </row>
    <row r="520" spans="1:25" x14ac:dyDescent="0.35">
      <c r="A520" s="4">
        <v>2020020294.0999999</v>
      </c>
      <c r="B520" s="4">
        <v>39</v>
      </c>
      <c r="C520" s="4" t="s">
        <v>15</v>
      </c>
      <c r="D520" s="4" t="s">
        <v>13</v>
      </c>
      <c r="E520" s="4">
        <v>0</v>
      </c>
      <c r="F520" s="4">
        <v>0</v>
      </c>
      <c r="G520" s="4">
        <v>2.35</v>
      </c>
      <c r="H520">
        <v>0.42108771125072419</v>
      </c>
      <c r="I520">
        <f>((Table1[[#This Row],[H-S prob.]]*(Table1[[#This Row],[Odds]]-1)-1+Table1[[#This Row],[H-S prob.]])/(Table1[[#This Row],[Odds]]-1))*0.3</f>
        <v>-2.3208619023995761E-3</v>
      </c>
      <c r="K520">
        <f>(Table1[[#This Row],[H-S Bet]]*Table1[[#This Row],[Odds]]*Table1[[#This Row],[Win]]-Table1[[#This Row],[H-S Bet]])*Table1[[#This Row],[H-S Bankroll]]</f>
        <v>0</v>
      </c>
      <c r="L520">
        <f>Table1[[#This Row],[H-S Bet]]*Table1[[#This Row],[Odds]]*Table1[[#This Row],[Win]]-Table1[[#This Row],[H-S Bet]]</f>
        <v>0</v>
      </c>
      <c r="M520" s="5">
        <f>M519</f>
        <v>1.3564147327266893</v>
      </c>
      <c r="N520" s="4">
        <v>0.42400000000000004</v>
      </c>
      <c r="O520" s="4">
        <f>((Table1[[#This Row],[Dom prob.]]*(Table1[[#This Row],[Odds]]-1)-1+Table1[[#This Row],[Dom prob.]])/(Table1[[#This Row],[Odds]]-1))*0.3</f>
        <v>-7.9999999999996122E-4</v>
      </c>
      <c r="P520" s="4"/>
      <c r="Q520" s="4">
        <f>(Table1[[#This Row],[Dom Bet]]*Table1[[#This Row],[Odds]]*Table1[[#This Row],[Win]]-Table1[[#This Row],[Dom Bet]])*Table1[[#This Row],[Dom Bankroll]]</f>
        <v>0</v>
      </c>
      <c r="R520" s="4">
        <f>Table1[[#This Row],[Dom Bet]]*Table1[[#This Row],[Odds]]*Table1[[#This Row],[Win]]-Table1[[#This Row],[Dom Bet]]</f>
        <v>0</v>
      </c>
      <c r="S520" s="4">
        <f>S519</f>
        <v>1.0782731241142716</v>
      </c>
      <c r="T520">
        <v>0.48060000000000003</v>
      </c>
      <c r="U520">
        <f>((Table1[[#This Row],[BB prob.]]*(Table1[[#This Row],[Odds]]-1)-1+Table1[[#This Row],[BB prob.]])/(Table1[[#This Row],[Odds]]-1))*0.3</f>
        <v>2.8757777777777806E-2</v>
      </c>
      <c r="V520">
        <v>2.8757777777777806E-2</v>
      </c>
      <c r="W520">
        <f>(Table1[[#This Row],[BB Bet]]*Table1[[#This Row],[Odds]]*Table1[[#This Row],[Win]]-Table1[[#This Row],[BB Bet]])*Table1[[#This Row],[BB Bankroll]]</f>
        <v>-6.1379780981261393E-2</v>
      </c>
      <c r="X520">
        <f>Table1[[#This Row],[BB Bet]]*Table1[[#This Row],[Odds]]*Table1[[#This Row],[Win]]-Table1[[#This Row],[BB Bet]]</f>
        <v>-2.8757777777777806E-2</v>
      </c>
      <c r="Y520" s="5">
        <f>Y519</f>
        <v>2.1343714891868943</v>
      </c>
    </row>
    <row r="521" spans="1:25" x14ac:dyDescent="0.35">
      <c r="A521" s="4">
        <v>2020020294.0999999</v>
      </c>
      <c r="B521" s="4">
        <v>39</v>
      </c>
      <c r="C521" s="4" t="s">
        <v>13</v>
      </c>
      <c r="D521" s="4" t="s">
        <v>15</v>
      </c>
      <c r="E521" s="4">
        <v>1</v>
      </c>
      <c r="F521" s="4">
        <v>1</v>
      </c>
      <c r="G521" s="4">
        <v>1.64</v>
      </c>
      <c r="H521">
        <v>0.57891228874927569</v>
      </c>
      <c r="I521">
        <f>((Table1[[#This Row],[H-S prob.]]*(Table1[[#This Row],[Odds]]-1)-1+Table1[[#This Row],[H-S prob.]])/(Table1[[#This Row],[Odds]]-1))*0.3</f>
        <v>-2.3711178023994309E-2</v>
      </c>
      <c r="K521">
        <f>(Table1[[#This Row],[H-S Bet]]*Table1[[#This Row],[Odds]]*Table1[[#This Row],[Win]]-Table1[[#This Row],[H-S Bet]])*Table1[[#This Row],[H-S Bankroll]]</f>
        <v>0</v>
      </c>
      <c r="L521">
        <f>Table1[[#This Row],[H-S Bet]]*Table1[[#This Row],[Odds]]*Table1[[#This Row],[Win]]-Table1[[#This Row],[H-S Bet]]</f>
        <v>0</v>
      </c>
      <c r="M521" s="5">
        <f>M520</f>
        <v>1.3564147327266893</v>
      </c>
      <c r="N521" s="4">
        <v>0.57599999999999996</v>
      </c>
      <c r="O521" s="4">
        <f>((Table1[[#This Row],[Dom prob.]]*(Table1[[#This Row],[Odds]]-1)-1+Table1[[#This Row],[Dom prob.]])/(Table1[[#This Row],[Odds]]-1))*0.3</f>
        <v>-2.5950000000000088E-2</v>
      </c>
      <c r="P521" s="4"/>
      <c r="Q521" s="4">
        <f>(Table1[[#This Row],[Dom Bet]]*Table1[[#This Row],[Odds]]*Table1[[#This Row],[Win]]-Table1[[#This Row],[Dom Bet]])*Table1[[#This Row],[Dom Bankroll]]</f>
        <v>0</v>
      </c>
      <c r="R521" s="4">
        <f>Table1[[#This Row],[Dom Bet]]*Table1[[#This Row],[Odds]]*Table1[[#This Row],[Win]]-Table1[[#This Row],[Dom Bet]]</f>
        <v>0</v>
      </c>
      <c r="S521" s="4">
        <f>S520</f>
        <v>1.0782731241142716</v>
      </c>
      <c r="T521">
        <v>0.51939999999999997</v>
      </c>
      <c r="U521">
        <f>((Table1[[#This Row],[BB prob.]]*(Table1[[#This Row],[Odds]]-1)-1+Table1[[#This Row],[BB prob.]])/(Table1[[#This Row],[Odds]]-1))*0.3</f>
        <v>-6.9461250000000044E-2</v>
      </c>
      <c r="W521">
        <f>(Table1[[#This Row],[BB Bet]]*Table1[[#This Row],[Odds]]*Table1[[#This Row],[Win]]-Table1[[#This Row],[BB Bet]])*Table1[[#This Row],[BB Bankroll]]</f>
        <v>0</v>
      </c>
      <c r="X521">
        <f>Table1[[#This Row],[BB Bet]]*Table1[[#This Row],[Odds]]*Table1[[#This Row],[Win]]-Table1[[#This Row],[BB Bet]]</f>
        <v>0</v>
      </c>
      <c r="Y521" s="5">
        <f>Y520</f>
        <v>2.1343714891868943</v>
      </c>
    </row>
    <row r="522" spans="1:25" x14ac:dyDescent="0.35">
      <c r="A522" s="4">
        <v>2020020296</v>
      </c>
      <c r="B522" s="4">
        <v>40</v>
      </c>
      <c r="C522" s="4" t="s">
        <v>18</v>
      </c>
      <c r="D522" s="4" t="s">
        <v>5</v>
      </c>
      <c r="E522" s="4">
        <v>1</v>
      </c>
      <c r="F522" s="4">
        <v>0</v>
      </c>
      <c r="G522" s="4">
        <v>2.1</v>
      </c>
      <c r="H522">
        <v>0.4718582669174417</v>
      </c>
      <c r="I522">
        <f>((Table1[[#This Row],[H-S prob.]]*(Table1[[#This Row],[Odds]]-1)-1+Table1[[#This Row],[H-S prob.]])/(Table1[[#This Row],[Odds]]-1))*0.3</f>
        <v>-2.4811744018288324E-3</v>
      </c>
      <c r="K522">
        <f>(Table1[[#This Row],[H-S Bet]]*Table1[[#This Row],[Odds]]*Table1[[#This Row],[Win]]-Table1[[#This Row],[H-S Bet]])*Table1[[#This Row],[H-S Bankroll]]</f>
        <v>0</v>
      </c>
      <c r="L522">
        <f>Table1[[#This Row],[H-S Bet]]*Table1[[#This Row],[Odds]]*Table1[[#This Row],[Win]]-Table1[[#This Row],[H-S Bet]]</f>
        <v>0</v>
      </c>
      <c r="M522" s="5">
        <f>M521+SUM(K514:K521)</f>
        <v>1.3901816055792007</v>
      </c>
      <c r="N522" s="4">
        <v>0.45</v>
      </c>
      <c r="O522" s="4">
        <f>((Table1[[#This Row],[Dom prob.]]*(Table1[[#This Row],[Odds]]-1)-1+Table1[[#This Row],[Dom prob.]])/(Table1[[#This Row],[Odds]]-1))*0.3</f>
        <v>-1.4999999999999966E-2</v>
      </c>
      <c r="P522" s="4"/>
      <c r="Q522" s="4">
        <f>(Table1[[#This Row],[Dom Bet]]*Table1[[#This Row],[Odds]]*Table1[[#This Row],[Win]]-Table1[[#This Row],[Dom Bet]])*Table1[[#This Row],[Dom Bankroll]]</f>
        <v>0</v>
      </c>
      <c r="R522" s="4">
        <f>Table1[[#This Row],[Dom Bet]]*Table1[[#This Row],[Odds]]*Table1[[#This Row],[Win]]-Table1[[#This Row],[Dom Bet]]</f>
        <v>0</v>
      </c>
      <c r="S522" s="4">
        <f>S521+SUM(Q514:Q521)</f>
        <v>1.0392581879568037</v>
      </c>
      <c r="T522">
        <v>0.41889999999999999</v>
      </c>
      <c r="U522">
        <f>((Table1[[#This Row],[BB prob.]]*(Table1[[#This Row],[Odds]]-1)-1+Table1[[#This Row],[BB prob.]])/(Table1[[#This Row],[Odds]]-1))*0.3</f>
        <v>-3.2811818181818171E-2</v>
      </c>
      <c r="W522">
        <f>(Table1[[#This Row],[BB Bet]]*Table1[[#This Row],[Odds]]*Table1[[#This Row],[Win]]-Table1[[#This Row],[BB Bet]])*Table1[[#This Row],[BB Bankroll]]</f>
        <v>0</v>
      </c>
      <c r="X522">
        <f>Table1[[#This Row],[BB Bet]]*Table1[[#This Row],[Odds]]*Table1[[#This Row],[Win]]-Table1[[#This Row],[BB Bet]]</f>
        <v>0</v>
      </c>
      <c r="Y522" s="5">
        <f>Y521+SUM(W514:W521)</f>
        <v>2.0518746038953148</v>
      </c>
    </row>
    <row r="523" spans="1:25" x14ac:dyDescent="0.35">
      <c r="A523" s="4">
        <v>2020020296</v>
      </c>
      <c r="B523" s="4">
        <v>40</v>
      </c>
      <c r="C523" s="4" t="s">
        <v>5</v>
      </c>
      <c r="D523" s="4" t="s">
        <v>18</v>
      </c>
      <c r="E523" s="4">
        <v>0</v>
      </c>
      <c r="F523" s="4">
        <v>1</v>
      </c>
      <c r="G523" s="4">
        <v>1.8</v>
      </c>
      <c r="H523">
        <v>0.52814173308255841</v>
      </c>
      <c r="I523">
        <f>((Table1[[#This Row],[H-S prob.]]*(Table1[[#This Row],[Odds]]-1)-1+Table1[[#This Row],[H-S prob.]])/(Table1[[#This Row],[Odds]]-1))*0.3</f>
        <v>-1.8504330169273067E-2</v>
      </c>
      <c r="K523">
        <f>(Table1[[#This Row],[H-S Bet]]*Table1[[#This Row],[Odds]]*Table1[[#This Row],[Win]]-Table1[[#This Row],[H-S Bet]])*Table1[[#This Row],[H-S Bankroll]]</f>
        <v>0</v>
      </c>
      <c r="L523">
        <f>Table1[[#This Row],[H-S Bet]]*Table1[[#This Row],[Odds]]*Table1[[#This Row],[Win]]-Table1[[#This Row],[H-S Bet]]</f>
        <v>0</v>
      </c>
      <c r="M523" s="5">
        <f>M522</f>
        <v>1.3901816055792007</v>
      </c>
      <c r="N523" s="4">
        <v>0.55000000000000004</v>
      </c>
      <c r="O523" s="4">
        <f>((Table1[[#This Row],[Dom prob.]]*(Table1[[#This Row],[Odds]]-1)-1+Table1[[#This Row],[Dom prob.]])/(Table1[[#This Row],[Odds]]-1))*0.3</f>
        <v>-3.7499999999999617E-3</v>
      </c>
      <c r="P523" s="4"/>
      <c r="Q523" s="4">
        <f>(Table1[[#This Row],[Dom Bet]]*Table1[[#This Row],[Odds]]*Table1[[#This Row],[Win]]-Table1[[#This Row],[Dom Bet]])*Table1[[#This Row],[Dom Bankroll]]</f>
        <v>0</v>
      </c>
      <c r="R523" s="4">
        <f>Table1[[#This Row],[Dom Bet]]*Table1[[#This Row],[Odds]]*Table1[[#This Row],[Win]]-Table1[[#This Row],[Dom Bet]]</f>
        <v>0</v>
      </c>
      <c r="S523" s="4">
        <f>S522</f>
        <v>1.0392581879568037</v>
      </c>
      <c r="T523">
        <v>0.58109999999999995</v>
      </c>
      <c r="U523">
        <f>((Table1[[#This Row],[BB prob.]]*(Table1[[#This Row],[Odds]]-1)-1+Table1[[#This Row],[BB prob.]])/(Table1[[#This Row],[Odds]]-1))*0.3</f>
        <v>1.7242499999999966E-2</v>
      </c>
      <c r="V523">
        <v>1.7242499999999966E-2</v>
      </c>
      <c r="W523">
        <f>(Table1[[#This Row],[BB Bet]]*Table1[[#This Row],[Odds]]*Table1[[#This Row],[Win]]-Table1[[#This Row],[BB Bet]])*Table1[[#This Row],[BB Bankroll]]</f>
        <v>2.8303558286131916E-2</v>
      </c>
      <c r="X523">
        <f>Table1[[#This Row],[BB Bet]]*Table1[[#This Row],[Odds]]*Table1[[#This Row],[Win]]-Table1[[#This Row],[BB Bet]]</f>
        <v>1.3793999999999973E-2</v>
      </c>
      <c r="Y523" s="5">
        <f>Y522</f>
        <v>2.0518746038953148</v>
      </c>
    </row>
    <row r="524" spans="1:25" x14ac:dyDescent="0.35">
      <c r="A524" s="4">
        <v>2020020297</v>
      </c>
      <c r="B524" s="4">
        <v>40</v>
      </c>
      <c r="C524" s="4" t="s">
        <v>28</v>
      </c>
      <c r="D524" s="4" t="s">
        <v>11</v>
      </c>
      <c r="E524" s="4">
        <v>0</v>
      </c>
      <c r="F524" s="4">
        <v>1</v>
      </c>
      <c r="G524" s="4">
        <v>2.65</v>
      </c>
      <c r="H524">
        <v>0.44083040692114334</v>
      </c>
      <c r="I524">
        <f>((Table1[[#This Row],[H-S prob.]]*(Table1[[#This Row],[Odds]]-1)-1+Table1[[#This Row],[H-S prob.]])/(Table1[[#This Row],[Odds]]-1))*0.3</f>
        <v>3.0581923334732693E-2</v>
      </c>
      <c r="J524">
        <v>3.0581923334732693E-2</v>
      </c>
      <c r="K524">
        <f>(Table1[[#This Row],[H-S Bet]]*Table1[[#This Row],[Odds]]*Table1[[#This Row],[Win]]-Table1[[#This Row],[H-S Bet]])*Table1[[#This Row],[H-S Bankroll]]</f>
        <v>7.0148805017244881E-2</v>
      </c>
      <c r="L524">
        <f>Table1[[#This Row],[H-S Bet]]*Table1[[#This Row],[Odds]]*Table1[[#This Row],[Win]]-Table1[[#This Row],[H-S Bet]]</f>
        <v>5.0460173502308941E-2</v>
      </c>
      <c r="M524" s="5">
        <f>M523</f>
        <v>1.3901816055792007</v>
      </c>
      <c r="N524" s="4">
        <v>0.35199999999999998</v>
      </c>
      <c r="O524" s="4">
        <f>((Table1[[#This Row],[Dom prob.]]*(Table1[[#This Row],[Odds]]-1)-1+Table1[[#This Row],[Dom prob.]])/(Table1[[#This Row],[Odds]]-1))*0.3</f>
        <v>-1.2218181818181824E-2</v>
      </c>
      <c r="P524" s="4"/>
      <c r="Q524" s="4">
        <f>(Table1[[#This Row],[Dom Bet]]*Table1[[#This Row],[Odds]]*Table1[[#This Row],[Win]]-Table1[[#This Row],[Dom Bet]])*Table1[[#This Row],[Dom Bankroll]]</f>
        <v>0</v>
      </c>
      <c r="R524" s="4">
        <f>Table1[[#This Row],[Dom Bet]]*Table1[[#This Row],[Odds]]*Table1[[#This Row],[Win]]-Table1[[#This Row],[Dom Bet]]</f>
        <v>0</v>
      </c>
      <c r="S524" s="4">
        <f>S523</f>
        <v>1.0392581879568037</v>
      </c>
      <c r="T524">
        <v>0.43610000000000004</v>
      </c>
      <c r="U524">
        <f>((Table1[[#This Row],[BB prob.]]*(Table1[[#This Row],[Odds]]-1)-1+Table1[[#This Row],[BB prob.]])/(Table1[[#This Row],[Odds]]-1))*0.3</f>
        <v>2.8302727272727285E-2</v>
      </c>
      <c r="V524">
        <v>2.8302727272727285E-2</v>
      </c>
      <c r="W524">
        <f>(Table1[[#This Row],[BB Bet]]*Table1[[#This Row],[Odds]]*Table1[[#This Row],[Win]]-Table1[[#This Row],[BB Bet]])*Table1[[#This Row],[BB Bankroll]]</f>
        <v>9.5821518064609298E-2</v>
      </c>
      <c r="X524">
        <f>Table1[[#This Row],[BB Bet]]*Table1[[#This Row],[Odds]]*Table1[[#This Row],[Win]]-Table1[[#This Row],[BB Bet]]</f>
        <v>4.6699500000000019E-2</v>
      </c>
      <c r="Y524" s="5">
        <f>Y523</f>
        <v>2.0518746038953148</v>
      </c>
    </row>
    <row r="525" spans="1:25" x14ac:dyDescent="0.35">
      <c r="A525" s="4">
        <v>2020020297</v>
      </c>
      <c r="B525" s="4">
        <v>40</v>
      </c>
      <c r="C525" s="4" t="s">
        <v>11</v>
      </c>
      <c r="D525" s="4" t="s">
        <v>28</v>
      </c>
      <c r="E525" s="4">
        <v>1</v>
      </c>
      <c r="F525" s="4">
        <v>0</v>
      </c>
      <c r="G525" s="4">
        <v>1.55</v>
      </c>
      <c r="H525">
        <v>0.55916959307885672</v>
      </c>
      <c r="I525">
        <f>((Table1[[#This Row],[H-S prob.]]*(Table1[[#This Row],[Odds]]-1)-1+Table1[[#This Row],[H-S prob.]])/(Table1[[#This Row],[Odds]]-1))*0.3</f>
        <v>-7.2702071306057492E-2</v>
      </c>
      <c r="K525">
        <f>(Table1[[#This Row],[H-S Bet]]*Table1[[#This Row],[Odds]]*Table1[[#This Row],[Win]]-Table1[[#This Row],[H-S Bet]])*Table1[[#This Row],[H-S Bankroll]]</f>
        <v>0</v>
      </c>
      <c r="L525">
        <f>Table1[[#This Row],[H-S Bet]]*Table1[[#This Row],[Odds]]*Table1[[#This Row],[Win]]-Table1[[#This Row],[H-S Bet]]</f>
        <v>0</v>
      </c>
      <c r="M525" s="5">
        <f>M524</f>
        <v>1.3901816055792007</v>
      </c>
      <c r="N525" s="4">
        <v>0.64800000000000002</v>
      </c>
      <c r="O525" s="4">
        <f>((Table1[[#This Row],[Dom prob.]]*(Table1[[#This Row],[Odds]]-1)-1+Table1[[#This Row],[Dom prob.]])/(Table1[[#This Row],[Odds]]-1))*0.3</f>
        <v>2.400000000000038E-3</v>
      </c>
      <c r="P525" s="4">
        <v>2.400000000000038E-3</v>
      </c>
      <c r="Q525" s="4">
        <f>(Table1[[#This Row],[Dom Bet]]*Table1[[#This Row],[Odds]]*Table1[[#This Row],[Win]]-Table1[[#This Row],[Dom Bet]])*Table1[[#This Row],[Dom Bankroll]]</f>
        <v>-2.4942196510963684E-3</v>
      </c>
      <c r="R525" s="4">
        <f>Table1[[#This Row],[Dom Bet]]*Table1[[#This Row],[Odds]]*Table1[[#This Row],[Win]]-Table1[[#This Row],[Dom Bet]]</f>
        <v>-2.400000000000038E-3</v>
      </c>
      <c r="S525" s="4">
        <f>S524</f>
        <v>1.0392581879568037</v>
      </c>
      <c r="T525">
        <v>0.56389999999999996</v>
      </c>
      <c r="U525">
        <f>((Table1[[#This Row],[BB prob.]]*(Table1[[#This Row],[Odds]]-1)-1+Table1[[#This Row],[BB prob.]])/(Table1[[#This Row],[Odds]]-1))*0.3</f>
        <v>-6.870272727272729E-2</v>
      </c>
      <c r="W525">
        <f>(Table1[[#This Row],[BB Bet]]*Table1[[#This Row],[Odds]]*Table1[[#This Row],[Win]]-Table1[[#This Row],[BB Bet]])*Table1[[#This Row],[BB Bankroll]]</f>
        <v>0</v>
      </c>
      <c r="X525">
        <f>Table1[[#This Row],[BB Bet]]*Table1[[#This Row],[Odds]]*Table1[[#This Row],[Win]]-Table1[[#This Row],[BB Bet]]</f>
        <v>0</v>
      </c>
      <c r="Y525" s="5">
        <f>Y524</f>
        <v>2.0518746038953148</v>
      </c>
    </row>
    <row r="526" spans="1:25" x14ac:dyDescent="0.35">
      <c r="A526" s="4">
        <v>2020020298</v>
      </c>
      <c r="B526" s="4">
        <v>40</v>
      </c>
      <c r="C526" s="4" t="s">
        <v>22</v>
      </c>
      <c r="D526" s="4" t="s">
        <v>7</v>
      </c>
      <c r="E526" s="4">
        <v>0</v>
      </c>
      <c r="F526" s="4">
        <v>1</v>
      </c>
      <c r="G526" s="4">
        <v>2.25</v>
      </c>
      <c r="H526">
        <v>0.4026173401387253</v>
      </c>
      <c r="I526">
        <f>((Table1[[#This Row],[H-S prob.]]*(Table1[[#This Row],[Odds]]-1)-1+Table1[[#This Row],[H-S prob.]])/(Table1[[#This Row],[Odds]]-1))*0.3</f>
        <v>-2.2586636325088328E-2</v>
      </c>
      <c r="K526">
        <f>(Table1[[#This Row],[H-S Bet]]*Table1[[#This Row],[Odds]]*Table1[[#This Row],[Win]]-Table1[[#This Row],[H-S Bet]])*Table1[[#This Row],[H-S Bankroll]]</f>
        <v>0</v>
      </c>
      <c r="L526">
        <f>Table1[[#This Row],[H-S Bet]]*Table1[[#This Row],[Odds]]*Table1[[#This Row],[Win]]-Table1[[#This Row],[H-S Bet]]</f>
        <v>0</v>
      </c>
      <c r="M526" s="5">
        <f>M525</f>
        <v>1.3901816055792007</v>
      </c>
      <c r="N526" s="4">
        <v>0.40400000000000003</v>
      </c>
      <c r="O526" s="4">
        <f>((Table1[[#This Row],[Dom prob.]]*(Table1[[#This Row],[Odds]]-1)-1+Table1[[#This Row],[Dom prob.]])/(Table1[[#This Row],[Odds]]-1))*0.3</f>
        <v>-2.1839999999999991E-2</v>
      </c>
      <c r="P526" s="4"/>
      <c r="Q526" s="4">
        <f>(Table1[[#This Row],[Dom Bet]]*Table1[[#This Row],[Odds]]*Table1[[#This Row],[Win]]-Table1[[#This Row],[Dom Bet]])*Table1[[#This Row],[Dom Bankroll]]</f>
        <v>0</v>
      </c>
      <c r="R526" s="4">
        <f>Table1[[#This Row],[Dom Bet]]*Table1[[#This Row],[Odds]]*Table1[[#This Row],[Win]]-Table1[[#This Row],[Dom Bet]]</f>
        <v>0</v>
      </c>
      <c r="S526" s="4">
        <f>S525</f>
        <v>1.0392581879568037</v>
      </c>
      <c r="T526">
        <v>0.41080000000000005</v>
      </c>
      <c r="U526">
        <f>((Table1[[#This Row],[BB prob.]]*(Table1[[#This Row],[Odds]]-1)-1+Table1[[#This Row],[BB prob.]])/(Table1[[#This Row],[Odds]]-1))*0.3</f>
        <v>-1.8167999999999972E-2</v>
      </c>
      <c r="W526">
        <f>(Table1[[#This Row],[BB Bet]]*Table1[[#This Row],[Odds]]*Table1[[#This Row],[Win]]-Table1[[#This Row],[BB Bet]])*Table1[[#This Row],[BB Bankroll]]</f>
        <v>0</v>
      </c>
      <c r="X526">
        <f>Table1[[#This Row],[BB Bet]]*Table1[[#This Row],[Odds]]*Table1[[#This Row],[Win]]-Table1[[#This Row],[BB Bet]]</f>
        <v>0</v>
      </c>
      <c r="Y526" s="5">
        <f>Y525</f>
        <v>2.0518746038953148</v>
      </c>
    </row>
    <row r="527" spans="1:25" x14ac:dyDescent="0.35">
      <c r="A527" s="4">
        <v>2020020298</v>
      </c>
      <c r="B527" s="4">
        <v>40</v>
      </c>
      <c r="C527" s="4" t="s">
        <v>7</v>
      </c>
      <c r="D527" s="4" t="s">
        <v>22</v>
      </c>
      <c r="E527" s="4">
        <v>1</v>
      </c>
      <c r="F527" s="4">
        <v>0</v>
      </c>
      <c r="G527" s="4">
        <v>1.71</v>
      </c>
      <c r="H527">
        <v>0.59738265986127459</v>
      </c>
      <c r="I527">
        <f>((Table1[[#This Row],[H-S prob.]]*(Table1[[#This Row],[Odds]]-1)-1+Table1[[#This Row],[H-S prob.]])/(Table1[[#This Row],[Odds]]-1))*0.3</f>
        <v>9.0947950828645773E-3</v>
      </c>
      <c r="J527">
        <v>9.0947950828645773E-3</v>
      </c>
      <c r="K527">
        <f>(Table1[[#This Row],[H-S Bet]]*Table1[[#This Row],[Odds]]*Table1[[#This Row],[Win]]-Table1[[#This Row],[H-S Bet]])*Table1[[#This Row],[H-S Bankroll]]</f>
        <v>-1.2643416830710498E-2</v>
      </c>
      <c r="L527">
        <f>Table1[[#This Row],[H-S Bet]]*Table1[[#This Row],[Odds]]*Table1[[#This Row],[Win]]-Table1[[#This Row],[H-S Bet]]</f>
        <v>-9.0947950828645773E-3</v>
      </c>
      <c r="M527" s="5">
        <f>M526</f>
        <v>1.3901816055792007</v>
      </c>
      <c r="N527" s="4">
        <v>0.59599999999999997</v>
      </c>
      <c r="O527" s="4">
        <f>((Table1[[#This Row],[Dom prob.]]*(Table1[[#This Row],[Odds]]-1)-1+Table1[[#This Row],[Dom prob.]])/(Table1[[#This Row],[Odds]]-1))*0.3</f>
        <v>8.0957746478873046E-3</v>
      </c>
      <c r="P527" s="4">
        <v>8.0957746478873046E-3</v>
      </c>
      <c r="Q527" s="4">
        <f>(Table1[[#This Row],[Dom Bet]]*Table1[[#This Row],[Odds]]*Table1[[#This Row],[Win]]-Table1[[#This Row],[Dom Bet]])*Table1[[#This Row],[Dom Bankroll]]</f>
        <v>-8.4136000906699909E-3</v>
      </c>
      <c r="R527" s="4">
        <f>Table1[[#This Row],[Dom Bet]]*Table1[[#This Row],[Odds]]*Table1[[#This Row],[Win]]-Table1[[#This Row],[Dom Bet]]</f>
        <v>-8.0957746478873046E-3</v>
      </c>
      <c r="S527" s="4">
        <f>S526</f>
        <v>1.0392581879568037</v>
      </c>
      <c r="T527">
        <v>0.58919999999999995</v>
      </c>
      <c r="U527">
        <f>((Table1[[#This Row],[BB prob.]]*(Table1[[#This Row],[Odds]]-1)-1+Table1[[#This Row],[BB prob.]])/(Table1[[#This Row],[Odds]]-1))*0.3</f>
        <v>3.1825352112675519E-3</v>
      </c>
      <c r="V527">
        <v>3.1825352112675519E-3</v>
      </c>
      <c r="W527">
        <f>(Table1[[#This Row],[BB Bet]]*Table1[[#This Row],[Odds]]*Table1[[#This Row],[Win]]-Table1[[#This Row],[BB Bet]])*Table1[[#This Row],[BB Bankroll]]</f>
        <v>-6.5301631760025002E-3</v>
      </c>
      <c r="X527">
        <f>Table1[[#This Row],[BB Bet]]*Table1[[#This Row],[Odds]]*Table1[[#This Row],[Win]]-Table1[[#This Row],[BB Bet]]</f>
        <v>-3.1825352112675519E-3</v>
      </c>
      <c r="Y527" s="5">
        <f>Y526</f>
        <v>2.0518746038953148</v>
      </c>
    </row>
    <row r="528" spans="1:25" x14ac:dyDescent="0.35">
      <c r="A528" s="4">
        <v>2020020299</v>
      </c>
      <c r="B528" s="4">
        <v>40</v>
      </c>
      <c r="C528" s="4" t="s">
        <v>10</v>
      </c>
      <c r="D528" s="4" t="s">
        <v>27</v>
      </c>
      <c r="E528" s="4">
        <v>1</v>
      </c>
      <c r="F528" s="4">
        <v>0</v>
      </c>
      <c r="G528" s="4">
        <v>1.74</v>
      </c>
      <c r="H528">
        <v>0.54619854326887751</v>
      </c>
      <c r="I528">
        <f>((Table1[[#This Row],[H-S prob.]]*(Table1[[#This Row],[Odds]]-1)-1+Table1[[#This Row],[H-S prob.]])/(Table1[[#This Row],[Odds]]-1))*0.3</f>
        <v>-2.0114000558981007E-2</v>
      </c>
      <c r="K528">
        <f>(Table1[[#This Row],[H-S Bet]]*Table1[[#This Row],[Odds]]*Table1[[#This Row],[Win]]-Table1[[#This Row],[H-S Bet]])*Table1[[#This Row],[H-S Bankroll]]</f>
        <v>0</v>
      </c>
      <c r="L528">
        <f>Table1[[#This Row],[H-S Bet]]*Table1[[#This Row],[Odds]]*Table1[[#This Row],[Win]]-Table1[[#This Row],[H-S Bet]]</f>
        <v>0</v>
      </c>
      <c r="M528" s="5">
        <f>M527</f>
        <v>1.3901816055792007</v>
      </c>
      <c r="N528" s="4">
        <v>0.59499999999999997</v>
      </c>
      <c r="O528" s="4">
        <f>((Table1[[#This Row],[Dom prob.]]*(Table1[[#This Row],[Odds]]-1)-1+Table1[[#This Row],[Dom prob.]])/(Table1[[#This Row],[Odds]]-1))*0.3</f>
        <v>1.4310810810810764E-2</v>
      </c>
      <c r="P528" s="4">
        <v>1.4310810810810764E-2</v>
      </c>
      <c r="Q528" s="4">
        <f>(Table1[[#This Row],[Dom Bet]]*Table1[[#This Row],[Odds]]*Table1[[#This Row],[Win]]-Table1[[#This Row],[Dom Bet]])*Table1[[#This Row],[Dom Bankroll]]</f>
        <v>-1.4872627311435831E-2</v>
      </c>
      <c r="R528" s="4">
        <f>Table1[[#This Row],[Dom Bet]]*Table1[[#This Row],[Odds]]*Table1[[#This Row],[Win]]-Table1[[#This Row],[Dom Bet]]</f>
        <v>-1.4310810810810764E-2</v>
      </c>
      <c r="S528" s="4">
        <f>S527</f>
        <v>1.0392581879568037</v>
      </c>
      <c r="T528">
        <v>0.52680000000000005</v>
      </c>
      <c r="U528">
        <f>((Table1[[#This Row],[BB prob.]]*(Table1[[#This Row],[Odds]]-1)-1+Table1[[#This Row],[BB prob.]])/(Table1[[#This Row],[Odds]]-1))*0.3</f>
        <v>-3.3797837837837838E-2</v>
      </c>
      <c r="W528">
        <f>(Table1[[#This Row],[BB Bet]]*Table1[[#This Row],[Odds]]*Table1[[#This Row],[Win]]-Table1[[#This Row],[BB Bet]])*Table1[[#This Row],[BB Bankroll]]</f>
        <v>0</v>
      </c>
      <c r="X528">
        <f>Table1[[#This Row],[BB Bet]]*Table1[[#This Row],[Odds]]*Table1[[#This Row],[Win]]-Table1[[#This Row],[BB Bet]]</f>
        <v>0</v>
      </c>
      <c r="Y528" s="5">
        <f>Y527</f>
        <v>2.0518746038953148</v>
      </c>
    </row>
    <row r="529" spans="1:25" x14ac:dyDescent="0.35">
      <c r="A529" s="4">
        <v>2020020299</v>
      </c>
      <c r="B529" s="4">
        <v>40</v>
      </c>
      <c r="C529" s="4" t="s">
        <v>27</v>
      </c>
      <c r="D529" s="4" t="s">
        <v>10</v>
      </c>
      <c r="E529" s="4">
        <v>0</v>
      </c>
      <c r="F529" s="4">
        <v>1</v>
      </c>
      <c r="G529" s="4">
        <v>2.2000000000000002</v>
      </c>
      <c r="H529">
        <v>0.45380145673112238</v>
      </c>
      <c r="I529">
        <f>((Table1[[#This Row],[H-S prob.]]*(Table1[[#This Row],[Odds]]-1)-1+Table1[[#This Row],[H-S prob.]])/(Table1[[#This Row],[Odds]]-1))*0.3</f>
        <v>-4.0919879788267599E-4</v>
      </c>
      <c r="K529">
        <f>(Table1[[#This Row],[H-S Bet]]*Table1[[#This Row],[Odds]]*Table1[[#This Row],[Win]]-Table1[[#This Row],[H-S Bet]])*Table1[[#This Row],[H-S Bankroll]]</f>
        <v>0</v>
      </c>
      <c r="L529">
        <f>Table1[[#This Row],[H-S Bet]]*Table1[[#This Row],[Odds]]*Table1[[#This Row],[Win]]-Table1[[#This Row],[H-S Bet]]</f>
        <v>0</v>
      </c>
      <c r="M529" s="5">
        <f>M528</f>
        <v>1.3901816055792007</v>
      </c>
      <c r="N529" s="4">
        <v>0.40500000000000003</v>
      </c>
      <c r="O529" s="4">
        <f>((Table1[[#This Row],[Dom prob.]]*(Table1[[#This Row],[Odds]]-1)-1+Table1[[#This Row],[Dom prob.]])/(Table1[[#This Row],[Odds]]-1))*0.3</f>
        <v>-2.7249999999999962E-2</v>
      </c>
      <c r="P529" s="4"/>
      <c r="Q529" s="4">
        <f>(Table1[[#This Row],[Dom Bet]]*Table1[[#This Row],[Odds]]*Table1[[#This Row],[Win]]-Table1[[#This Row],[Dom Bet]])*Table1[[#This Row],[Dom Bankroll]]</f>
        <v>0</v>
      </c>
      <c r="R529" s="4">
        <f>Table1[[#This Row],[Dom Bet]]*Table1[[#This Row],[Odds]]*Table1[[#This Row],[Win]]-Table1[[#This Row],[Dom Bet]]</f>
        <v>0</v>
      </c>
      <c r="S529" s="4">
        <f>S528</f>
        <v>1.0392581879568037</v>
      </c>
      <c r="T529">
        <v>0.47319999999999995</v>
      </c>
      <c r="U529">
        <f>((Table1[[#This Row],[BB prob.]]*(Table1[[#This Row],[Odds]]-1)-1+Table1[[#This Row],[BB prob.]])/(Table1[[#This Row],[Odds]]-1))*0.3</f>
        <v>1.025999999999999E-2</v>
      </c>
      <c r="V529">
        <v>1.025999999999999E-2</v>
      </c>
      <c r="W529">
        <f>(Table1[[#This Row],[BB Bet]]*Table1[[#This Row],[Odds]]*Table1[[#This Row],[Win]]-Table1[[#This Row],[BB Bet]])*Table1[[#This Row],[BB Bankroll]]</f>
        <v>2.5262680123159093E-2</v>
      </c>
      <c r="X529">
        <f>Table1[[#This Row],[BB Bet]]*Table1[[#This Row],[Odds]]*Table1[[#This Row],[Win]]-Table1[[#This Row],[BB Bet]]</f>
        <v>1.2311999999999988E-2</v>
      </c>
      <c r="Y529" s="5">
        <f>Y528</f>
        <v>2.0518746038953148</v>
      </c>
    </row>
    <row r="530" spans="1:25" x14ac:dyDescent="0.35">
      <c r="A530" s="4">
        <v>2020020300</v>
      </c>
      <c r="B530" s="4">
        <v>40</v>
      </c>
      <c r="C530" s="4" t="s">
        <v>26</v>
      </c>
      <c r="D530" s="4" t="s">
        <v>24</v>
      </c>
      <c r="E530" s="4">
        <v>0</v>
      </c>
      <c r="F530" s="4">
        <v>0</v>
      </c>
      <c r="G530" s="4">
        <v>2.4</v>
      </c>
      <c r="H530">
        <v>0.43447384464700833</v>
      </c>
      <c r="I530">
        <f>((Table1[[#This Row],[H-S prob.]]*(Table1[[#This Row],[Odds]]-1)-1+Table1[[#This Row],[H-S prob.]])/(Table1[[#This Row],[Odds]]-1))*0.3</f>
        <v>9.1579772470328381E-3</v>
      </c>
      <c r="J530">
        <v>9.1579772470328381E-3</v>
      </c>
      <c r="K530">
        <f>(Table1[[#This Row],[H-S Bet]]*Table1[[#This Row],[Odds]]*Table1[[#This Row],[Win]]-Table1[[#This Row],[H-S Bet]])*Table1[[#This Row],[H-S Bankroll]]</f>
        <v>-1.2731251513137899E-2</v>
      </c>
      <c r="L530">
        <f>Table1[[#This Row],[H-S Bet]]*Table1[[#This Row],[Odds]]*Table1[[#This Row],[Win]]-Table1[[#This Row],[H-S Bet]]</f>
        <v>-9.1579772470328381E-3</v>
      </c>
      <c r="M530" s="5">
        <f>M529</f>
        <v>1.3901816055792007</v>
      </c>
      <c r="N530" s="4">
        <v>0.35199999999999998</v>
      </c>
      <c r="O530" s="4">
        <f>((Table1[[#This Row],[Dom prob.]]*(Table1[[#This Row],[Odds]]-1)-1+Table1[[#This Row],[Dom prob.]])/(Table1[[#This Row],[Odds]]-1))*0.3</f>
        <v>-3.3257142857142881E-2</v>
      </c>
      <c r="P530" s="4"/>
      <c r="Q530" s="4">
        <f>(Table1[[#This Row],[Dom Bet]]*Table1[[#This Row],[Odds]]*Table1[[#This Row],[Win]]-Table1[[#This Row],[Dom Bet]])*Table1[[#This Row],[Dom Bankroll]]</f>
        <v>0</v>
      </c>
      <c r="R530" s="4">
        <f>Table1[[#This Row],[Dom Bet]]*Table1[[#This Row],[Odds]]*Table1[[#This Row],[Win]]-Table1[[#This Row],[Dom Bet]]</f>
        <v>0</v>
      </c>
      <c r="S530" s="4">
        <f>S529</f>
        <v>1.0392581879568037</v>
      </c>
      <c r="T530">
        <v>0.41259999999999997</v>
      </c>
      <c r="U530">
        <f>((Table1[[#This Row],[BB prob.]]*(Table1[[#This Row],[Odds]]-1)-1+Table1[[#This Row],[BB prob.]])/(Table1[[#This Row],[Odds]]-1))*0.3</f>
        <v>-2.0914285714285935E-3</v>
      </c>
      <c r="W530">
        <f>(Table1[[#This Row],[BB Bet]]*Table1[[#This Row],[Odds]]*Table1[[#This Row],[Win]]-Table1[[#This Row],[BB Bet]])*Table1[[#This Row],[BB Bankroll]]</f>
        <v>0</v>
      </c>
      <c r="X530">
        <f>Table1[[#This Row],[BB Bet]]*Table1[[#This Row],[Odds]]*Table1[[#This Row],[Win]]-Table1[[#This Row],[BB Bet]]</f>
        <v>0</v>
      </c>
      <c r="Y530" s="5">
        <f>Y529</f>
        <v>2.0518746038953148</v>
      </c>
    </row>
    <row r="531" spans="1:25" x14ac:dyDescent="0.35">
      <c r="A531" s="4">
        <v>2020020300</v>
      </c>
      <c r="B531" s="4">
        <v>40</v>
      </c>
      <c r="C531" s="4" t="s">
        <v>24</v>
      </c>
      <c r="D531" s="4" t="s">
        <v>26</v>
      </c>
      <c r="E531" s="4">
        <v>1</v>
      </c>
      <c r="F531" s="4">
        <v>1</v>
      </c>
      <c r="G531" s="4">
        <v>1.64</v>
      </c>
      <c r="H531">
        <v>0.56552615535299178</v>
      </c>
      <c r="I531">
        <f>((Table1[[#This Row],[H-S prob.]]*(Table1[[#This Row],[Odds]]-1)-1+Table1[[#This Row],[H-S prob.]])/(Table1[[#This Row],[Odds]]-1))*0.3</f>
        <v>-3.4001768072387563E-2</v>
      </c>
      <c r="K531">
        <f>(Table1[[#This Row],[H-S Bet]]*Table1[[#This Row],[Odds]]*Table1[[#This Row],[Win]]-Table1[[#This Row],[H-S Bet]])*Table1[[#This Row],[H-S Bankroll]]</f>
        <v>0</v>
      </c>
      <c r="L531">
        <f>Table1[[#This Row],[H-S Bet]]*Table1[[#This Row],[Odds]]*Table1[[#This Row],[Win]]-Table1[[#This Row],[H-S Bet]]</f>
        <v>0</v>
      </c>
      <c r="M531" s="5">
        <f>M530</f>
        <v>1.3901816055792007</v>
      </c>
      <c r="N531" s="4">
        <v>0.64800000000000002</v>
      </c>
      <c r="O531" s="4">
        <f>((Table1[[#This Row],[Dom prob.]]*(Table1[[#This Row],[Odds]]-1)-1+Table1[[#This Row],[Dom prob.]])/(Table1[[#This Row],[Odds]]-1))*0.3</f>
        <v>2.9400000000000003E-2</v>
      </c>
      <c r="P531" s="4">
        <v>2.9400000000000003E-2</v>
      </c>
      <c r="Q531" s="4">
        <f>(Table1[[#This Row],[Dom Bet]]*Table1[[#This Row],[Odds]]*Table1[[#This Row],[Win]]-Table1[[#This Row],[Dom Bet]])*Table1[[#This Row],[Dom Bankroll]]</f>
        <v>1.9554682064595218E-2</v>
      </c>
      <c r="R531" s="4">
        <f>Table1[[#This Row],[Dom Bet]]*Table1[[#This Row],[Odds]]*Table1[[#This Row],[Win]]-Table1[[#This Row],[Dom Bet]]</f>
        <v>1.8815999999999999E-2</v>
      </c>
      <c r="S531" s="4">
        <f>S530</f>
        <v>1.0392581879568037</v>
      </c>
      <c r="T531">
        <v>0.58740000000000003</v>
      </c>
      <c r="U531">
        <f>((Table1[[#This Row],[BB prob.]]*(Table1[[#This Row],[Odds]]-1)-1+Table1[[#This Row],[BB prob.]])/(Table1[[#This Row],[Odds]]-1))*0.3</f>
        <v>-1.7186250000000014E-2</v>
      </c>
      <c r="W531">
        <f>(Table1[[#This Row],[BB Bet]]*Table1[[#This Row],[Odds]]*Table1[[#This Row],[Win]]-Table1[[#This Row],[BB Bet]])*Table1[[#This Row],[BB Bankroll]]</f>
        <v>0</v>
      </c>
      <c r="X531">
        <f>Table1[[#This Row],[BB Bet]]*Table1[[#This Row],[Odds]]*Table1[[#This Row],[Win]]-Table1[[#This Row],[BB Bet]]</f>
        <v>0</v>
      </c>
      <c r="Y531" s="5">
        <f>Y530</f>
        <v>2.0518746038953148</v>
      </c>
    </row>
    <row r="532" spans="1:25" x14ac:dyDescent="0.35">
      <c r="A532" s="4">
        <v>2020020300.0999999</v>
      </c>
      <c r="B532" s="4">
        <v>40</v>
      </c>
      <c r="C532" s="4" t="s">
        <v>32</v>
      </c>
      <c r="D532" s="4" t="s">
        <v>31</v>
      </c>
      <c r="E532" s="4">
        <v>0</v>
      </c>
      <c r="F532" s="4">
        <v>0</v>
      </c>
      <c r="G532" s="4">
        <v>2</v>
      </c>
      <c r="H532">
        <v>0.45797883978084625</v>
      </c>
      <c r="I532">
        <f>((Table1[[#This Row],[H-S prob.]]*(Table1[[#This Row],[Odds]]-1)-1+Table1[[#This Row],[H-S prob.]])/(Table1[[#This Row],[Odds]]-1))*0.3</f>
        <v>-2.5212696131492268E-2</v>
      </c>
      <c r="K532">
        <f>(Table1[[#This Row],[H-S Bet]]*Table1[[#This Row],[Odds]]*Table1[[#This Row],[Win]]-Table1[[#This Row],[H-S Bet]])*Table1[[#This Row],[H-S Bankroll]]</f>
        <v>0</v>
      </c>
      <c r="L532">
        <f>Table1[[#This Row],[H-S Bet]]*Table1[[#This Row],[Odds]]*Table1[[#This Row],[Win]]-Table1[[#This Row],[H-S Bet]]</f>
        <v>0</v>
      </c>
      <c r="M532" s="5">
        <f>M531</f>
        <v>1.3901816055792007</v>
      </c>
      <c r="N532" s="4">
        <v>0.47199999999999998</v>
      </c>
      <c r="O532" s="4">
        <f>((Table1[[#This Row],[Dom prob.]]*(Table1[[#This Row],[Odds]]-1)-1+Table1[[#This Row],[Dom prob.]])/(Table1[[#This Row],[Odds]]-1))*0.3</f>
        <v>-1.6800000000000013E-2</v>
      </c>
      <c r="P532" s="4"/>
      <c r="Q532" s="4">
        <f>(Table1[[#This Row],[Dom Bet]]*Table1[[#This Row],[Odds]]*Table1[[#This Row],[Win]]-Table1[[#This Row],[Dom Bet]])*Table1[[#This Row],[Dom Bankroll]]</f>
        <v>0</v>
      </c>
      <c r="R532" s="4">
        <f>Table1[[#This Row],[Dom Bet]]*Table1[[#This Row],[Odds]]*Table1[[#This Row],[Win]]-Table1[[#This Row],[Dom Bet]]</f>
        <v>0</v>
      </c>
      <c r="S532" s="4">
        <f>S531</f>
        <v>1.0392581879568037</v>
      </c>
      <c r="T532">
        <v>0.53749999999999998</v>
      </c>
      <c r="U532">
        <f>((Table1[[#This Row],[BB prob.]]*(Table1[[#This Row],[Odds]]-1)-1+Table1[[#This Row],[BB prob.]])/(Table1[[#This Row],[Odds]]-1))*0.3</f>
        <v>2.2499999999999985E-2</v>
      </c>
      <c r="V532">
        <v>2.2499999999999985E-2</v>
      </c>
      <c r="W532">
        <f>(Table1[[#This Row],[BB Bet]]*Table1[[#This Row],[Odds]]*Table1[[#This Row],[Win]]-Table1[[#This Row],[BB Bet]])*Table1[[#This Row],[BB Bankroll]]</f>
        <v>-4.6167178587644554E-2</v>
      </c>
      <c r="X532">
        <f>Table1[[#This Row],[BB Bet]]*Table1[[#This Row],[Odds]]*Table1[[#This Row],[Win]]-Table1[[#This Row],[BB Bet]]</f>
        <v>-2.2499999999999985E-2</v>
      </c>
      <c r="Y532" s="5">
        <f>Y531</f>
        <v>2.0518746038953148</v>
      </c>
    </row>
    <row r="533" spans="1:25" x14ac:dyDescent="0.35">
      <c r="A533" s="4">
        <v>2020020300.0999999</v>
      </c>
      <c r="B533" s="4">
        <v>40</v>
      </c>
      <c r="C533" s="4" t="s">
        <v>31</v>
      </c>
      <c r="D533" s="4" t="s">
        <v>32</v>
      </c>
      <c r="E533" s="4">
        <v>1</v>
      </c>
      <c r="F533" s="4">
        <v>1</v>
      </c>
      <c r="G533" s="4">
        <v>1.86</v>
      </c>
      <c r="H533">
        <v>0.54202116021915381</v>
      </c>
      <c r="I533">
        <f>((Table1[[#This Row],[H-S prob.]]*(Table1[[#This Row],[Odds]]-1)-1+Table1[[#This Row],[H-S prob.]])/(Table1[[#This Row],[Odds]]-1))*0.3</f>
        <v>2.8462876770788811E-3</v>
      </c>
      <c r="J533">
        <v>2.8462876770788811E-3</v>
      </c>
      <c r="K533">
        <f>(Table1[[#This Row],[H-S Bet]]*Table1[[#This Row],[Odds]]*Table1[[#This Row],[Win]]-Table1[[#This Row],[H-S Bet]])*Table1[[#This Row],[H-S Bankroll]]</f>
        <v>3.4028968246611591E-3</v>
      </c>
      <c r="L533">
        <f>Table1[[#This Row],[H-S Bet]]*Table1[[#This Row],[Odds]]*Table1[[#This Row],[Win]]-Table1[[#This Row],[H-S Bet]]</f>
        <v>2.4478074022878382E-3</v>
      </c>
      <c r="M533" s="5">
        <f>M532</f>
        <v>1.3901816055792007</v>
      </c>
      <c r="N533" s="4">
        <v>0.52800000000000002</v>
      </c>
      <c r="O533" s="4">
        <f>((Table1[[#This Row],[Dom prob.]]*(Table1[[#This Row],[Odds]]-1)-1+Table1[[#This Row],[Dom prob.]])/(Table1[[#This Row],[Odds]]-1))*0.3</f>
        <v>-6.2511627906976508E-3</v>
      </c>
      <c r="P533" s="4"/>
      <c r="Q533" s="4">
        <f>(Table1[[#This Row],[Dom Bet]]*Table1[[#This Row],[Odds]]*Table1[[#This Row],[Win]]-Table1[[#This Row],[Dom Bet]])*Table1[[#This Row],[Dom Bankroll]]</f>
        <v>0</v>
      </c>
      <c r="R533" s="4">
        <f>Table1[[#This Row],[Dom Bet]]*Table1[[#This Row],[Odds]]*Table1[[#This Row],[Win]]-Table1[[#This Row],[Dom Bet]]</f>
        <v>0</v>
      </c>
      <c r="S533" s="4">
        <f>S532</f>
        <v>1.0392581879568037</v>
      </c>
      <c r="T533">
        <v>0.46250000000000002</v>
      </c>
      <c r="U533">
        <f>((Table1[[#This Row],[BB prob.]]*(Table1[[#This Row],[Odds]]-1)-1+Table1[[#This Row],[BB prob.]])/(Table1[[#This Row],[Odds]]-1))*0.3</f>
        <v>-4.8749999999999967E-2</v>
      </c>
      <c r="W533">
        <f>(Table1[[#This Row],[BB Bet]]*Table1[[#This Row],[Odds]]*Table1[[#This Row],[Win]]-Table1[[#This Row],[BB Bet]])*Table1[[#This Row],[BB Bankroll]]</f>
        <v>0</v>
      </c>
      <c r="X533">
        <f>Table1[[#This Row],[BB Bet]]*Table1[[#This Row],[Odds]]*Table1[[#This Row],[Win]]-Table1[[#This Row],[BB Bet]]</f>
        <v>0</v>
      </c>
      <c r="Y533" s="5">
        <f>Y532</f>
        <v>2.0518746038953148</v>
      </c>
    </row>
    <row r="534" spans="1:25" x14ac:dyDescent="0.35">
      <c r="A534" s="4">
        <v>2020020300.2</v>
      </c>
      <c r="B534" s="4">
        <v>40</v>
      </c>
      <c r="C534" s="4" t="s">
        <v>12</v>
      </c>
      <c r="D534" s="4" t="s">
        <v>16</v>
      </c>
      <c r="E534" s="4">
        <v>0</v>
      </c>
      <c r="F534" s="4">
        <v>0</v>
      </c>
      <c r="G534" s="4">
        <v>2.4500000000000002</v>
      </c>
      <c r="H534">
        <v>0.37014311203238037</v>
      </c>
      <c r="I534">
        <f>((Table1[[#This Row],[H-S prob.]]*(Table1[[#This Row],[Odds]]-1)-1+Table1[[#This Row],[H-S prob.]])/(Table1[[#This Row],[Odds]]-1))*0.3</f>
        <v>-1.9272284590483038E-2</v>
      </c>
      <c r="K534">
        <f>(Table1[[#This Row],[H-S Bet]]*Table1[[#This Row],[Odds]]*Table1[[#This Row],[Win]]-Table1[[#This Row],[H-S Bet]])*Table1[[#This Row],[H-S Bankroll]]</f>
        <v>0</v>
      </c>
      <c r="L534">
        <f>Table1[[#This Row],[H-S Bet]]*Table1[[#This Row],[Odds]]*Table1[[#This Row],[Win]]-Table1[[#This Row],[H-S Bet]]</f>
        <v>0</v>
      </c>
      <c r="M534" s="5">
        <f>M533</f>
        <v>1.3901816055792007</v>
      </c>
      <c r="N534" s="4">
        <v>0.375</v>
      </c>
      <c r="O534" s="4">
        <f>((Table1[[#This Row],[Dom prob.]]*(Table1[[#This Row],[Odds]]-1)-1+Table1[[#This Row],[Dom prob.]])/(Table1[[#This Row],[Odds]]-1))*0.3</f>
        <v>-1.6810344827586188E-2</v>
      </c>
      <c r="P534" s="4"/>
      <c r="Q534" s="4">
        <f>(Table1[[#This Row],[Dom Bet]]*Table1[[#This Row],[Odds]]*Table1[[#This Row],[Win]]-Table1[[#This Row],[Dom Bet]])*Table1[[#This Row],[Dom Bankroll]]</f>
        <v>0</v>
      </c>
      <c r="R534" s="4">
        <f>Table1[[#This Row],[Dom Bet]]*Table1[[#This Row],[Odds]]*Table1[[#This Row],[Win]]-Table1[[#This Row],[Dom Bet]]</f>
        <v>0</v>
      </c>
      <c r="S534" s="4">
        <f>S533</f>
        <v>1.0392581879568037</v>
      </c>
      <c r="T534">
        <v>0.37329999999999997</v>
      </c>
      <c r="U534">
        <f>((Table1[[#This Row],[BB prob.]]*(Table1[[#This Row],[Odds]]-1)-1+Table1[[#This Row],[BB prob.]])/(Table1[[#This Row],[Odds]]-1))*0.3</f>
        <v>-1.7672068965517242E-2</v>
      </c>
      <c r="W534">
        <f>(Table1[[#This Row],[BB Bet]]*Table1[[#This Row],[Odds]]*Table1[[#This Row],[Win]]-Table1[[#This Row],[BB Bet]])*Table1[[#This Row],[BB Bankroll]]</f>
        <v>0</v>
      </c>
      <c r="X534">
        <f>Table1[[#This Row],[BB Bet]]*Table1[[#This Row],[Odds]]*Table1[[#This Row],[Win]]-Table1[[#This Row],[BB Bet]]</f>
        <v>0</v>
      </c>
      <c r="Y534" s="5">
        <f>Y533</f>
        <v>2.0518746038953148</v>
      </c>
    </row>
    <row r="535" spans="1:25" x14ac:dyDescent="0.35">
      <c r="A535" s="4">
        <v>2020020300.2</v>
      </c>
      <c r="B535" s="4">
        <v>40</v>
      </c>
      <c r="C535" s="4" t="s">
        <v>16</v>
      </c>
      <c r="D535" s="4" t="s">
        <v>12</v>
      </c>
      <c r="E535" s="4">
        <v>1</v>
      </c>
      <c r="F535" s="4">
        <v>1</v>
      </c>
      <c r="G535" s="4">
        <v>1.62</v>
      </c>
      <c r="H535">
        <v>0.62985688796761963</v>
      </c>
      <c r="I535">
        <f>((Table1[[#This Row],[H-S prob.]]*(Table1[[#This Row],[Odds]]-1)-1+Table1[[#This Row],[H-S prob.]])/(Table1[[#This Row],[Odds]]-1))*0.3</f>
        <v>9.8555605681664108E-3</v>
      </c>
      <c r="J535">
        <v>9.8555605681664108E-3</v>
      </c>
      <c r="K535">
        <f>(Table1[[#This Row],[H-S Bet]]*Table1[[#This Row],[Odds]]*Table1[[#This Row],[Win]]-Table1[[#This Row],[H-S Bet]])*Table1[[#This Row],[H-S Bankroll]]</f>
        <v>8.4946317890127188E-3</v>
      </c>
      <c r="L535">
        <f>Table1[[#This Row],[H-S Bet]]*Table1[[#This Row],[Odds]]*Table1[[#This Row],[Win]]-Table1[[#This Row],[H-S Bet]]</f>
        <v>6.1104475522631759E-3</v>
      </c>
      <c r="M535" s="5">
        <f>M534</f>
        <v>1.3901816055792007</v>
      </c>
      <c r="N535" s="4">
        <v>0.625</v>
      </c>
      <c r="O535" s="4">
        <f>((Table1[[#This Row],[Dom prob.]]*(Table1[[#This Row],[Odds]]-1)-1+Table1[[#This Row],[Dom prob.]])/(Table1[[#This Row],[Odds]]-1))*0.3</f>
        <v>6.0483870967742246E-3</v>
      </c>
      <c r="P535" s="4">
        <v>6.0483870967742246E-3</v>
      </c>
      <c r="Q535" s="4">
        <f>(Table1[[#This Row],[Dom Bet]]*Table1[[#This Row],[Odds]]*Table1[[#This Row],[Win]]-Table1[[#This Row],[Dom Bet]])*Table1[[#This Row],[Dom Bankroll]]</f>
        <v>3.8972182048380355E-3</v>
      </c>
      <c r="R535" s="4">
        <f>Table1[[#This Row],[Dom Bet]]*Table1[[#This Row],[Odds]]*Table1[[#This Row],[Win]]-Table1[[#This Row],[Dom Bet]]</f>
        <v>3.7500000000000207E-3</v>
      </c>
      <c r="S535" s="4">
        <f>S534</f>
        <v>1.0392581879568037</v>
      </c>
      <c r="T535">
        <v>0.62670000000000003</v>
      </c>
      <c r="U535">
        <f>((Table1[[#This Row],[BB prob.]]*(Table1[[#This Row],[Odds]]-1)-1+Table1[[#This Row],[BB prob.]])/(Table1[[#This Row],[Odds]]-1))*0.3</f>
        <v>7.3809677419355317E-3</v>
      </c>
      <c r="V535">
        <v>7.3809677419355317E-3</v>
      </c>
      <c r="W535">
        <f>(Table1[[#This Row],[BB Bet]]*Table1[[#This Row],[Odds]]*Table1[[#This Row],[Win]]-Table1[[#This Row],[BB Bet]])*Table1[[#This Row],[BB Bankroll]]</f>
        <v>9.3897885623458032E-3</v>
      </c>
      <c r="X535">
        <f>Table1[[#This Row],[BB Bet]]*Table1[[#This Row],[Odds]]*Table1[[#This Row],[Win]]-Table1[[#This Row],[BB Bet]]</f>
        <v>4.5762000000000311E-3</v>
      </c>
      <c r="Y535" s="5">
        <f>Y534</f>
        <v>2.0518746038953148</v>
      </c>
    </row>
    <row r="536" spans="1:25" x14ac:dyDescent="0.35">
      <c r="A536" s="4">
        <v>2020020300.3</v>
      </c>
      <c r="B536" s="4">
        <v>40</v>
      </c>
      <c r="C536" s="4" t="s">
        <v>29</v>
      </c>
      <c r="D536" s="4" t="s">
        <v>25</v>
      </c>
      <c r="E536" s="4">
        <v>0</v>
      </c>
      <c r="F536" s="4">
        <v>1</v>
      </c>
      <c r="G536" s="4">
        <v>1.64</v>
      </c>
      <c r="H536">
        <v>0.57927419952412396</v>
      </c>
      <c r="I536">
        <f>((Table1[[#This Row],[H-S prob.]]*(Table1[[#This Row],[Odds]]-1)-1+Table1[[#This Row],[H-S prob.]])/(Table1[[#This Row],[Odds]]-1))*0.3</f>
        <v>-2.3432959115829727E-2</v>
      </c>
      <c r="K536">
        <f>(Table1[[#This Row],[H-S Bet]]*Table1[[#This Row],[Odds]]*Table1[[#This Row],[Win]]-Table1[[#This Row],[H-S Bet]])*Table1[[#This Row],[H-S Bankroll]]</f>
        <v>0</v>
      </c>
      <c r="L536">
        <f>Table1[[#This Row],[H-S Bet]]*Table1[[#This Row],[Odds]]*Table1[[#This Row],[Win]]-Table1[[#This Row],[H-S Bet]]</f>
        <v>0</v>
      </c>
      <c r="M536" s="5">
        <f>M535</f>
        <v>1.3901816055792007</v>
      </c>
      <c r="N536" s="4">
        <v>0.61499999999999999</v>
      </c>
      <c r="O536" s="4">
        <f>((Table1[[#This Row],[Dom prob.]]*(Table1[[#This Row],[Odds]]-1)-1+Table1[[#This Row],[Dom prob.]])/(Table1[[#This Row],[Odds]]-1))*0.3</f>
        <v>4.0312499999999724E-3</v>
      </c>
      <c r="P536" s="4">
        <v>4.0312499999999724E-3</v>
      </c>
      <c r="Q536" s="4">
        <f>(Table1[[#This Row],[Dom Bet]]*Table1[[#This Row],[Odds]]*Table1[[#This Row],[Win]]-Table1[[#This Row],[Dom Bet]])*Table1[[#This Row],[Dom Bankroll]]</f>
        <v>2.6812861249285343E-3</v>
      </c>
      <c r="R536" s="4">
        <f>Table1[[#This Row],[Dom Bet]]*Table1[[#This Row],[Odds]]*Table1[[#This Row],[Win]]-Table1[[#This Row],[Dom Bet]]</f>
        <v>2.5799999999999816E-3</v>
      </c>
      <c r="S536" s="4">
        <f>S535</f>
        <v>1.0392581879568037</v>
      </c>
      <c r="T536">
        <v>0.57400000000000007</v>
      </c>
      <c r="U536">
        <f>((Table1[[#This Row],[BB prob.]]*(Table1[[#This Row],[Odds]]-1)-1+Table1[[#This Row],[BB prob.]])/(Table1[[#This Row],[Odds]]-1))*0.3</f>
        <v>-2.7487500000000015E-2</v>
      </c>
      <c r="W536">
        <f>(Table1[[#This Row],[BB Bet]]*Table1[[#This Row],[Odds]]*Table1[[#This Row],[Win]]-Table1[[#This Row],[BB Bet]])*Table1[[#This Row],[BB Bankroll]]</f>
        <v>0</v>
      </c>
      <c r="X536">
        <f>Table1[[#This Row],[BB Bet]]*Table1[[#This Row],[Odds]]*Table1[[#This Row],[Win]]-Table1[[#This Row],[BB Bet]]</f>
        <v>0</v>
      </c>
      <c r="Y536" s="5">
        <f>Y535</f>
        <v>2.0518746038953148</v>
      </c>
    </row>
    <row r="537" spans="1:25" x14ac:dyDescent="0.35">
      <c r="A537" s="4">
        <v>2020020300.3</v>
      </c>
      <c r="B537" s="4">
        <v>40</v>
      </c>
      <c r="C537" s="4" t="s">
        <v>25</v>
      </c>
      <c r="D537" s="4" t="s">
        <v>29</v>
      </c>
      <c r="E537" s="4">
        <v>1</v>
      </c>
      <c r="F537" s="4">
        <v>0</v>
      </c>
      <c r="G537" s="4">
        <v>2.35</v>
      </c>
      <c r="H537">
        <v>0.42072580047587593</v>
      </c>
      <c r="I537">
        <f>((Table1[[#This Row],[H-S prob.]]*(Table1[[#This Row],[Odds]]-1)-1+Table1[[#This Row],[H-S prob.]])/(Table1[[#This Row],[Odds]]-1))*0.3</f>
        <v>-2.5098597514870112E-3</v>
      </c>
      <c r="K537">
        <f>(Table1[[#This Row],[H-S Bet]]*Table1[[#This Row],[Odds]]*Table1[[#This Row],[Win]]-Table1[[#This Row],[H-S Bet]])*Table1[[#This Row],[H-S Bankroll]]</f>
        <v>0</v>
      </c>
      <c r="L537">
        <f>Table1[[#This Row],[H-S Bet]]*Table1[[#This Row],[Odds]]*Table1[[#This Row],[Win]]-Table1[[#This Row],[H-S Bet]]</f>
        <v>0</v>
      </c>
      <c r="M537" s="5">
        <f>M536</f>
        <v>1.3901816055792007</v>
      </c>
      <c r="N537" s="4">
        <v>0.38500000000000001</v>
      </c>
      <c r="O537" s="4">
        <f>((Table1[[#This Row],[Dom prob.]]*(Table1[[#This Row],[Odds]]-1)-1+Table1[[#This Row],[Dom prob.]])/(Table1[[#This Row],[Odds]]-1))*0.3</f>
        <v>-2.1166666666666653E-2</v>
      </c>
      <c r="P537" s="4"/>
      <c r="Q537" s="4">
        <f>(Table1[[#This Row],[Dom Bet]]*Table1[[#This Row],[Odds]]*Table1[[#This Row],[Win]]-Table1[[#This Row],[Dom Bet]])*Table1[[#This Row],[Dom Bankroll]]</f>
        <v>0</v>
      </c>
      <c r="R537" s="4">
        <f>Table1[[#This Row],[Dom Bet]]*Table1[[#This Row],[Odds]]*Table1[[#This Row],[Win]]-Table1[[#This Row],[Dom Bet]]</f>
        <v>0</v>
      </c>
      <c r="S537" s="4">
        <f>S536</f>
        <v>1.0392581879568037</v>
      </c>
      <c r="T537">
        <v>0.42599999999999999</v>
      </c>
      <c r="U537">
        <f>((Table1[[#This Row],[BB prob.]]*(Table1[[#This Row],[Odds]]-1)-1+Table1[[#This Row],[BB prob.]])/(Table1[[#This Row],[Odds]]-1))*0.3</f>
        <v>2.4444444444445451E-4</v>
      </c>
      <c r="V537">
        <v>2.4444444444445451E-4</v>
      </c>
      <c r="W537">
        <f>(Table1[[#This Row],[BB Bet]]*Table1[[#This Row],[Odds]]*Table1[[#This Row],[Win]]-Table1[[#This Row],[BB Bet]])*Table1[[#This Row],[BB Bankroll]]</f>
        <v>-5.0156934761887541E-4</v>
      </c>
      <c r="X537">
        <f>Table1[[#This Row],[BB Bet]]*Table1[[#This Row],[Odds]]*Table1[[#This Row],[Win]]-Table1[[#This Row],[BB Bet]]</f>
        <v>-2.4444444444445451E-4</v>
      </c>
      <c r="Y537" s="5">
        <f>Y536</f>
        <v>2.0518746038953148</v>
      </c>
    </row>
    <row r="538" spans="1:25" x14ac:dyDescent="0.35">
      <c r="A538" s="4">
        <v>2020020302</v>
      </c>
      <c r="B538" s="4">
        <v>41</v>
      </c>
      <c r="C538" s="4" t="s">
        <v>3</v>
      </c>
      <c r="D538" s="4" t="s">
        <v>13</v>
      </c>
      <c r="E538" s="4">
        <v>0</v>
      </c>
      <c r="F538" s="4">
        <v>1</v>
      </c>
      <c r="G538" s="4">
        <v>1.86</v>
      </c>
      <c r="H538">
        <v>0.50473204666430871</v>
      </c>
      <c r="I538">
        <f>((Table1[[#This Row],[H-S prob.]]*(Table1[[#This Row],[Odds]]-1)-1+Table1[[#This Row],[H-S prob.]])/(Table1[[#This Row],[Odds]]-1))*0.3</f>
        <v>-2.1348276699204308E-2</v>
      </c>
      <c r="K538">
        <f>(Table1[[#This Row],[H-S Bet]]*Table1[[#This Row],[Odds]]*Table1[[#This Row],[Win]]-Table1[[#This Row],[H-S Bet]])*Table1[[#This Row],[H-S Bankroll]]</f>
        <v>0</v>
      </c>
      <c r="L538">
        <f>Table1[[#This Row],[H-S Bet]]*Table1[[#This Row],[Odds]]*Table1[[#This Row],[Win]]-Table1[[#This Row],[H-S Bet]]</f>
        <v>0</v>
      </c>
      <c r="M538" s="5">
        <f>M537+SUM(K522:K537)</f>
        <v>1.4468532708662711</v>
      </c>
      <c r="N538" s="4">
        <v>0.51800000000000002</v>
      </c>
      <c r="O538" s="4">
        <f>((Table1[[#This Row],[Dom prob.]]*(Table1[[#This Row],[Odds]]-1)-1+Table1[[#This Row],[Dom prob.]])/(Table1[[#This Row],[Odds]]-1))*0.3</f>
        <v>-1.273953488372089E-2</v>
      </c>
      <c r="P538" s="4"/>
      <c r="Q538" s="4">
        <f>(Table1[[#This Row],[Dom Bet]]*Table1[[#This Row],[Odds]]*Table1[[#This Row],[Win]]-Table1[[#This Row],[Dom Bet]])*Table1[[#This Row],[Dom Bankroll]]</f>
        <v>0</v>
      </c>
      <c r="R538" s="4">
        <f>Table1[[#This Row],[Dom Bet]]*Table1[[#This Row],[Odds]]*Table1[[#This Row],[Win]]-Table1[[#This Row],[Dom Bet]]</f>
        <v>0</v>
      </c>
      <c r="S538" s="4">
        <f>S537+SUM(Q522:Q537)</f>
        <v>1.0396109272979632</v>
      </c>
      <c r="T538">
        <v>0.51659999999999995</v>
      </c>
      <c r="U538">
        <f>((Table1[[#This Row],[BB prob.]]*(Table1[[#This Row],[Odds]]-1)-1+Table1[[#This Row],[BB prob.]])/(Table1[[#This Row],[Odds]]-1))*0.3</f>
        <v>-1.3647906976744201E-2</v>
      </c>
      <c r="W538">
        <f>(Table1[[#This Row],[BB Bet]]*Table1[[#This Row],[Odds]]*Table1[[#This Row],[Win]]-Table1[[#This Row],[BB Bet]])*Table1[[#This Row],[BB Bankroll]]</f>
        <v>0</v>
      </c>
      <c r="X538">
        <f>Table1[[#This Row],[BB Bet]]*Table1[[#This Row],[Odds]]*Table1[[#This Row],[Win]]-Table1[[#This Row],[BB Bet]]</f>
        <v>0</v>
      </c>
      <c r="Y538" s="5">
        <f>Y537+SUM(W522:W537)</f>
        <v>2.1574532378202949</v>
      </c>
    </row>
    <row r="539" spans="1:25" x14ac:dyDescent="0.35">
      <c r="A539" s="4">
        <v>2020020302</v>
      </c>
      <c r="B539" s="4">
        <v>41</v>
      </c>
      <c r="C539" s="4" t="s">
        <v>13</v>
      </c>
      <c r="D539" s="4" t="s">
        <v>3</v>
      </c>
      <c r="E539" s="4">
        <v>1</v>
      </c>
      <c r="F539" s="4">
        <v>0</v>
      </c>
      <c r="G539" s="4">
        <v>2</v>
      </c>
      <c r="H539">
        <v>0.49526795333569129</v>
      </c>
      <c r="I539">
        <f>((Table1[[#This Row],[H-S prob.]]*(Table1[[#This Row],[Odds]]-1)-1+Table1[[#This Row],[H-S prob.]])/(Table1[[#This Row],[Odds]]-1))*0.3</f>
        <v>-2.8392279985852251E-3</v>
      </c>
      <c r="K539">
        <f>(Table1[[#This Row],[H-S Bet]]*Table1[[#This Row],[Odds]]*Table1[[#This Row],[Win]]-Table1[[#This Row],[H-S Bet]])*Table1[[#This Row],[H-S Bankroll]]</f>
        <v>0</v>
      </c>
      <c r="L539">
        <f>Table1[[#This Row],[H-S Bet]]*Table1[[#This Row],[Odds]]*Table1[[#This Row],[Win]]-Table1[[#This Row],[H-S Bet]]</f>
        <v>0</v>
      </c>
      <c r="M539" s="5">
        <f>M538</f>
        <v>1.4468532708662711</v>
      </c>
      <c r="N539" s="4">
        <v>0.48199999999999998</v>
      </c>
      <c r="O539" s="4">
        <f>((Table1[[#This Row],[Dom prob.]]*(Table1[[#This Row],[Odds]]-1)-1+Table1[[#This Row],[Dom prob.]])/(Table1[[#This Row],[Odds]]-1))*0.3</f>
        <v>-1.0800000000000009E-2</v>
      </c>
      <c r="P539" s="4"/>
      <c r="Q539" s="4">
        <f>(Table1[[#This Row],[Dom Bet]]*Table1[[#This Row],[Odds]]*Table1[[#This Row],[Win]]-Table1[[#This Row],[Dom Bet]])*Table1[[#This Row],[Dom Bankroll]]</f>
        <v>0</v>
      </c>
      <c r="R539" s="4">
        <f>Table1[[#This Row],[Dom Bet]]*Table1[[#This Row],[Odds]]*Table1[[#This Row],[Win]]-Table1[[#This Row],[Dom Bet]]</f>
        <v>0</v>
      </c>
      <c r="S539" s="4">
        <f>S538</f>
        <v>1.0396109272979632</v>
      </c>
      <c r="T539">
        <v>0.4834</v>
      </c>
      <c r="U539">
        <f>((Table1[[#This Row],[BB prob.]]*(Table1[[#This Row],[Odds]]-1)-1+Table1[[#This Row],[BB prob.]])/(Table1[[#This Row],[Odds]]-1))*0.3</f>
        <v>-9.9599999999999845E-3</v>
      </c>
      <c r="W539">
        <f>(Table1[[#This Row],[BB Bet]]*Table1[[#This Row],[Odds]]*Table1[[#This Row],[Win]]-Table1[[#This Row],[BB Bet]])*Table1[[#This Row],[BB Bankroll]]</f>
        <v>0</v>
      </c>
      <c r="X539">
        <f>Table1[[#This Row],[BB Bet]]*Table1[[#This Row],[Odds]]*Table1[[#This Row],[Win]]-Table1[[#This Row],[BB Bet]]</f>
        <v>0</v>
      </c>
      <c r="Y539" s="5">
        <f>Y538</f>
        <v>2.1574532378202949</v>
      </c>
    </row>
    <row r="540" spans="1:25" x14ac:dyDescent="0.35">
      <c r="A540" s="4">
        <v>2020020304</v>
      </c>
      <c r="B540" s="4">
        <v>41</v>
      </c>
      <c r="C540" s="4" t="s">
        <v>20</v>
      </c>
      <c r="D540" s="4" t="s">
        <v>4</v>
      </c>
      <c r="E540" s="4">
        <v>1</v>
      </c>
      <c r="F540" s="4">
        <v>0</v>
      </c>
      <c r="G540" s="4">
        <v>1.83</v>
      </c>
      <c r="H540">
        <v>0.54335778228290399</v>
      </c>
      <c r="I540">
        <f>((Table1[[#This Row],[H-S prob.]]*(Table1[[#This Row],[Odds]]-1)-1+Table1[[#This Row],[H-S prob.]])/(Table1[[#This Row],[Odds]]-1))*0.3</f>
        <v>-2.0440693092598724E-3</v>
      </c>
      <c r="K540">
        <f>(Table1[[#This Row],[H-S Bet]]*Table1[[#This Row],[Odds]]*Table1[[#This Row],[Win]]-Table1[[#This Row],[H-S Bet]])*Table1[[#This Row],[H-S Bankroll]]</f>
        <v>0</v>
      </c>
      <c r="L540">
        <f>Table1[[#This Row],[H-S Bet]]*Table1[[#This Row],[Odds]]*Table1[[#This Row],[Win]]-Table1[[#This Row],[H-S Bet]]</f>
        <v>0</v>
      </c>
      <c r="M540" s="5">
        <f>M539</f>
        <v>1.4468532708662711</v>
      </c>
      <c r="N540" s="4">
        <v>0.45700000000000002</v>
      </c>
      <c r="O540" s="4">
        <f>((Table1[[#This Row],[Dom prob.]]*(Table1[[#This Row],[Odds]]-1)-1+Table1[[#This Row],[Dom prob.]])/(Table1[[#This Row],[Odds]]-1))*0.3</f>
        <v>-5.9165060240963824E-2</v>
      </c>
      <c r="P540" s="4"/>
      <c r="Q540" s="4">
        <f>(Table1[[#This Row],[Dom Bet]]*Table1[[#This Row],[Odds]]*Table1[[#This Row],[Win]]-Table1[[#This Row],[Dom Bet]])*Table1[[#This Row],[Dom Bankroll]]</f>
        <v>0</v>
      </c>
      <c r="R540" s="4">
        <f>Table1[[#This Row],[Dom Bet]]*Table1[[#This Row],[Odds]]*Table1[[#This Row],[Win]]-Table1[[#This Row],[Dom Bet]]</f>
        <v>0</v>
      </c>
      <c r="S540" s="4">
        <f>S539</f>
        <v>1.0396109272979632</v>
      </c>
      <c r="T540">
        <v>0.49009999999999998</v>
      </c>
      <c r="U540">
        <f>((Table1[[#This Row],[BB prob.]]*(Table1[[#This Row],[Odds]]-1)-1+Table1[[#This Row],[BB prob.]])/(Table1[[#This Row],[Odds]]-1))*0.3</f>
        <v>-3.7271204819277114E-2</v>
      </c>
      <c r="W540">
        <f>(Table1[[#This Row],[BB Bet]]*Table1[[#This Row],[Odds]]*Table1[[#This Row],[Win]]-Table1[[#This Row],[BB Bet]])*Table1[[#This Row],[BB Bankroll]]</f>
        <v>0</v>
      </c>
      <c r="X540">
        <f>Table1[[#This Row],[BB Bet]]*Table1[[#This Row],[Odds]]*Table1[[#This Row],[Win]]-Table1[[#This Row],[BB Bet]]</f>
        <v>0</v>
      </c>
      <c r="Y540" s="5">
        <f>Y539</f>
        <v>2.1574532378202949</v>
      </c>
    </row>
    <row r="541" spans="1:25" x14ac:dyDescent="0.35">
      <c r="A541" s="4">
        <v>2020020304</v>
      </c>
      <c r="B541" s="4">
        <v>41</v>
      </c>
      <c r="C541" s="4" t="s">
        <v>4</v>
      </c>
      <c r="D541" s="4" t="s">
        <v>20</v>
      </c>
      <c r="E541" s="4">
        <v>0</v>
      </c>
      <c r="F541" s="4">
        <v>1</v>
      </c>
      <c r="G541" s="4">
        <v>2.1</v>
      </c>
      <c r="H541">
        <v>0.45664221771709596</v>
      </c>
      <c r="I541">
        <f>((Table1[[#This Row],[H-S prob.]]*(Table1[[#This Row],[Odds]]-1)-1+Table1[[#This Row],[H-S prob.]])/(Table1[[#This Row],[Odds]]-1))*0.3</f>
        <v>-1.1195820762026847E-2</v>
      </c>
      <c r="K541">
        <f>(Table1[[#This Row],[H-S Bet]]*Table1[[#This Row],[Odds]]*Table1[[#This Row],[Win]]-Table1[[#This Row],[H-S Bet]])*Table1[[#This Row],[H-S Bankroll]]</f>
        <v>0</v>
      </c>
      <c r="L541">
        <f>Table1[[#This Row],[H-S Bet]]*Table1[[#This Row],[Odds]]*Table1[[#This Row],[Win]]-Table1[[#This Row],[H-S Bet]]</f>
        <v>0</v>
      </c>
      <c r="M541" s="5">
        <f>M540</f>
        <v>1.4468532708662711</v>
      </c>
      <c r="N541" s="4">
        <v>0.54299999999999993</v>
      </c>
      <c r="O541" s="4">
        <f>((Table1[[#This Row],[Dom prob.]]*(Table1[[#This Row],[Odds]]-1)-1+Table1[[#This Row],[Dom prob.]])/(Table1[[#This Row],[Odds]]-1))*0.3</f>
        <v>3.8263636363636319E-2</v>
      </c>
      <c r="P541" s="4">
        <v>3.8263636363636319E-2</v>
      </c>
      <c r="Q541" s="4">
        <f>(Table1[[#This Row],[Dom Bet]]*Table1[[#This Row],[Odds]]*Table1[[#This Row],[Win]]-Table1[[#This Row],[Dom Bet]])*Table1[[#This Row],[Dom Bankroll]]</f>
        <v>4.375722392997123E-2</v>
      </c>
      <c r="R541" s="4">
        <f>Table1[[#This Row],[Dom Bet]]*Table1[[#This Row],[Odds]]*Table1[[#This Row],[Win]]-Table1[[#This Row],[Dom Bet]]</f>
        <v>4.2089999999999961E-2</v>
      </c>
      <c r="S541" s="4">
        <f>S540</f>
        <v>1.0396109272979632</v>
      </c>
      <c r="T541">
        <v>0.50990000000000002</v>
      </c>
      <c r="U541">
        <f>((Table1[[#This Row],[BB prob.]]*(Table1[[#This Row],[Odds]]-1)-1+Table1[[#This Row],[BB prob.]])/(Table1[[#This Row],[Odds]]-1))*0.3</f>
        <v>1.930636363636367E-2</v>
      </c>
      <c r="V541">
        <v>1.930636363636367E-2</v>
      </c>
      <c r="W541">
        <f>(Table1[[#This Row],[BB Bet]]*Table1[[#This Row],[Odds]]*Table1[[#This Row],[Win]]-Table1[[#This Row],[BB Bet]])*Table1[[#This Row],[BB Bankroll]]</f>
        <v>4.5817834411589688E-2</v>
      </c>
      <c r="X541">
        <f>Table1[[#This Row],[BB Bet]]*Table1[[#This Row],[Odds]]*Table1[[#This Row],[Win]]-Table1[[#This Row],[BB Bet]]</f>
        <v>2.1237000000000041E-2</v>
      </c>
      <c r="Y541" s="5">
        <f>Y540</f>
        <v>2.1574532378202949</v>
      </c>
    </row>
    <row r="542" spans="1:25" x14ac:dyDescent="0.35">
      <c r="A542" s="4">
        <v>2020020305</v>
      </c>
      <c r="B542" s="4">
        <v>41</v>
      </c>
      <c r="C542" s="4" t="s">
        <v>19</v>
      </c>
      <c r="D542" s="4" t="s">
        <v>21</v>
      </c>
      <c r="E542" s="4">
        <v>1</v>
      </c>
      <c r="F542" s="4">
        <v>0</v>
      </c>
      <c r="G542" s="4">
        <v>2.4</v>
      </c>
      <c r="H542">
        <v>0.32600253907709403</v>
      </c>
      <c r="I542">
        <f>((Table1[[#This Row],[H-S prob.]]*(Table1[[#This Row],[Odds]]-1)-1+Table1[[#This Row],[H-S prob.]])/(Table1[[#This Row],[Odds]]-1))*0.3</f>
        <v>-4.6627265617494515E-2</v>
      </c>
      <c r="K542">
        <f>(Table1[[#This Row],[H-S Bet]]*Table1[[#This Row],[Odds]]*Table1[[#This Row],[Win]]-Table1[[#This Row],[H-S Bet]])*Table1[[#This Row],[H-S Bankroll]]</f>
        <v>0</v>
      </c>
      <c r="L542">
        <f>Table1[[#This Row],[H-S Bet]]*Table1[[#This Row],[Odds]]*Table1[[#This Row],[Win]]-Table1[[#This Row],[H-S Bet]]</f>
        <v>0</v>
      </c>
      <c r="M542" s="5">
        <f>M541</f>
        <v>1.4468532708662711</v>
      </c>
      <c r="N542" s="4">
        <v>0.40799999999999997</v>
      </c>
      <c r="O542" s="4">
        <f>((Table1[[#This Row],[Dom prob.]]*(Table1[[#This Row],[Odds]]-1)-1+Table1[[#This Row],[Dom prob.]])/(Table1[[#This Row],[Odds]]-1))*0.3</f>
        <v>-4.4571428571428774E-3</v>
      </c>
      <c r="P542" s="4"/>
      <c r="Q542" s="4">
        <f>(Table1[[#This Row],[Dom Bet]]*Table1[[#This Row],[Odds]]*Table1[[#This Row],[Win]]-Table1[[#This Row],[Dom Bet]])*Table1[[#This Row],[Dom Bankroll]]</f>
        <v>0</v>
      </c>
      <c r="R542" s="4">
        <f>Table1[[#This Row],[Dom Bet]]*Table1[[#This Row],[Odds]]*Table1[[#This Row],[Win]]-Table1[[#This Row],[Dom Bet]]</f>
        <v>0</v>
      </c>
      <c r="S542" s="4">
        <f>S541</f>
        <v>1.0396109272979632</v>
      </c>
      <c r="T542">
        <v>0.29220000000000002</v>
      </c>
      <c r="U542">
        <f>((Table1[[#This Row],[BB prob.]]*(Table1[[#This Row],[Odds]]-1)-1+Table1[[#This Row],[BB prob.]])/(Table1[[#This Row],[Odds]]-1))*0.3</f>
        <v>-6.4011428571428566E-2</v>
      </c>
      <c r="W542">
        <f>(Table1[[#This Row],[BB Bet]]*Table1[[#This Row],[Odds]]*Table1[[#This Row],[Win]]-Table1[[#This Row],[BB Bet]])*Table1[[#This Row],[BB Bankroll]]</f>
        <v>0</v>
      </c>
      <c r="X542">
        <f>Table1[[#This Row],[BB Bet]]*Table1[[#This Row],[Odds]]*Table1[[#This Row],[Win]]-Table1[[#This Row],[BB Bet]]</f>
        <v>0</v>
      </c>
      <c r="Y542" s="5">
        <f>Y541</f>
        <v>2.1574532378202949</v>
      </c>
    </row>
    <row r="543" spans="1:25" x14ac:dyDescent="0.35">
      <c r="A543" s="4">
        <v>2020020305</v>
      </c>
      <c r="B543" s="4">
        <v>41</v>
      </c>
      <c r="C543" s="4" t="s">
        <v>21</v>
      </c>
      <c r="D543" s="4" t="s">
        <v>19</v>
      </c>
      <c r="E543" s="4">
        <v>0</v>
      </c>
      <c r="F543" s="4">
        <v>1</v>
      </c>
      <c r="G543" s="4">
        <v>1.62</v>
      </c>
      <c r="H543">
        <v>0.67399746092290591</v>
      </c>
      <c r="I543">
        <f>((Table1[[#This Row],[H-S prob.]]*(Table1[[#This Row],[Odds]]-1)-1+Table1[[#This Row],[H-S prob.]])/(Table1[[#This Row],[Odds]]-1))*0.3</f>
        <v>4.4456074207310119E-2</v>
      </c>
      <c r="J543">
        <v>4.4456074207310119E-2</v>
      </c>
      <c r="K543">
        <f>(Table1[[#This Row],[H-S Bet]]*Table1[[#This Row],[Odds]]*Table1[[#This Row],[Win]]-Table1[[#This Row],[H-S Bet]])*Table1[[#This Row],[H-S Bankroll]]</f>
        <v>3.9879278153566608E-2</v>
      </c>
      <c r="L543">
        <f>Table1[[#This Row],[H-S Bet]]*Table1[[#This Row],[Odds]]*Table1[[#This Row],[Win]]-Table1[[#This Row],[H-S Bet]]</f>
        <v>2.7562766008532281E-2</v>
      </c>
      <c r="M543" s="5">
        <f>M542</f>
        <v>1.4468532708662711</v>
      </c>
      <c r="N543" s="4">
        <v>0.59200000000000008</v>
      </c>
      <c r="O543" s="4">
        <f>((Table1[[#This Row],[Dom prob.]]*(Table1[[#This Row],[Odds]]-1)-1+Table1[[#This Row],[Dom prob.]])/(Table1[[#This Row],[Odds]]-1))*0.3</f>
        <v>-1.981935483870962E-2</v>
      </c>
      <c r="P543" s="4"/>
      <c r="Q543" s="4">
        <f>(Table1[[#This Row],[Dom Bet]]*Table1[[#This Row],[Odds]]*Table1[[#This Row],[Win]]-Table1[[#This Row],[Dom Bet]])*Table1[[#This Row],[Dom Bankroll]]</f>
        <v>0</v>
      </c>
      <c r="R543" s="4">
        <f>Table1[[#This Row],[Dom Bet]]*Table1[[#This Row],[Odds]]*Table1[[#This Row],[Win]]-Table1[[#This Row],[Dom Bet]]</f>
        <v>0</v>
      </c>
      <c r="S543" s="4">
        <f>S542</f>
        <v>1.0396109272979632</v>
      </c>
      <c r="T543">
        <v>0.70779999999999998</v>
      </c>
      <c r="U543">
        <f>((Table1[[#This Row],[BB prob.]]*(Table1[[#This Row],[Odds]]-1)-1+Table1[[#This Row],[BB prob.]])/(Table1[[#This Row],[Odds]]-1))*0.3</f>
        <v>7.0952903225806427E-2</v>
      </c>
      <c r="V543">
        <v>7.0952903225806427E-2</v>
      </c>
      <c r="W543">
        <f>(Table1[[#This Row],[BB Bet]]*Table1[[#This Row],[Odds]]*Table1[[#This Row],[Win]]-Table1[[#This Row],[BB Bet]])*Table1[[#This Row],[BB Bankroll]]</f>
        <v>9.4908093894305018E-2</v>
      </c>
      <c r="X543">
        <f>Table1[[#This Row],[BB Bet]]*Table1[[#This Row],[Odds]]*Table1[[#This Row],[Win]]-Table1[[#This Row],[BB Bet]]</f>
        <v>4.3990799999999997E-2</v>
      </c>
      <c r="Y543" s="5">
        <f>Y542</f>
        <v>2.1574532378202949</v>
      </c>
    </row>
    <row r="544" spans="1:25" x14ac:dyDescent="0.35">
      <c r="A544" s="4">
        <v>2020020306</v>
      </c>
      <c r="B544" s="4">
        <v>41</v>
      </c>
      <c r="C544" s="4" t="s">
        <v>6</v>
      </c>
      <c r="D544" s="4" t="s">
        <v>30</v>
      </c>
      <c r="E544" s="4">
        <v>0</v>
      </c>
      <c r="F544" s="4">
        <v>0</v>
      </c>
      <c r="G544" s="4">
        <v>1.47</v>
      </c>
      <c r="H544">
        <v>0.65096876137372173</v>
      </c>
      <c r="I544">
        <f>((Table1[[#This Row],[H-S prob.]]*(Table1[[#This Row],[Odds]]-1)-1+Table1[[#This Row],[H-S prob.]])/(Table1[[#This Row],[Odds]]-1))*0.3</f>
        <v>-2.7495268583380247E-2</v>
      </c>
      <c r="K544">
        <f>(Table1[[#This Row],[H-S Bet]]*Table1[[#This Row],[Odds]]*Table1[[#This Row],[Win]]-Table1[[#This Row],[H-S Bet]])*Table1[[#This Row],[H-S Bankroll]]</f>
        <v>0</v>
      </c>
      <c r="L544">
        <f>Table1[[#This Row],[H-S Bet]]*Table1[[#This Row],[Odds]]*Table1[[#This Row],[Win]]-Table1[[#This Row],[H-S Bet]]</f>
        <v>0</v>
      </c>
      <c r="M544" s="5">
        <f>M543</f>
        <v>1.4468532708662711</v>
      </c>
      <c r="N544" s="4">
        <v>0.65900000000000003</v>
      </c>
      <c r="O544" s="4">
        <f>((Table1[[#This Row],[Dom prob.]]*(Table1[[#This Row],[Odds]]-1)-1+Table1[[#This Row],[Dom prob.]])/(Table1[[#This Row],[Odds]]-1))*0.3</f>
        <v>-1.9959574468085047E-2</v>
      </c>
      <c r="P544" s="4"/>
      <c r="Q544" s="4">
        <f>(Table1[[#This Row],[Dom Bet]]*Table1[[#This Row],[Odds]]*Table1[[#This Row],[Win]]-Table1[[#This Row],[Dom Bet]])*Table1[[#This Row],[Dom Bankroll]]</f>
        <v>0</v>
      </c>
      <c r="R544" s="4">
        <f>Table1[[#This Row],[Dom Bet]]*Table1[[#This Row],[Odds]]*Table1[[#This Row],[Win]]-Table1[[#This Row],[Dom Bet]]</f>
        <v>0</v>
      </c>
      <c r="S544" s="4">
        <f>S543</f>
        <v>1.0396109272979632</v>
      </c>
      <c r="T544">
        <v>0.70130000000000003</v>
      </c>
      <c r="U544">
        <f>((Table1[[#This Row],[BB prob.]]*(Table1[[#This Row],[Odds]]-1)-1+Table1[[#This Row],[BB prob.]])/(Table1[[#This Row],[Odds]]-1))*0.3</f>
        <v>1.9730425531914907E-2</v>
      </c>
      <c r="V544">
        <v>1.9730425531914907E-2</v>
      </c>
      <c r="W544">
        <f>(Table1[[#This Row],[BB Bet]]*Table1[[#This Row],[Odds]]*Table1[[#This Row],[Win]]-Table1[[#This Row],[BB Bet]])*Table1[[#This Row],[BB Bankroll]]</f>
        <v>-4.2567470447402028E-2</v>
      </c>
      <c r="X544">
        <f>Table1[[#This Row],[BB Bet]]*Table1[[#This Row],[Odds]]*Table1[[#This Row],[Win]]-Table1[[#This Row],[BB Bet]]</f>
        <v>-1.9730425531914907E-2</v>
      </c>
      <c r="Y544" s="5">
        <f>Y543</f>
        <v>2.1574532378202949</v>
      </c>
    </row>
    <row r="545" spans="1:25" x14ac:dyDescent="0.35">
      <c r="A545" s="4">
        <v>2020020306</v>
      </c>
      <c r="B545" s="4">
        <v>41</v>
      </c>
      <c r="C545" s="4" t="s">
        <v>30</v>
      </c>
      <c r="D545" s="4" t="s">
        <v>6</v>
      </c>
      <c r="E545" s="4">
        <v>1</v>
      </c>
      <c r="F545" s="4">
        <v>1</v>
      </c>
      <c r="G545" s="4">
        <v>2.8</v>
      </c>
      <c r="H545">
        <v>0.34903123862627827</v>
      </c>
      <c r="I545">
        <f>((Table1[[#This Row],[H-S prob.]]*(Table1[[#This Row],[Odds]]-1)-1+Table1[[#This Row],[H-S prob.]])/(Table1[[#This Row],[Odds]]-1))*0.3</f>
        <v>-3.7854219744034765E-3</v>
      </c>
      <c r="K545">
        <f>(Table1[[#This Row],[H-S Bet]]*Table1[[#This Row],[Odds]]*Table1[[#This Row],[Win]]-Table1[[#This Row],[H-S Bet]])*Table1[[#This Row],[H-S Bankroll]]</f>
        <v>0</v>
      </c>
      <c r="L545">
        <f>Table1[[#This Row],[H-S Bet]]*Table1[[#This Row],[Odds]]*Table1[[#This Row],[Win]]-Table1[[#This Row],[H-S Bet]]</f>
        <v>0</v>
      </c>
      <c r="M545" s="5">
        <f>M544</f>
        <v>1.4468532708662711</v>
      </c>
      <c r="N545" s="4">
        <v>0.34100000000000003</v>
      </c>
      <c r="O545" s="4">
        <f>((Table1[[#This Row],[Dom prob.]]*(Table1[[#This Row],[Odds]]-1)-1+Table1[[#This Row],[Dom prob.]])/(Table1[[#This Row],[Odds]]-1))*0.3</f>
        <v>-7.5333333333333268E-3</v>
      </c>
      <c r="P545" s="4"/>
      <c r="Q545" s="4">
        <f>(Table1[[#This Row],[Dom Bet]]*Table1[[#This Row],[Odds]]*Table1[[#This Row],[Win]]-Table1[[#This Row],[Dom Bet]])*Table1[[#This Row],[Dom Bankroll]]</f>
        <v>0</v>
      </c>
      <c r="R545" s="4">
        <f>Table1[[#This Row],[Dom Bet]]*Table1[[#This Row],[Odds]]*Table1[[#This Row],[Win]]-Table1[[#This Row],[Dom Bet]]</f>
        <v>0</v>
      </c>
      <c r="S545" s="4">
        <f>S544</f>
        <v>1.0396109272979632</v>
      </c>
      <c r="T545">
        <v>0.29870000000000002</v>
      </c>
      <c r="U545">
        <f>((Table1[[#This Row],[BB prob.]]*(Table1[[#This Row],[Odds]]-1)-1+Table1[[#This Row],[BB prob.]])/(Table1[[#This Row],[Odds]]-1))*0.3</f>
        <v>-2.7273333333333327E-2</v>
      </c>
      <c r="W545">
        <f>(Table1[[#This Row],[BB Bet]]*Table1[[#This Row],[Odds]]*Table1[[#This Row],[Win]]-Table1[[#This Row],[BB Bet]])*Table1[[#This Row],[BB Bankroll]]</f>
        <v>0</v>
      </c>
      <c r="X545">
        <f>Table1[[#This Row],[BB Bet]]*Table1[[#This Row],[Odds]]*Table1[[#This Row],[Win]]-Table1[[#This Row],[BB Bet]]</f>
        <v>0</v>
      </c>
      <c r="Y545" s="5">
        <f>Y544</f>
        <v>2.1574532378202949</v>
      </c>
    </row>
    <row r="546" spans="1:25" x14ac:dyDescent="0.35">
      <c r="A546" s="4">
        <v>2020020307</v>
      </c>
      <c r="B546" s="4">
        <v>41</v>
      </c>
      <c r="C546" s="4" t="s">
        <v>8</v>
      </c>
      <c r="D546" s="4" t="s">
        <v>9</v>
      </c>
      <c r="E546" s="4">
        <v>0</v>
      </c>
      <c r="F546" s="4">
        <v>1</v>
      </c>
      <c r="G546" s="4">
        <v>1.8</v>
      </c>
      <c r="H546">
        <v>0.52728785308300208</v>
      </c>
      <c r="I546">
        <f>((Table1[[#This Row],[H-S prob.]]*(Table1[[#This Row],[Odds]]-1)-1+Table1[[#This Row],[H-S prob.]])/(Table1[[#This Row],[Odds]]-1))*0.3</f>
        <v>-1.9080699168973564E-2</v>
      </c>
      <c r="K546">
        <f>(Table1[[#This Row],[H-S Bet]]*Table1[[#This Row],[Odds]]*Table1[[#This Row],[Win]]-Table1[[#This Row],[H-S Bet]])*Table1[[#This Row],[H-S Bankroll]]</f>
        <v>0</v>
      </c>
      <c r="L546">
        <f>Table1[[#This Row],[H-S Bet]]*Table1[[#This Row],[Odds]]*Table1[[#This Row],[Win]]-Table1[[#This Row],[H-S Bet]]</f>
        <v>0</v>
      </c>
      <c r="M546" s="5">
        <f>M545</f>
        <v>1.4468532708662711</v>
      </c>
      <c r="N546" s="4">
        <v>0.56099999999999994</v>
      </c>
      <c r="O546" s="4">
        <f>((Table1[[#This Row],[Dom prob.]]*(Table1[[#This Row],[Odds]]-1)-1+Table1[[#This Row],[Dom prob.]])/(Table1[[#This Row],[Odds]]-1))*0.3</f>
        <v>3.67499999999997E-3</v>
      </c>
      <c r="P546" s="4">
        <v>3.67499999999997E-3</v>
      </c>
      <c r="Q546" s="4">
        <f>(Table1[[#This Row],[Dom Bet]]*Table1[[#This Row],[Odds]]*Table1[[#This Row],[Win]]-Table1[[#This Row],[Dom Bet]])*Table1[[#This Row],[Dom Bankroll]]</f>
        <v>3.0564561262559874E-3</v>
      </c>
      <c r="R546" s="4">
        <f>Table1[[#This Row],[Dom Bet]]*Table1[[#This Row],[Odds]]*Table1[[#This Row],[Win]]-Table1[[#This Row],[Dom Bet]]</f>
        <v>2.9399999999999765E-3</v>
      </c>
      <c r="S546" s="4">
        <f>S545</f>
        <v>1.0396109272979632</v>
      </c>
      <c r="T546">
        <v>0.59189999999999998</v>
      </c>
      <c r="U546">
        <f>((Table1[[#This Row],[BB prob.]]*(Table1[[#This Row],[Odds]]-1)-1+Table1[[#This Row],[BB prob.]])/(Table1[[#This Row],[Odds]]-1))*0.3</f>
        <v>2.4532499999999971E-2</v>
      </c>
      <c r="V546">
        <v>2.4532499999999971E-2</v>
      </c>
      <c r="W546">
        <f>(Table1[[#This Row],[BB Bet]]*Table1[[#This Row],[Odds]]*Table1[[#This Row],[Win]]-Table1[[#This Row],[BB Bet]])*Table1[[#This Row],[BB Bankroll]]</f>
        <v>4.2342177245461056E-2</v>
      </c>
      <c r="X546">
        <f>Table1[[#This Row],[BB Bet]]*Table1[[#This Row],[Odds]]*Table1[[#This Row],[Win]]-Table1[[#This Row],[BB Bet]]</f>
        <v>1.9625999999999977E-2</v>
      </c>
      <c r="Y546" s="5">
        <f>Y545</f>
        <v>2.1574532378202949</v>
      </c>
    </row>
    <row r="547" spans="1:25" x14ac:dyDescent="0.35">
      <c r="A547" s="4">
        <v>2020020307</v>
      </c>
      <c r="B547" s="4">
        <v>41</v>
      </c>
      <c r="C547" s="4" t="s">
        <v>9</v>
      </c>
      <c r="D547" s="4" t="s">
        <v>8</v>
      </c>
      <c r="E547" s="4">
        <v>1</v>
      </c>
      <c r="F547" s="4">
        <v>0</v>
      </c>
      <c r="G547" s="4">
        <v>2.2000000000000002</v>
      </c>
      <c r="H547">
        <v>0.47271214691699792</v>
      </c>
      <c r="I547">
        <f>((Table1[[#This Row],[H-S prob.]]*(Table1[[#This Row],[Odds]]-1)-1+Table1[[#This Row],[H-S prob.]])/(Table1[[#This Row],[Odds]]-1))*0.3</f>
        <v>9.9916808043488663E-3</v>
      </c>
      <c r="J547">
        <v>9.9916808043488663E-3</v>
      </c>
      <c r="K547">
        <f>(Table1[[#This Row],[H-S Bet]]*Table1[[#This Row],[Odds]]*Table1[[#This Row],[Win]]-Table1[[#This Row],[H-S Bet]])*Table1[[#This Row],[H-S Bankroll]]</f>
        <v>-1.4456496053223892E-2</v>
      </c>
      <c r="L547">
        <f>Table1[[#This Row],[H-S Bet]]*Table1[[#This Row],[Odds]]*Table1[[#This Row],[Win]]-Table1[[#This Row],[H-S Bet]]</f>
        <v>-9.9916808043488663E-3</v>
      </c>
      <c r="M547" s="5">
        <f>M546</f>
        <v>1.4468532708662711</v>
      </c>
      <c r="N547" s="4">
        <v>0.439</v>
      </c>
      <c r="O547" s="4">
        <f>((Table1[[#This Row],[Dom prob.]]*(Table1[[#This Row],[Odds]]-1)-1+Table1[[#This Row],[Dom prob.]])/(Table1[[#This Row],[Odds]]-1))*0.3</f>
        <v>-8.5499999999999864E-3</v>
      </c>
      <c r="P547" s="4"/>
      <c r="Q547" s="4">
        <f>(Table1[[#This Row],[Dom Bet]]*Table1[[#This Row],[Odds]]*Table1[[#This Row],[Win]]-Table1[[#This Row],[Dom Bet]])*Table1[[#This Row],[Dom Bankroll]]</f>
        <v>0</v>
      </c>
      <c r="R547" s="4">
        <f>Table1[[#This Row],[Dom Bet]]*Table1[[#This Row],[Odds]]*Table1[[#This Row],[Win]]-Table1[[#This Row],[Dom Bet]]</f>
        <v>0</v>
      </c>
      <c r="S547" s="4">
        <f>S546</f>
        <v>1.0396109272979632</v>
      </c>
      <c r="T547">
        <v>0.40810000000000002</v>
      </c>
      <c r="U547">
        <f>((Table1[[#This Row],[BB prob.]]*(Table1[[#This Row],[Odds]]-1)-1+Table1[[#This Row],[BB prob.]])/(Table1[[#This Row],[Odds]]-1))*0.3</f>
        <v>-2.554499999999995E-2</v>
      </c>
      <c r="W547">
        <f>(Table1[[#This Row],[BB Bet]]*Table1[[#This Row],[Odds]]*Table1[[#This Row],[Win]]-Table1[[#This Row],[BB Bet]])*Table1[[#This Row],[BB Bankroll]]</f>
        <v>0</v>
      </c>
      <c r="X547">
        <f>Table1[[#This Row],[BB Bet]]*Table1[[#This Row],[Odds]]*Table1[[#This Row],[Win]]-Table1[[#This Row],[BB Bet]]</f>
        <v>0</v>
      </c>
      <c r="Y547" s="5">
        <f>Y546</f>
        <v>2.1574532378202949</v>
      </c>
    </row>
    <row r="548" spans="1:25" x14ac:dyDescent="0.35">
      <c r="A548" s="4">
        <v>2020020307.0999999</v>
      </c>
      <c r="B548" s="4">
        <v>41</v>
      </c>
      <c r="C548" s="4" t="s">
        <v>12</v>
      </c>
      <c r="D548" s="4" t="s">
        <v>15</v>
      </c>
      <c r="E548" s="4">
        <v>0</v>
      </c>
      <c r="F548" s="4">
        <v>1</v>
      </c>
      <c r="G548" s="4">
        <v>2.2999999999999998</v>
      </c>
      <c r="H548">
        <v>0.40441906293319341</v>
      </c>
      <c r="I548">
        <f>((Table1[[#This Row],[H-S prob.]]*(Table1[[#This Row],[Odds]]-1)-1+Table1[[#This Row],[H-S prob.]])/(Table1[[#This Row],[Odds]]-1))*0.3</f>
        <v>-1.6116035827766603E-2</v>
      </c>
      <c r="K548">
        <f>(Table1[[#This Row],[H-S Bet]]*Table1[[#This Row],[Odds]]*Table1[[#This Row],[Win]]-Table1[[#This Row],[H-S Bet]])*Table1[[#This Row],[H-S Bankroll]]</f>
        <v>0</v>
      </c>
      <c r="L548">
        <f>Table1[[#This Row],[H-S Bet]]*Table1[[#This Row],[Odds]]*Table1[[#This Row],[Win]]-Table1[[#This Row],[H-S Bet]]</f>
        <v>0</v>
      </c>
      <c r="M548" s="5">
        <f>M547</f>
        <v>1.4468532708662711</v>
      </c>
      <c r="N548" s="4">
        <v>0.43000000000000005</v>
      </c>
      <c r="O548" s="4">
        <f>((Table1[[#This Row],[Dom prob.]]*(Table1[[#This Row],[Odds]]-1)-1+Table1[[#This Row],[Dom prob.]])/(Table1[[#This Row],[Odds]]-1))*0.3</f>
        <v>-2.5384615384615411E-3</v>
      </c>
      <c r="P548" s="4"/>
      <c r="Q548" s="4">
        <f>(Table1[[#This Row],[Dom Bet]]*Table1[[#This Row],[Odds]]*Table1[[#This Row],[Win]]-Table1[[#This Row],[Dom Bet]])*Table1[[#This Row],[Dom Bankroll]]</f>
        <v>0</v>
      </c>
      <c r="R548" s="4">
        <f>Table1[[#This Row],[Dom Bet]]*Table1[[#This Row],[Odds]]*Table1[[#This Row],[Win]]-Table1[[#This Row],[Dom Bet]]</f>
        <v>0</v>
      </c>
      <c r="S548" s="4">
        <f>S547</f>
        <v>1.0396109272979632</v>
      </c>
      <c r="T548">
        <v>0.45879999999999999</v>
      </c>
      <c r="U548">
        <f>((Table1[[#This Row],[BB prob.]]*(Table1[[#This Row],[Odds]]-1)-1+Table1[[#This Row],[BB prob.]])/(Table1[[#This Row],[Odds]]-1))*0.3</f>
        <v>1.2747692307692274E-2</v>
      </c>
      <c r="V548">
        <v>1.2747692307692274E-2</v>
      </c>
      <c r="W548">
        <f>(Table1[[#This Row],[BB Bet]]*Table1[[#This Row],[Odds]]*Table1[[#This Row],[Win]]-Table1[[#This Row],[BB Bet]])*Table1[[#This Row],[BB Bankroll]]</f>
        <v>3.5753315057157828E-2</v>
      </c>
      <c r="X548">
        <f>Table1[[#This Row],[BB Bet]]*Table1[[#This Row],[Odds]]*Table1[[#This Row],[Win]]-Table1[[#This Row],[BB Bet]]</f>
        <v>1.6571999999999955E-2</v>
      </c>
      <c r="Y548" s="5">
        <f>Y547</f>
        <v>2.1574532378202949</v>
      </c>
    </row>
    <row r="549" spans="1:25" x14ac:dyDescent="0.35">
      <c r="A549" s="4">
        <v>2020020307.0999999</v>
      </c>
      <c r="B549" s="4">
        <v>41</v>
      </c>
      <c r="C549" s="4" t="s">
        <v>15</v>
      </c>
      <c r="D549" s="4" t="s">
        <v>12</v>
      </c>
      <c r="E549" s="4">
        <v>1</v>
      </c>
      <c r="F549" s="4">
        <v>0</v>
      </c>
      <c r="G549" s="4">
        <v>1.66</v>
      </c>
      <c r="H549">
        <v>0.5955809370668067</v>
      </c>
      <c r="I549">
        <f>((Table1[[#This Row],[H-S prob.]]*(Table1[[#This Row],[Odds]]-1)-1+Table1[[#This Row],[H-S prob.]])/(Table1[[#This Row],[Odds]]-1))*0.3</f>
        <v>-5.1525656677731636E-3</v>
      </c>
      <c r="K549">
        <f>(Table1[[#This Row],[H-S Bet]]*Table1[[#This Row],[Odds]]*Table1[[#This Row],[Win]]-Table1[[#This Row],[H-S Bet]])*Table1[[#This Row],[H-S Bankroll]]</f>
        <v>0</v>
      </c>
      <c r="L549">
        <f>Table1[[#This Row],[H-S Bet]]*Table1[[#This Row],[Odds]]*Table1[[#This Row],[Win]]-Table1[[#This Row],[H-S Bet]]</f>
        <v>0</v>
      </c>
      <c r="M549" s="5">
        <f>M548</f>
        <v>1.4468532708662711</v>
      </c>
      <c r="N549" s="4">
        <v>0.56999999999999995</v>
      </c>
      <c r="O549" s="4">
        <f>((Table1[[#This Row],[Dom prob.]]*(Table1[[#This Row],[Odds]]-1)-1+Table1[[#This Row],[Dom prob.]])/(Table1[[#This Row],[Odds]]-1))*0.3</f>
        <v>-2.4454545454545541E-2</v>
      </c>
      <c r="P549" s="4"/>
      <c r="Q549" s="4">
        <f>(Table1[[#This Row],[Dom Bet]]*Table1[[#This Row],[Odds]]*Table1[[#This Row],[Win]]-Table1[[#This Row],[Dom Bet]])*Table1[[#This Row],[Dom Bankroll]]</f>
        <v>0</v>
      </c>
      <c r="R549" s="4">
        <f>Table1[[#This Row],[Dom Bet]]*Table1[[#This Row],[Odds]]*Table1[[#This Row],[Win]]-Table1[[#This Row],[Dom Bet]]</f>
        <v>0</v>
      </c>
      <c r="S549" s="4">
        <f>S548</f>
        <v>1.0396109272979632</v>
      </c>
      <c r="T549">
        <v>0.54120000000000001</v>
      </c>
      <c r="U549">
        <f>((Table1[[#This Row],[BB prob.]]*(Table1[[#This Row],[Odds]]-1)-1+Table1[[#This Row],[BB prob.]])/(Table1[[#This Row],[Odds]]-1))*0.3</f>
        <v>-4.6185454545454564E-2</v>
      </c>
      <c r="W549">
        <f>(Table1[[#This Row],[BB Bet]]*Table1[[#This Row],[Odds]]*Table1[[#This Row],[Win]]-Table1[[#This Row],[BB Bet]])*Table1[[#This Row],[BB Bankroll]]</f>
        <v>0</v>
      </c>
      <c r="X549">
        <f>Table1[[#This Row],[BB Bet]]*Table1[[#This Row],[Odds]]*Table1[[#This Row],[Win]]-Table1[[#This Row],[BB Bet]]</f>
        <v>0</v>
      </c>
      <c r="Y549" s="5">
        <f>Y548</f>
        <v>2.1574532378202949</v>
      </c>
    </row>
    <row r="550" spans="1:25" x14ac:dyDescent="0.35">
      <c r="A550" s="4">
        <v>2020020308</v>
      </c>
      <c r="B550" s="4">
        <v>42</v>
      </c>
      <c r="C550" s="4" t="s">
        <v>17</v>
      </c>
      <c r="D550" s="4" t="s">
        <v>2</v>
      </c>
      <c r="E550" s="4">
        <v>0</v>
      </c>
      <c r="F550" s="4">
        <v>0</v>
      </c>
      <c r="G550" s="4">
        <v>2.1</v>
      </c>
      <c r="H550">
        <v>0.38514975114446304</v>
      </c>
      <c r="I550">
        <f>((Table1[[#This Row],[H-S prob.]]*(Table1[[#This Row],[Odds]]-1)-1+Table1[[#This Row],[H-S prob.]])/(Table1[[#This Row],[Odds]]-1))*0.3</f>
        <v>-5.2141506162716608E-2</v>
      </c>
      <c r="K550">
        <f>(Table1[[#This Row],[H-S Bet]]*Table1[[#This Row],[Odds]]*Table1[[#This Row],[Win]]-Table1[[#This Row],[H-S Bet]])*Table1[[#This Row],[H-S Bankroll]]</f>
        <v>0</v>
      </c>
      <c r="L550">
        <f>Table1[[#This Row],[H-S Bet]]*Table1[[#This Row],[Odds]]*Table1[[#This Row],[Win]]-Table1[[#This Row],[H-S Bet]]</f>
        <v>0</v>
      </c>
      <c r="M550" s="5">
        <f>M549+SUM(K538:K549)</f>
        <v>1.4722760529666139</v>
      </c>
      <c r="N550" s="4">
        <v>0.48099999999999998</v>
      </c>
      <c r="O550" s="4">
        <f>((Table1[[#This Row],[Dom prob.]]*(Table1[[#This Row],[Odds]]-1)-1+Table1[[#This Row],[Dom prob.]])/(Table1[[#This Row],[Odds]]-1))*0.3</f>
        <v>2.754545454545454E-3</v>
      </c>
      <c r="P550" s="4">
        <v>2.754545454545454E-3</v>
      </c>
      <c r="Q550" s="4">
        <f>(Table1[[#This Row],[Dom Bet]]*Table1[[#This Row],[Odds]]*Table1[[#This Row],[Win]]-Table1[[#This Row],[Dom Bet]])*Table1[[#This Row],[Dom Bankroll]]</f>
        <v>-2.9926059638938152E-3</v>
      </c>
      <c r="R550" s="4">
        <f>Table1[[#This Row],[Dom Bet]]*Table1[[#This Row],[Odds]]*Table1[[#This Row],[Win]]-Table1[[#This Row],[Dom Bet]]</f>
        <v>-2.754545454545454E-3</v>
      </c>
      <c r="S550" s="4">
        <f>S549+SUM(Q538:Q549)</f>
        <v>1.0864246073541906</v>
      </c>
      <c r="T550">
        <v>0.44940000000000002</v>
      </c>
      <c r="U550">
        <f>((Table1[[#This Row],[BB prob.]]*(Table1[[#This Row],[Odds]]-1)-1+Table1[[#This Row],[BB prob.]])/(Table1[[#This Row],[Odds]]-1))*0.3</f>
        <v>-1.5343636363636356E-2</v>
      </c>
      <c r="W550">
        <f>(Table1[[#This Row],[BB Bet]]*Table1[[#This Row],[Odds]]*Table1[[#This Row],[Win]]-Table1[[#This Row],[BB Bet]])*Table1[[#This Row],[BB Bankroll]]</f>
        <v>0</v>
      </c>
      <c r="X550">
        <f>Table1[[#This Row],[BB Bet]]*Table1[[#This Row],[Odds]]*Table1[[#This Row],[Win]]-Table1[[#This Row],[BB Bet]]</f>
        <v>0</v>
      </c>
      <c r="Y550" s="5">
        <f>Y549+SUM(W538:W549)</f>
        <v>2.3337071879814064</v>
      </c>
    </row>
    <row r="551" spans="1:25" x14ac:dyDescent="0.35">
      <c r="A551" s="4">
        <v>2020020308</v>
      </c>
      <c r="B551" s="4">
        <v>42</v>
      </c>
      <c r="C551" s="4" t="s">
        <v>2</v>
      </c>
      <c r="D551" s="4" t="s">
        <v>17</v>
      </c>
      <c r="E551" s="4">
        <v>1</v>
      </c>
      <c r="F551" s="4">
        <v>1</v>
      </c>
      <c r="G551" s="4">
        <v>1.8</v>
      </c>
      <c r="H551">
        <v>0.61485024885553696</v>
      </c>
      <c r="I551">
        <f>((Table1[[#This Row],[H-S prob.]]*(Table1[[#This Row],[Odds]]-1)-1+Table1[[#This Row],[H-S prob.]])/(Table1[[#This Row],[Odds]]-1))*0.3</f>
        <v>4.0023917977487458E-2</v>
      </c>
      <c r="J551">
        <v>4.0023917977487458E-2</v>
      </c>
      <c r="K551">
        <f>(Table1[[#This Row],[H-S Bet]]*Table1[[#This Row],[Odds]]*Table1[[#This Row],[Win]]-Table1[[#This Row],[H-S Bet]])*Table1[[#This Row],[H-S Bankroll]]</f>
        <v>4.7141004787323797E-2</v>
      </c>
      <c r="L551">
        <f>Table1[[#This Row],[H-S Bet]]*Table1[[#This Row],[Odds]]*Table1[[#This Row],[Win]]-Table1[[#This Row],[H-S Bet]]</f>
        <v>3.2019134381989972E-2</v>
      </c>
      <c r="M551" s="5">
        <f>M550</f>
        <v>1.4722760529666139</v>
      </c>
      <c r="N551" s="4">
        <v>0.51900000000000002</v>
      </c>
      <c r="O551" s="4">
        <f>((Table1[[#This Row],[Dom prob.]]*(Table1[[#This Row],[Odds]]-1)-1+Table1[[#This Row],[Dom prob.]])/(Table1[[#This Row],[Odds]]-1))*0.3</f>
        <v>-2.4674999999999989E-2</v>
      </c>
      <c r="P551" s="4"/>
      <c r="Q551" s="4">
        <f>(Table1[[#This Row],[Dom Bet]]*Table1[[#This Row],[Odds]]*Table1[[#This Row],[Win]]-Table1[[#This Row],[Dom Bet]])*Table1[[#This Row],[Dom Bankroll]]</f>
        <v>0</v>
      </c>
      <c r="R551" s="4">
        <f>Table1[[#This Row],[Dom Bet]]*Table1[[#This Row],[Odds]]*Table1[[#This Row],[Win]]-Table1[[#This Row],[Dom Bet]]</f>
        <v>0</v>
      </c>
      <c r="S551" s="4">
        <f>S550</f>
        <v>1.0864246073541906</v>
      </c>
      <c r="T551">
        <v>0.55059999999999998</v>
      </c>
      <c r="U551">
        <f>((Table1[[#This Row],[BB prob.]]*(Table1[[#This Row],[Odds]]-1)-1+Table1[[#This Row],[BB prob.]])/(Table1[[#This Row],[Odds]]-1))*0.3</f>
        <v>-3.3450000000000146E-3</v>
      </c>
      <c r="W551">
        <f>(Table1[[#This Row],[BB Bet]]*Table1[[#This Row],[Odds]]*Table1[[#This Row],[Win]]-Table1[[#This Row],[BB Bet]])*Table1[[#This Row],[BB Bankroll]]</f>
        <v>0</v>
      </c>
      <c r="X551">
        <f>Table1[[#This Row],[BB Bet]]*Table1[[#This Row],[Odds]]*Table1[[#This Row],[Win]]-Table1[[#This Row],[BB Bet]]</f>
        <v>0</v>
      </c>
      <c r="Y551" s="5">
        <f>Y550</f>
        <v>2.3337071879814064</v>
      </c>
    </row>
    <row r="552" spans="1:25" x14ac:dyDescent="0.35">
      <c r="A552" s="4">
        <v>2020020309</v>
      </c>
      <c r="B552" s="4">
        <v>42</v>
      </c>
      <c r="C552" s="4" t="s">
        <v>28</v>
      </c>
      <c r="D552" s="4" t="s">
        <v>11</v>
      </c>
      <c r="E552" s="4">
        <v>0</v>
      </c>
      <c r="F552" s="4">
        <v>1</v>
      </c>
      <c r="G552" s="4">
        <v>2.4500000000000002</v>
      </c>
      <c r="H552">
        <v>0.45810871611129539</v>
      </c>
      <c r="I552">
        <f>((Table1[[#This Row],[H-S prob.]]*(Table1[[#This Row],[Odds]]-1)-1+Table1[[#This Row],[H-S prob.]])/(Table1[[#This Row],[Odds]]-1))*0.3</f>
        <v>2.5317176787449748E-2</v>
      </c>
      <c r="J552">
        <v>2.5317176787449748E-2</v>
      </c>
      <c r="K552">
        <f>(Table1[[#This Row],[H-S Bet]]*Table1[[#This Row],[Odds]]*Table1[[#This Row],[Win]]-Table1[[#This Row],[H-S Bet]])*Table1[[#This Row],[H-S Bankroll]]</f>
        <v>5.404711601368252E-2</v>
      </c>
      <c r="L552">
        <f>Table1[[#This Row],[H-S Bet]]*Table1[[#This Row],[Odds]]*Table1[[#This Row],[Win]]-Table1[[#This Row],[H-S Bet]]</f>
        <v>3.6709906341802136E-2</v>
      </c>
      <c r="M552" s="5">
        <f>M551</f>
        <v>1.4722760529666139</v>
      </c>
      <c r="N552" s="4">
        <v>0.49199999999999999</v>
      </c>
      <c r="O552" s="4">
        <f>((Table1[[#This Row],[Dom prob.]]*(Table1[[#This Row],[Odds]]-1)-1+Table1[[#This Row],[Dom prob.]])/(Table1[[#This Row],[Odds]]-1))*0.3</f>
        <v>4.2496551724137931E-2</v>
      </c>
      <c r="P552" s="4">
        <v>4.2496551724137931E-2</v>
      </c>
      <c r="Q552" s="4">
        <f>(Table1[[#This Row],[Dom Bet]]*Table1[[#This Row],[Odds]]*Table1[[#This Row],[Win]]-Table1[[#This Row],[Dom Bet]])*Table1[[#This Row],[Dom Bankroll]]</f>
        <v>6.6945484305165226E-2</v>
      </c>
      <c r="R552" s="4">
        <f>Table1[[#This Row],[Dom Bet]]*Table1[[#This Row],[Odds]]*Table1[[#This Row],[Win]]-Table1[[#This Row],[Dom Bet]]</f>
        <v>6.1620000000000001E-2</v>
      </c>
      <c r="S552" s="4">
        <f>S551</f>
        <v>1.0864246073541906</v>
      </c>
      <c r="T552">
        <v>0.47340000000000004</v>
      </c>
      <c r="U552">
        <f>((Table1[[#This Row],[BB prob.]]*(Table1[[#This Row],[Odds]]-1)-1+Table1[[#This Row],[BB prob.]])/(Table1[[#This Row],[Odds]]-1))*0.3</f>
        <v>3.3068275862068987E-2</v>
      </c>
      <c r="V552">
        <v>3.3068275862068987E-2</v>
      </c>
      <c r="W552">
        <f>(Table1[[#This Row],[BB Bet]]*Table1[[#This Row],[Odds]]*Table1[[#This Row],[Win]]-Table1[[#This Row],[BB Bet]])*Table1[[#This Row],[BB Bankroll]]</f>
        <v>0.11189892595652055</v>
      </c>
      <c r="X552">
        <f>Table1[[#This Row],[BB Bet]]*Table1[[#This Row],[Odds]]*Table1[[#This Row],[Win]]-Table1[[#This Row],[BB Bet]]</f>
        <v>4.794900000000004E-2</v>
      </c>
      <c r="Y552" s="5">
        <f>Y551</f>
        <v>2.3337071879814064</v>
      </c>
    </row>
    <row r="553" spans="1:25" x14ac:dyDescent="0.35">
      <c r="A553" s="4">
        <v>2020020309</v>
      </c>
      <c r="B553" s="4">
        <v>42</v>
      </c>
      <c r="C553" s="4" t="s">
        <v>11</v>
      </c>
      <c r="D553" s="4" t="s">
        <v>28</v>
      </c>
      <c r="E553" s="4">
        <v>1</v>
      </c>
      <c r="F553" s="4">
        <v>0</v>
      </c>
      <c r="G553" s="4">
        <v>1.58</v>
      </c>
      <c r="H553">
        <v>0.54189128388870467</v>
      </c>
      <c r="I553">
        <f>((Table1[[#This Row],[H-S prob.]]*(Table1[[#This Row],[Odds]]-1)-1+Table1[[#This Row],[H-S prob.]])/(Table1[[#This Row],[Odds]]-1))*0.3</f>
        <v>-7.4385399028886204E-2</v>
      </c>
      <c r="K553">
        <f>(Table1[[#This Row],[H-S Bet]]*Table1[[#This Row],[Odds]]*Table1[[#This Row],[Win]]-Table1[[#This Row],[H-S Bet]])*Table1[[#This Row],[H-S Bankroll]]</f>
        <v>0</v>
      </c>
      <c r="L553">
        <f>Table1[[#This Row],[H-S Bet]]*Table1[[#This Row],[Odds]]*Table1[[#This Row],[Win]]-Table1[[#This Row],[H-S Bet]]</f>
        <v>0</v>
      </c>
      <c r="M553" s="5">
        <f>M552</f>
        <v>1.4722760529666139</v>
      </c>
      <c r="N553" s="4">
        <v>0.50800000000000001</v>
      </c>
      <c r="O553" s="4">
        <f>((Table1[[#This Row],[Dom prob.]]*(Table1[[#This Row],[Odds]]-1)-1+Table1[[#This Row],[Dom prob.]])/(Table1[[#This Row],[Odds]]-1))*0.3</f>
        <v>-0.10208275862068962</v>
      </c>
      <c r="P553" s="4"/>
      <c r="Q553" s="4">
        <f>(Table1[[#This Row],[Dom Bet]]*Table1[[#This Row],[Odds]]*Table1[[#This Row],[Win]]-Table1[[#This Row],[Dom Bet]])*Table1[[#This Row],[Dom Bankroll]]</f>
        <v>0</v>
      </c>
      <c r="R553" s="4">
        <f>Table1[[#This Row],[Dom Bet]]*Table1[[#This Row],[Odds]]*Table1[[#This Row],[Win]]-Table1[[#This Row],[Dom Bet]]</f>
        <v>0</v>
      </c>
      <c r="S553" s="4">
        <f>S552</f>
        <v>1.0864246073541906</v>
      </c>
      <c r="T553">
        <v>0.52659999999999996</v>
      </c>
      <c r="U553">
        <f>((Table1[[#This Row],[BB prob.]]*(Table1[[#This Row],[Odds]]-1)-1+Table1[[#This Row],[BB prob.]])/(Table1[[#This Row],[Odds]]-1))*0.3</f>
        <v>-8.6882068965517228E-2</v>
      </c>
      <c r="W553">
        <f>(Table1[[#This Row],[BB Bet]]*Table1[[#This Row],[Odds]]*Table1[[#This Row],[Win]]-Table1[[#This Row],[BB Bet]])*Table1[[#This Row],[BB Bankroll]]</f>
        <v>0</v>
      </c>
      <c r="X553">
        <f>Table1[[#This Row],[BB Bet]]*Table1[[#This Row],[Odds]]*Table1[[#This Row],[Win]]-Table1[[#This Row],[BB Bet]]</f>
        <v>0</v>
      </c>
      <c r="Y553" s="5">
        <f>Y552</f>
        <v>2.3337071879814064</v>
      </c>
    </row>
    <row r="554" spans="1:25" x14ac:dyDescent="0.35">
      <c r="A554" s="4">
        <v>2020020310</v>
      </c>
      <c r="B554" s="4">
        <v>42</v>
      </c>
      <c r="C554" s="4" t="s">
        <v>22</v>
      </c>
      <c r="D554" s="4" t="s">
        <v>7</v>
      </c>
      <c r="E554" s="4">
        <v>0</v>
      </c>
      <c r="F554" s="4">
        <v>0</v>
      </c>
      <c r="G554" s="4">
        <v>2.2999999999999998</v>
      </c>
      <c r="H554">
        <v>0.41323610450015696</v>
      </c>
      <c r="I554">
        <f>((Table1[[#This Row],[H-S prob.]]*(Table1[[#This Row],[Odds]]-1)-1+Table1[[#This Row],[H-S prob.]])/(Table1[[#This Row],[Odds]]-1))*0.3</f>
        <v>-1.143622145760902E-2</v>
      </c>
      <c r="K554">
        <f>(Table1[[#This Row],[H-S Bet]]*Table1[[#This Row],[Odds]]*Table1[[#This Row],[Win]]-Table1[[#This Row],[H-S Bet]])*Table1[[#This Row],[H-S Bankroll]]</f>
        <v>0</v>
      </c>
      <c r="L554">
        <f>Table1[[#This Row],[H-S Bet]]*Table1[[#This Row],[Odds]]*Table1[[#This Row],[Win]]-Table1[[#This Row],[H-S Bet]]</f>
        <v>0</v>
      </c>
      <c r="M554" s="5">
        <f>M553</f>
        <v>1.4722760529666139</v>
      </c>
      <c r="N554" s="4">
        <v>0.43000000000000005</v>
      </c>
      <c r="O554" s="4">
        <f>((Table1[[#This Row],[Dom prob.]]*(Table1[[#This Row],[Odds]]-1)-1+Table1[[#This Row],[Dom prob.]])/(Table1[[#This Row],[Odds]]-1))*0.3</f>
        <v>-2.5384615384615411E-3</v>
      </c>
      <c r="P554" s="4"/>
      <c r="Q554" s="4">
        <f>(Table1[[#This Row],[Dom Bet]]*Table1[[#This Row],[Odds]]*Table1[[#This Row],[Win]]-Table1[[#This Row],[Dom Bet]])*Table1[[#This Row],[Dom Bankroll]]</f>
        <v>0</v>
      </c>
      <c r="R554" s="4">
        <f>Table1[[#This Row],[Dom Bet]]*Table1[[#This Row],[Odds]]*Table1[[#This Row],[Win]]-Table1[[#This Row],[Dom Bet]]</f>
        <v>0</v>
      </c>
      <c r="S554" s="4">
        <f>S553</f>
        <v>1.0864246073541906</v>
      </c>
      <c r="T554">
        <v>0.4536</v>
      </c>
      <c r="U554">
        <f>((Table1[[#This Row],[BB prob.]]*(Table1[[#This Row],[Odds]]-1)-1+Table1[[#This Row],[BB prob.]])/(Table1[[#This Row],[Odds]]-1))*0.3</f>
        <v>9.987692307692279E-3</v>
      </c>
      <c r="V554">
        <v>9.987692307692279E-3</v>
      </c>
      <c r="W554">
        <f>(Table1[[#This Row],[BB Bet]]*Table1[[#This Row],[Odds]]*Table1[[#This Row],[Win]]-Table1[[#This Row],[BB Bet]])*Table1[[#This Row],[BB Bankroll]]</f>
        <v>-2.3308349329808072E-2</v>
      </c>
      <c r="X554">
        <f>Table1[[#This Row],[BB Bet]]*Table1[[#This Row],[Odds]]*Table1[[#This Row],[Win]]-Table1[[#This Row],[BB Bet]]</f>
        <v>-9.987692307692279E-3</v>
      </c>
      <c r="Y554" s="5">
        <f>Y553</f>
        <v>2.3337071879814064</v>
      </c>
    </row>
    <row r="555" spans="1:25" x14ac:dyDescent="0.35">
      <c r="A555" s="4">
        <v>2020020310</v>
      </c>
      <c r="B555" s="4">
        <v>42</v>
      </c>
      <c r="C555" s="4" t="s">
        <v>7</v>
      </c>
      <c r="D555" s="4" t="s">
        <v>22</v>
      </c>
      <c r="E555" s="4">
        <v>1</v>
      </c>
      <c r="F555" s="4">
        <v>1</v>
      </c>
      <c r="G555" s="4">
        <v>1.64</v>
      </c>
      <c r="H555">
        <v>0.58676389549984298</v>
      </c>
      <c r="I555">
        <f>((Table1[[#This Row],[H-S prob.]]*(Table1[[#This Row],[Odds]]-1)-1+Table1[[#This Row],[H-S prob.]])/(Table1[[#This Row],[Odds]]-1))*0.3</f>
        <v>-1.7675255334495734E-2</v>
      </c>
      <c r="K555">
        <f>(Table1[[#This Row],[H-S Bet]]*Table1[[#This Row],[Odds]]*Table1[[#This Row],[Win]]-Table1[[#This Row],[H-S Bet]])*Table1[[#This Row],[H-S Bankroll]]</f>
        <v>0</v>
      </c>
      <c r="L555">
        <f>Table1[[#This Row],[H-S Bet]]*Table1[[#This Row],[Odds]]*Table1[[#This Row],[Win]]-Table1[[#This Row],[H-S Bet]]</f>
        <v>0</v>
      </c>
      <c r="M555" s="5">
        <f>M554</f>
        <v>1.4722760529666139</v>
      </c>
      <c r="N555" s="4">
        <v>0.56999999999999995</v>
      </c>
      <c r="O555" s="4">
        <f>((Table1[[#This Row],[Dom prob.]]*(Table1[[#This Row],[Odds]]-1)-1+Table1[[#This Row],[Dom prob.]])/(Table1[[#This Row],[Odds]]-1))*0.3</f>
        <v>-3.0562500000000072E-2</v>
      </c>
      <c r="P555" s="4"/>
      <c r="Q555" s="4">
        <f>(Table1[[#This Row],[Dom Bet]]*Table1[[#This Row],[Odds]]*Table1[[#This Row],[Win]]-Table1[[#This Row],[Dom Bet]])*Table1[[#This Row],[Dom Bankroll]]</f>
        <v>0</v>
      </c>
      <c r="R555" s="4">
        <f>Table1[[#This Row],[Dom Bet]]*Table1[[#This Row],[Odds]]*Table1[[#This Row],[Win]]-Table1[[#This Row],[Dom Bet]]</f>
        <v>0</v>
      </c>
      <c r="S555" s="4">
        <f>S554</f>
        <v>1.0864246073541906</v>
      </c>
      <c r="T555">
        <v>0.5464</v>
      </c>
      <c r="U555">
        <f>((Table1[[#This Row],[BB prob.]]*(Table1[[#This Row],[Odds]]-1)-1+Table1[[#This Row],[BB prob.]])/(Table1[[#This Row],[Odds]]-1))*0.3</f>
        <v>-4.8705000000000005E-2</v>
      </c>
      <c r="W555">
        <f>(Table1[[#This Row],[BB Bet]]*Table1[[#This Row],[Odds]]*Table1[[#This Row],[Win]]-Table1[[#This Row],[BB Bet]])*Table1[[#This Row],[BB Bankroll]]</f>
        <v>0</v>
      </c>
      <c r="X555">
        <f>Table1[[#This Row],[BB Bet]]*Table1[[#This Row],[Odds]]*Table1[[#This Row],[Win]]-Table1[[#This Row],[BB Bet]]</f>
        <v>0</v>
      </c>
      <c r="Y555" s="5">
        <f>Y554</f>
        <v>2.3337071879814064</v>
      </c>
    </row>
    <row r="556" spans="1:25" x14ac:dyDescent="0.35">
      <c r="A556" s="4">
        <v>2020020311</v>
      </c>
      <c r="B556" s="4">
        <v>42</v>
      </c>
      <c r="C556" s="4" t="s">
        <v>26</v>
      </c>
      <c r="D556" s="4" t="s">
        <v>24</v>
      </c>
      <c r="E556" s="4">
        <v>0</v>
      </c>
      <c r="F556" s="4">
        <v>0</v>
      </c>
      <c r="G556" s="4">
        <v>2.4500000000000002</v>
      </c>
      <c r="H556">
        <v>0.40666110154701407</v>
      </c>
      <c r="I556">
        <f>((Table1[[#This Row],[H-S prob.]]*(Table1[[#This Row],[Odds]]-1)-1+Table1[[#This Row],[H-S prob.]])/(Table1[[#This Row],[Odds]]-1))*0.3</f>
        <v>-7.6144162961698742E-4</v>
      </c>
      <c r="K556">
        <f>(Table1[[#This Row],[H-S Bet]]*Table1[[#This Row],[Odds]]*Table1[[#This Row],[Win]]-Table1[[#This Row],[H-S Bet]])*Table1[[#This Row],[H-S Bankroll]]</f>
        <v>0</v>
      </c>
      <c r="L556">
        <f>Table1[[#This Row],[H-S Bet]]*Table1[[#This Row],[Odds]]*Table1[[#This Row],[Win]]-Table1[[#This Row],[H-S Bet]]</f>
        <v>0</v>
      </c>
      <c r="M556" s="5">
        <f>M555</f>
        <v>1.4722760529666139</v>
      </c>
      <c r="N556" s="4">
        <v>0.35099999999999998</v>
      </c>
      <c r="O556" s="4">
        <f>((Table1[[#This Row],[Dom prob.]]*(Table1[[#This Row],[Odds]]-1)-1+Table1[[#This Row],[Dom prob.]])/(Table1[[#This Row],[Odds]]-1))*0.3</f>
        <v>-2.8975862068965512E-2</v>
      </c>
      <c r="P556" s="4"/>
      <c r="Q556" s="4">
        <f>(Table1[[#This Row],[Dom Bet]]*Table1[[#This Row],[Odds]]*Table1[[#This Row],[Win]]-Table1[[#This Row],[Dom Bet]])*Table1[[#This Row],[Dom Bankroll]]</f>
        <v>0</v>
      </c>
      <c r="R556" s="4">
        <f>Table1[[#This Row],[Dom Bet]]*Table1[[#This Row],[Odds]]*Table1[[#This Row],[Win]]-Table1[[#This Row],[Dom Bet]]</f>
        <v>0</v>
      </c>
      <c r="S556" s="4">
        <f>S555</f>
        <v>1.0864246073541906</v>
      </c>
      <c r="T556">
        <v>0.42200000000000004</v>
      </c>
      <c r="U556">
        <f>((Table1[[#This Row],[BB prob.]]*(Table1[[#This Row],[Odds]]-1)-1+Table1[[#This Row],[BB prob.]])/(Table1[[#This Row],[Odds]]-1))*0.3</f>
        <v>7.0137931034483063E-3</v>
      </c>
      <c r="V556">
        <v>7.0137931034483063E-3</v>
      </c>
      <c r="W556">
        <f>(Table1[[#This Row],[BB Bet]]*Table1[[#This Row],[Odds]]*Table1[[#This Row],[Win]]-Table1[[#This Row],[BB Bet]])*Table1[[#This Row],[BB Bankroll]]</f>
        <v>-1.6368139380531728E-2</v>
      </c>
      <c r="X556">
        <f>Table1[[#This Row],[BB Bet]]*Table1[[#This Row],[Odds]]*Table1[[#This Row],[Win]]-Table1[[#This Row],[BB Bet]]</f>
        <v>-7.0137931034483063E-3</v>
      </c>
      <c r="Y556" s="5">
        <f>Y555</f>
        <v>2.3337071879814064</v>
      </c>
    </row>
    <row r="557" spans="1:25" x14ac:dyDescent="0.35">
      <c r="A557" s="4">
        <v>2020020311</v>
      </c>
      <c r="B557" s="4">
        <v>42</v>
      </c>
      <c r="C557" s="4" t="s">
        <v>24</v>
      </c>
      <c r="D557" s="4" t="s">
        <v>26</v>
      </c>
      <c r="E557" s="4">
        <v>1</v>
      </c>
      <c r="F557" s="4">
        <v>1</v>
      </c>
      <c r="G557" s="4">
        <v>1.57</v>
      </c>
      <c r="H557">
        <v>0.59333889845298593</v>
      </c>
      <c r="I557">
        <f>((Table1[[#This Row],[H-S prob.]]*(Table1[[#This Row],[Odds]]-1)-1+Table1[[#This Row],[H-S prob.]])/(Table1[[#This Row],[Odds]]-1))*0.3</f>
        <v>-3.603048917305901E-2</v>
      </c>
      <c r="K557">
        <f>(Table1[[#This Row],[H-S Bet]]*Table1[[#This Row],[Odds]]*Table1[[#This Row],[Win]]-Table1[[#This Row],[H-S Bet]])*Table1[[#This Row],[H-S Bankroll]]</f>
        <v>0</v>
      </c>
      <c r="L557">
        <f>Table1[[#This Row],[H-S Bet]]*Table1[[#This Row],[Odds]]*Table1[[#This Row],[Win]]-Table1[[#This Row],[H-S Bet]]</f>
        <v>0</v>
      </c>
      <c r="M557" s="5">
        <f>M556</f>
        <v>1.4722760529666139</v>
      </c>
      <c r="N557" s="4">
        <v>0.64900000000000002</v>
      </c>
      <c r="O557" s="4">
        <f>((Table1[[#This Row],[Dom prob.]]*(Table1[[#This Row],[Odds]]-1)-1+Table1[[#This Row],[Dom prob.]])/(Table1[[#This Row],[Odds]]-1))*0.3</f>
        <v>9.9631578947369012E-3</v>
      </c>
      <c r="P557" s="4">
        <v>9.9631578947369012E-3</v>
      </c>
      <c r="Q557" s="4">
        <f>(Table1[[#This Row],[Dom Bet]]*Table1[[#This Row],[Odds]]*Table1[[#This Row],[Win]]-Table1[[#This Row],[Dom Bet]])*Table1[[#This Row],[Dom Bankroll]]</f>
        <v>6.1698053451644842E-3</v>
      </c>
      <c r="R557" s="4">
        <f>Table1[[#This Row],[Dom Bet]]*Table1[[#This Row],[Odds]]*Table1[[#This Row],[Win]]-Table1[[#This Row],[Dom Bet]]</f>
        <v>5.679000000000033E-3</v>
      </c>
      <c r="S557" s="4">
        <f>S556</f>
        <v>1.0864246073541906</v>
      </c>
      <c r="T557">
        <v>0.57799999999999996</v>
      </c>
      <c r="U557">
        <f>((Table1[[#This Row],[BB prob.]]*(Table1[[#This Row],[Odds]]-1)-1+Table1[[#This Row],[BB prob.]])/(Table1[[#This Row],[Odds]]-1))*0.3</f>
        <v>-4.8705263157894703E-2</v>
      </c>
      <c r="W557">
        <f>(Table1[[#This Row],[BB Bet]]*Table1[[#This Row],[Odds]]*Table1[[#This Row],[Win]]-Table1[[#This Row],[BB Bet]])*Table1[[#This Row],[BB Bankroll]]</f>
        <v>0</v>
      </c>
      <c r="X557">
        <f>Table1[[#This Row],[BB Bet]]*Table1[[#This Row],[Odds]]*Table1[[#This Row],[Win]]-Table1[[#This Row],[BB Bet]]</f>
        <v>0</v>
      </c>
      <c r="Y557" s="5">
        <f>Y556</f>
        <v>2.3337071879814064</v>
      </c>
    </row>
    <row r="558" spans="1:25" x14ac:dyDescent="0.35">
      <c r="A558" s="4">
        <v>2020020314</v>
      </c>
      <c r="B558" s="4">
        <v>42</v>
      </c>
      <c r="C558" s="4" t="s">
        <v>18</v>
      </c>
      <c r="D558" s="4" t="s">
        <v>5</v>
      </c>
      <c r="E558" s="4">
        <v>0</v>
      </c>
      <c r="F558" s="4">
        <v>0</v>
      </c>
      <c r="G558" s="4">
        <v>2.25</v>
      </c>
      <c r="H558">
        <v>0.40564855564545182</v>
      </c>
      <c r="I558">
        <f>((Table1[[#This Row],[H-S prob.]]*(Table1[[#This Row],[Odds]]-1)-1+Table1[[#This Row],[H-S prob.]])/(Table1[[#This Row],[Odds]]-1))*0.3</f>
        <v>-2.0949779951456013E-2</v>
      </c>
      <c r="K558">
        <f>(Table1[[#This Row],[H-S Bet]]*Table1[[#This Row],[Odds]]*Table1[[#This Row],[Win]]-Table1[[#This Row],[H-S Bet]])*Table1[[#This Row],[H-S Bankroll]]</f>
        <v>0</v>
      </c>
      <c r="L558">
        <f>Table1[[#This Row],[H-S Bet]]*Table1[[#This Row],[Odds]]*Table1[[#This Row],[Win]]-Table1[[#This Row],[H-S Bet]]</f>
        <v>0</v>
      </c>
      <c r="M558" s="5">
        <f>M557</f>
        <v>1.4722760529666139</v>
      </c>
      <c r="N558" s="4">
        <v>0.34299999999999997</v>
      </c>
      <c r="O558" s="4">
        <f>((Table1[[#This Row],[Dom prob.]]*(Table1[[#This Row],[Odds]]-1)-1+Table1[[#This Row],[Dom prob.]])/(Table1[[#This Row],[Odds]]-1))*0.3</f>
        <v>-5.4780000000000009E-2</v>
      </c>
      <c r="P558" s="4"/>
      <c r="Q558" s="4">
        <f>(Table1[[#This Row],[Dom Bet]]*Table1[[#This Row],[Odds]]*Table1[[#This Row],[Win]]-Table1[[#This Row],[Dom Bet]])*Table1[[#This Row],[Dom Bankroll]]</f>
        <v>0</v>
      </c>
      <c r="R558" s="4">
        <f>Table1[[#This Row],[Dom Bet]]*Table1[[#This Row],[Odds]]*Table1[[#This Row],[Win]]-Table1[[#This Row],[Dom Bet]]</f>
        <v>0</v>
      </c>
      <c r="S558" s="4">
        <f>S557</f>
        <v>1.0864246073541906</v>
      </c>
      <c r="T558">
        <v>0.43389999999999995</v>
      </c>
      <c r="U558">
        <f>((Table1[[#This Row],[BB prob.]]*(Table1[[#This Row],[Odds]]-1)-1+Table1[[#This Row],[BB prob.]])/(Table1[[#This Row],[Odds]]-1))*0.3</f>
        <v>-5.6940000000000263E-3</v>
      </c>
      <c r="W558">
        <f>(Table1[[#This Row],[BB Bet]]*Table1[[#This Row],[Odds]]*Table1[[#This Row],[Win]]-Table1[[#This Row],[BB Bet]])*Table1[[#This Row],[BB Bankroll]]</f>
        <v>0</v>
      </c>
      <c r="X558">
        <f>Table1[[#This Row],[BB Bet]]*Table1[[#This Row],[Odds]]*Table1[[#This Row],[Win]]-Table1[[#This Row],[BB Bet]]</f>
        <v>0</v>
      </c>
      <c r="Y558" s="5">
        <f>Y557</f>
        <v>2.3337071879814064</v>
      </c>
    </row>
    <row r="559" spans="1:25" x14ac:dyDescent="0.35">
      <c r="A559" s="4">
        <v>2020020314</v>
      </c>
      <c r="B559" s="4">
        <v>42</v>
      </c>
      <c r="C559" s="4" t="s">
        <v>5</v>
      </c>
      <c r="D559" s="4" t="s">
        <v>18</v>
      </c>
      <c r="E559" s="4">
        <v>1</v>
      </c>
      <c r="F559" s="4">
        <v>1</v>
      </c>
      <c r="G559" s="4">
        <v>1.68</v>
      </c>
      <c r="H559">
        <v>0.59435144435454812</v>
      </c>
      <c r="I559">
        <f>((Table1[[#This Row],[H-S prob.]]*(Table1[[#This Row],[Odds]]-1)-1+Table1[[#This Row],[H-S prob.]])/(Table1[[#This Row],[Odds]]-1))*0.3</f>
        <v>-6.5716477251140544E-4</v>
      </c>
      <c r="K559">
        <f>(Table1[[#This Row],[H-S Bet]]*Table1[[#This Row],[Odds]]*Table1[[#This Row],[Win]]-Table1[[#This Row],[H-S Bet]])*Table1[[#This Row],[H-S Bankroll]]</f>
        <v>0</v>
      </c>
      <c r="L559">
        <f>Table1[[#This Row],[H-S Bet]]*Table1[[#This Row],[Odds]]*Table1[[#This Row],[Win]]-Table1[[#This Row],[H-S Bet]]</f>
        <v>0</v>
      </c>
      <c r="M559" s="5">
        <f>M558</f>
        <v>1.4722760529666139</v>
      </c>
      <c r="N559" s="4">
        <v>0.65700000000000003</v>
      </c>
      <c r="O559" s="4">
        <f>((Table1[[#This Row],[Dom prob.]]*(Table1[[#This Row],[Odds]]-1)-1+Table1[[#This Row],[Dom prob.]])/(Table1[[#This Row],[Odds]]-1))*0.3</f>
        <v>4.5776470588235328E-2</v>
      </c>
      <c r="P559" s="4">
        <v>4.5776470588235328E-2</v>
      </c>
      <c r="Q559" s="4">
        <f>(Table1[[#This Row],[Dom Bet]]*Table1[[#This Row],[Odds]]*Table1[[#This Row],[Win]]-Table1[[#This Row],[Dom Bet]])*Table1[[#This Row],[Dom Bankroll]]</f>
        <v>3.3818225177721269E-2</v>
      </c>
      <c r="R559" s="4">
        <f>Table1[[#This Row],[Dom Bet]]*Table1[[#This Row],[Odds]]*Table1[[#This Row],[Win]]-Table1[[#This Row],[Dom Bet]]</f>
        <v>3.1128000000000024E-2</v>
      </c>
      <c r="S559" s="4">
        <f>S558</f>
        <v>1.0864246073541906</v>
      </c>
      <c r="T559">
        <v>0.56610000000000005</v>
      </c>
      <c r="U559">
        <f>((Table1[[#This Row],[BB prob.]]*(Table1[[#This Row],[Odds]]-1)-1+Table1[[#This Row],[BB prob.]])/(Table1[[#This Row],[Odds]]-1))*0.3</f>
        <v>-2.1596470588235241E-2</v>
      </c>
      <c r="W559">
        <f>(Table1[[#This Row],[BB Bet]]*Table1[[#This Row],[Odds]]*Table1[[#This Row],[Win]]-Table1[[#This Row],[BB Bet]])*Table1[[#This Row],[BB Bankroll]]</f>
        <v>0</v>
      </c>
      <c r="X559">
        <f>Table1[[#This Row],[BB Bet]]*Table1[[#This Row],[Odds]]*Table1[[#This Row],[Win]]-Table1[[#This Row],[BB Bet]]</f>
        <v>0</v>
      </c>
      <c r="Y559" s="5">
        <f>Y558</f>
        <v>2.3337071879814064</v>
      </c>
    </row>
    <row r="560" spans="1:25" x14ac:dyDescent="0.35">
      <c r="A560" s="4">
        <v>2020020315</v>
      </c>
      <c r="B560" s="4">
        <v>42</v>
      </c>
      <c r="C560" s="4" t="s">
        <v>32</v>
      </c>
      <c r="D560" s="4" t="s">
        <v>31</v>
      </c>
      <c r="E560" s="4">
        <v>0</v>
      </c>
      <c r="F560" s="4">
        <v>1</v>
      </c>
      <c r="G560" s="4">
        <v>2.25</v>
      </c>
      <c r="H560">
        <v>0.44555730622743561</v>
      </c>
      <c r="I560">
        <f>((Table1[[#This Row],[H-S prob.]]*(Table1[[#This Row],[Odds]]-1)-1+Table1[[#This Row],[H-S prob.]])/(Table1[[#This Row],[Odds]]-1))*0.3</f>
        <v>6.009453628152173E-4</v>
      </c>
      <c r="J560">
        <v>6.009453628152173E-4</v>
      </c>
      <c r="K560">
        <f>(Table1[[#This Row],[H-S Bet]]*Table1[[#This Row],[Odds]]*Table1[[#This Row],[Win]]-Table1[[#This Row],[H-S Bet]])*Table1[[#This Row],[H-S Bankroll]]</f>
        <v>1.1059468335177223E-3</v>
      </c>
      <c r="L560">
        <f>Table1[[#This Row],[H-S Bet]]*Table1[[#This Row],[Odds]]*Table1[[#This Row],[Win]]-Table1[[#This Row],[H-S Bet]]</f>
        <v>7.5118170351902165E-4</v>
      </c>
      <c r="M560" s="5">
        <f>M559</f>
        <v>1.4722760529666139</v>
      </c>
      <c r="N560" s="4">
        <v>0.42700000000000005</v>
      </c>
      <c r="O560" s="4">
        <f>((Table1[[#This Row],[Dom prob.]]*(Table1[[#This Row],[Odds]]-1)-1+Table1[[#This Row],[Dom prob.]])/(Table1[[#This Row],[Odds]]-1))*0.3</f>
        <v>-9.4199999999999735E-3</v>
      </c>
      <c r="P560" s="4"/>
      <c r="Q560" s="4">
        <f>(Table1[[#This Row],[Dom Bet]]*Table1[[#This Row],[Odds]]*Table1[[#This Row],[Win]]-Table1[[#This Row],[Dom Bet]])*Table1[[#This Row],[Dom Bankroll]]</f>
        <v>0</v>
      </c>
      <c r="R560" s="4">
        <f>Table1[[#This Row],[Dom Bet]]*Table1[[#This Row],[Odds]]*Table1[[#This Row],[Win]]-Table1[[#This Row],[Dom Bet]]</f>
        <v>0</v>
      </c>
      <c r="S560" s="4">
        <f>S559</f>
        <v>1.0864246073541906</v>
      </c>
      <c r="T560">
        <v>0.53800000000000003</v>
      </c>
      <c r="U560">
        <f>((Table1[[#This Row],[BB prob.]]*(Table1[[#This Row],[Odds]]-1)-1+Table1[[#This Row],[BB prob.]])/(Table1[[#This Row],[Odds]]-1))*0.3</f>
        <v>5.052000000000003E-2</v>
      </c>
      <c r="V560">
        <v>5.052000000000003E-2</v>
      </c>
      <c r="W560">
        <f>(Table1[[#This Row],[BB Bet]]*Table1[[#This Row],[Odds]]*Table1[[#This Row],[Win]]-Table1[[#This Row],[BB Bet]])*Table1[[#This Row],[BB Bankroll]]</f>
        <v>0.14737360892102591</v>
      </c>
      <c r="X560">
        <f>Table1[[#This Row],[BB Bet]]*Table1[[#This Row],[Odds]]*Table1[[#This Row],[Win]]-Table1[[#This Row],[BB Bet]]</f>
        <v>6.3150000000000039E-2</v>
      </c>
      <c r="Y560" s="5">
        <f>Y559</f>
        <v>2.3337071879814064</v>
      </c>
    </row>
    <row r="561" spans="1:25" x14ac:dyDescent="0.35">
      <c r="A561" s="4">
        <v>2020020315</v>
      </c>
      <c r="B561" s="4">
        <v>42</v>
      </c>
      <c r="C561" s="4" t="s">
        <v>31</v>
      </c>
      <c r="D561" s="4" t="s">
        <v>32</v>
      </c>
      <c r="E561" s="4">
        <v>1</v>
      </c>
      <c r="F561" s="4">
        <v>0</v>
      </c>
      <c r="G561" s="4">
        <v>1.66</v>
      </c>
      <c r="H561">
        <v>0.55444269377256428</v>
      </c>
      <c r="I561">
        <f>((Table1[[#This Row],[H-S prob.]]*(Table1[[#This Row],[Odds]]-1)-1+Table1[[#This Row],[H-S prob.]])/(Table1[[#This Row],[Odds]]-1))*0.3</f>
        <v>-3.6193240153428834E-2</v>
      </c>
      <c r="K561">
        <f>(Table1[[#This Row],[H-S Bet]]*Table1[[#This Row],[Odds]]*Table1[[#This Row],[Win]]-Table1[[#This Row],[H-S Bet]])*Table1[[#This Row],[H-S Bankroll]]</f>
        <v>0</v>
      </c>
      <c r="L561">
        <f>Table1[[#This Row],[H-S Bet]]*Table1[[#This Row],[Odds]]*Table1[[#This Row],[Win]]-Table1[[#This Row],[H-S Bet]]</f>
        <v>0</v>
      </c>
      <c r="M561" s="5">
        <f>M560</f>
        <v>1.4722760529666139</v>
      </c>
      <c r="N561" s="4">
        <v>0.57299999999999995</v>
      </c>
      <c r="O561" s="4">
        <f>((Table1[[#This Row],[Dom prob.]]*(Table1[[#This Row],[Odds]]-1)-1+Table1[[#This Row],[Dom prob.]])/(Table1[[#This Row],[Odds]]-1))*0.3</f>
        <v>-2.2190909090909129E-2</v>
      </c>
      <c r="P561" s="4"/>
      <c r="Q561" s="4">
        <f>(Table1[[#This Row],[Dom Bet]]*Table1[[#This Row],[Odds]]*Table1[[#This Row],[Win]]-Table1[[#This Row],[Dom Bet]])*Table1[[#This Row],[Dom Bankroll]]</f>
        <v>0</v>
      </c>
      <c r="R561" s="4">
        <f>Table1[[#This Row],[Dom Bet]]*Table1[[#This Row],[Odds]]*Table1[[#This Row],[Win]]-Table1[[#This Row],[Dom Bet]]</f>
        <v>0</v>
      </c>
      <c r="S561" s="4">
        <f>S560</f>
        <v>1.0864246073541906</v>
      </c>
      <c r="T561">
        <v>0.46200000000000002</v>
      </c>
      <c r="U561">
        <f>((Table1[[#This Row],[BB prob.]]*(Table1[[#This Row],[Odds]]-1)-1+Table1[[#This Row],[BB prob.]])/(Table1[[#This Row],[Odds]]-1))*0.3</f>
        <v>-0.10594545454545456</v>
      </c>
      <c r="W561">
        <f>(Table1[[#This Row],[BB Bet]]*Table1[[#This Row],[Odds]]*Table1[[#This Row],[Win]]-Table1[[#This Row],[BB Bet]])*Table1[[#This Row],[BB Bankroll]]</f>
        <v>0</v>
      </c>
      <c r="X561">
        <f>Table1[[#This Row],[BB Bet]]*Table1[[#This Row],[Odds]]*Table1[[#This Row],[Win]]-Table1[[#This Row],[BB Bet]]</f>
        <v>0</v>
      </c>
      <c r="Y561" s="5">
        <f>Y560</f>
        <v>2.3337071879814064</v>
      </c>
    </row>
    <row r="562" spans="1:25" x14ac:dyDescent="0.35">
      <c r="A562" s="4">
        <v>2020020315.0999999</v>
      </c>
      <c r="B562" s="4">
        <v>42</v>
      </c>
      <c r="C562" s="4" t="s">
        <v>10</v>
      </c>
      <c r="D562" s="4" t="s">
        <v>29</v>
      </c>
      <c r="E562" s="4">
        <v>1</v>
      </c>
      <c r="F562" s="4">
        <v>0</v>
      </c>
      <c r="G562" s="4">
        <v>1.51</v>
      </c>
      <c r="H562">
        <v>0.58107469749254426</v>
      </c>
      <c r="I562">
        <f>((Table1[[#This Row],[H-S prob.]]*(Table1[[#This Row],[Odds]]-1)-1+Table1[[#This Row],[H-S prob.]])/(Table1[[#This Row],[Odds]]-1))*0.3</f>
        <v>-7.2104239286034211E-2</v>
      </c>
      <c r="K562">
        <f>(Table1[[#This Row],[H-S Bet]]*Table1[[#This Row],[Odds]]*Table1[[#This Row],[Win]]-Table1[[#This Row],[H-S Bet]])*Table1[[#This Row],[H-S Bankroll]]</f>
        <v>0</v>
      </c>
      <c r="L562">
        <f>Table1[[#This Row],[H-S Bet]]*Table1[[#This Row],[Odds]]*Table1[[#This Row],[Win]]-Table1[[#This Row],[H-S Bet]]</f>
        <v>0</v>
      </c>
      <c r="M562" s="5">
        <f>M561</f>
        <v>1.4722760529666139</v>
      </c>
      <c r="N562" s="4">
        <v>0.63500000000000001</v>
      </c>
      <c r="O562" s="4">
        <f>((Table1[[#This Row],[Dom prob.]]*(Table1[[#This Row],[Odds]]-1)-1+Table1[[#This Row],[Dom prob.]])/(Table1[[#This Row],[Odds]]-1))*0.3</f>
        <v>-2.4205882352941188E-2</v>
      </c>
      <c r="P562" s="4"/>
      <c r="Q562" s="4">
        <f>(Table1[[#This Row],[Dom Bet]]*Table1[[#This Row],[Odds]]*Table1[[#This Row],[Win]]-Table1[[#This Row],[Dom Bet]])*Table1[[#This Row],[Dom Bankroll]]</f>
        <v>0</v>
      </c>
      <c r="R562" s="4">
        <f>Table1[[#This Row],[Dom Bet]]*Table1[[#This Row],[Odds]]*Table1[[#This Row],[Win]]-Table1[[#This Row],[Dom Bet]]</f>
        <v>0</v>
      </c>
      <c r="S562" s="4">
        <f>S561</f>
        <v>1.0864246073541906</v>
      </c>
      <c r="T562">
        <v>0.59109999999999996</v>
      </c>
      <c r="U562">
        <f>((Table1[[#This Row],[BB prob.]]*(Table1[[#This Row],[Odds]]-1)-1+Table1[[#This Row],[BB prob.]])/(Table1[[#This Row],[Odds]]-1))*0.3</f>
        <v>-6.3199411764705921E-2</v>
      </c>
      <c r="W562">
        <f>(Table1[[#This Row],[BB Bet]]*Table1[[#This Row],[Odds]]*Table1[[#This Row],[Win]]-Table1[[#This Row],[BB Bet]])*Table1[[#This Row],[BB Bankroll]]</f>
        <v>0</v>
      </c>
      <c r="X562">
        <f>Table1[[#This Row],[BB Bet]]*Table1[[#This Row],[Odds]]*Table1[[#This Row],[Win]]-Table1[[#This Row],[BB Bet]]</f>
        <v>0</v>
      </c>
      <c r="Y562" s="5">
        <f>Y561</f>
        <v>2.3337071879814064</v>
      </c>
    </row>
    <row r="563" spans="1:25" x14ac:dyDescent="0.35">
      <c r="A563" s="4">
        <v>2020020315.0999999</v>
      </c>
      <c r="B563" s="4">
        <v>42</v>
      </c>
      <c r="C563" s="4" t="s">
        <v>29</v>
      </c>
      <c r="D563" s="4" t="s">
        <v>10</v>
      </c>
      <c r="E563" s="4">
        <v>0</v>
      </c>
      <c r="F563" s="4">
        <v>1</v>
      </c>
      <c r="G563" s="4">
        <v>2.65</v>
      </c>
      <c r="H563">
        <v>0.41892530250745569</v>
      </c>
      <c r="I563">
        <f>((Table1[[#This Row],[H-S prob.]]*(Table1[[#This Row],[Odds]]-1)-1+Table1[[#This Row],[H-S prob.]])/(Table1[[#This Row],[Odds]]-1))*0.3</f>
        <v>2.0027645753592282E-2</v>
      </c>
      <c r="J563">
        <v>2.0027645753592282E-2</v>
      </c>
      <c r="K563">
        <f>(Table1[[#This Row],[H-S Bet]]*Table1[[#This Row],[Odds]]*Table1[[#This Row],[Win]]-Table1[[#This Row],[H-S Bet]])*Table1[[#This Row],[H-S Bankroll]]</f>
        <v>4.8652268346515475E-2</v>
      </c>
      <c r="L563">
        <f>Table1[[#This Row],[H-S Bet]]*Table1[[#This Row],[Odds]]*Table1[[#This Row],[Win]]-Table1[[#This Row],[H-S Bet]]</f>
        <v>3.3045615493427265E-2</v>
      </c>
      <c r="M563" s="5">
        <f>M562</f>
        <v>1.4722760529666139</v>
      </c>
      <c r="N563" s="4">
        <v>0.36499999999999999</v>
      </c>
      <c r="O563" s="4">
        <f>((Table1[[#This Row],[Dom prob.]]*(Table1[[#This Row],[Odds]]-1)-1+Table1[[#This Row],[Dom prob.]])/(Table1[[#This Row],[Odds]]-1))*0.3</f>
        <v>-5.954545454545465E-3</v>
      </c>
      <c r="P563" s="4"/>
      <c r="Q563" s="4">
        <f>(Table1[[#This Row],[Dom Bet]]*Table1[[#This Row],[Odds]]*Table1[[#This Row],[Win]]-Table1[[#This Row],[Dom Bet]])*Table1[[#This Row],[Dom Bankroll]]</f>
        <v>0</v>
      </c>
      <c r="R563" s="4">
        <f>Table1[[#This Row],[Dom Bet]]*Table1[[#This Row],[Odds]]*Table1[[#This Row],[Win]]-Table1[[#This Row],[Dom Bet]]</f>
        <v>0</v>
      </c>
      <c r="S563" s="4">
        <f>S562</f>
        <v>1.0864246073541906</v>
      </c>
      <c r="T563">
        <v>0.40890000000000004</v>
      </c>
      <c r="U563">
        <f>((Table1[[#This Row],[BB prob.]]*(Table1[[#This Row],[Odds]]-1)-1+Table1[[#This Row],[BB prob.]])/(Table1[[#This Row],[Odds]]-1))*0.3</f>
        <v>1.5197272727272729E-2</v>
      </c>
      <c r="V563">
        <v>1.5197272727272729E-2</v>
      </c>
      <c r="W563">
        <f>(Table1[[#This Row],[BB Bet]]*Table1[[#This Row],[Odds]]*Table1[[#This Row],[Win]]-Table1[[#This Row],[BB Bet]])*Table1[[#This Row],[BB Bankroll]]</f>
        <v>5.8518874592227765E-2</v>
      </c>
      <c r="X563">
        <f>Table1[[#This Row],[BB Bet]]*Table1[[#This Row],[Odds]]*Table1[[#This Row],[Win]]-Table1[[#This Row],[BB Bet]]</f>
        <v>2.5075500000000004E-2</v>
      </c>
      <c r="Y563" s="5">
        <f>Y562</f>
        <v>2.3337071879814064</v>
      </c>
    </row>
    <row r="564" spans="1:25" x14ac:dyDescent="0.35">
      <c r="A564" s="4">
        <v>2020020316</v>
      </c>
      <c r="B564" s="4">
        <v>43</v>
      </c>
      <c r="C564" s="4" t="s">
        <v>20</v>
      </c>
      <c r="D564" s="4" t="s">
        <v>4</v>
      </c>
      <c r="E564" s="4">
        <v>1</v>
      </c>
      <c r="F564" s="4">
        <v>0</v>
      </c>
      <c r="G564" s="4">
        <v>1.76</v>
      </c>
      <c r="H564">
        <v>0.58179024152340564</v>
      </c>
      <c r="I564">
        <f>((Table1[[#This Row],[H-S prob.]]*(Table1[[#This Row],[Odds]]-1)-1+Table1[[#This Row],[H-S prob.]])/(Table1[[#This Row],[Odds]]-1))*0.3</f>
        <v>9.4542730583660316E-3</v>
      </c>
      <c r="J564">
        <v>9.4542730583660316E-3</v>
      </c>
      <c r="K564">
        <f>(Table1[[#This Row],[H-S Bet]]*Table1[[#This Row],[Odds]]*Table1[[#This Row],[Win]]-Table1[[#This Row],[H-S Bet]])*Table1[[#This Row],[H-S Bankroll]]</f>
        <v>-1.5346387699564347E-2</v>
      </c>
      <c r="L564">
        <f>Table1[[#This Row],[H-S Bet]]*Table1[[#This Row],[Odds]]*Table1[[#This Row],[Win]]-Table1[[#This Row],[H-S Bet]]</f>
        <v>-9.4542730583660316E-3</v>
      </c>
      <c r="M564" s="5">
        <f>M563+SUM(K550:K563)</f>
        <v>1.6232223889476534</v>
      </c>
      <c r="N564" s="4">
        <v>0.51800000000000002</v>
      </c>
      <c r="O564" s="4">
        <f>((Table1[[#This Row],[Dom prob.]]*(Table1[[#This Row],[Odds]]-1)-1+Table1[[#This Row],[Dom prob.]])/(Table1[[#This Row],[Odds]]-1))*0.3</f>
        <v>-3.4863157894736825E-2</v>
      </c>
      <c r="P564" s="4"/>
      <c r="Q564" s="4">
        <f>(Table1[[#This Row],[Dom Bet]]*Table1[[#This Row],[Odds]]*Table1[[#This Row],[Win]]-Table1[[#This Row],[Dom Bet]])*Table1[[#This Row],[Dom Bankroll]]</f>
        <v>0</v>
      </c>
      <c r="R564" s="4">
        <f>Table1[[#This Row],[Dom Bet]]*Table1[[#This Row],[Odds]]*Table1[[#This Row],[Win]]-Table1[[#This Row],[Dom Bet]]</f>
        <v>0</v>
      </c>
      <c r="S564" s="4">
        <f>S563+SUM(Q550:Q563)</f>
        <v>1.1903655162183477</v>
      </c>
      <c r="T564">
        <v>0.47460000000000002</v>
      </c>
      <c r="U564">
        <f>((Table1[[#This Row],[BB prob.]]*(Table1[[#This Row],[Odds]]-1)-1+Table1[[#This Row],[BB prob.]])/(Table1[[#This Row],[Odds]]-1))*0.3</f>
        <v>-6.501473684210525E-2</v>
      </c>
      <c r="W564">
        <f>(Table1[[#This Row],[BB Bet]]*Table1[[#This Row],[Odds]]*Table1[[#This Row],[Win]]-Table1[[#This Row],[BB Bet]])*Table1[[#This Row],[BB Bankroll]]</f>
        <v>0</v>
      </c>
      <c r="X564">
        <f>Table1[[#This Row],[BB Bet]]*Table1[[#This Row],[Odds]]*Table1[[#This Row],[Win]]-Table1[[#This Row],[BB Bet]]</f>
        <v>0</v>
      </c>
      <c r="Y564" s="5">
        <f>Y563+SUM(W550:W563)</f>
        <v>2.6118221087408409</v>
      </c>
    </row>
    <row r="565" spans="1:25" x14ac:dyDescent="0.35">
      <c r="A565" s="4">
        <v>2020020316</v>
      </c>
      <c r="B565" s="4">
        <v>43</v>
      </c>
      <c r="C565" s="4" t="s">
        <v>4</v>
      </c>
      <c r="D565" s="4" t="s">
        <v>20</v>
      </c>
      <c r="E565" s="4">
        <v>0</v>
      </c>
      <c r="F565" s="4">
        <v>1</v>
      </c>
      <c r="G565" s="4">
        <v>2.15</v>
      </c>
      <c r="H565">
        <v>0.41820975847659436</v>
      </c>
      <c r="I565">
        <f>((Table1[[#This Row],[H-S prob.]]*(Table1[[#This Row],[Odds]]-1)-1+Table1[[#This Row],[H-S prob.]])/(Table1[[#This Row],[Odds]]-1))*0.3</f>
        <v>-2.6308439810953588E-2</v>
      </c>
      <c r="K565">
        <f>(Table1[[#This Row],[H-S Bet]]*Table1[[#This Row],[Odds]]*Table1[[#This Row],[Win]]-Table1[[#This Row],[H-S Bet]])*Table1[[#This Row],[H-S Bankroll]]</f>
        <v>0</v>
      </c>
      <c r="L565">
        <f>Table1[[#This Row],[H-S Bet]]*Table1[[#This Row],[Odds]]*Table1[[#This Row],[Win]]-Table1[[#This Row],[H-S Bet]]</f>
        <v>0</v>
      </c>
      <c r="M565" s="5">
        <f>M564</f>
        <v>1.6232223889476534</v>
      </c>
      <c r="N565" s="4">
        <v>0.48199999999999998</v>
      </c>
      <c r="O565" s="4">
        <f>((Table1[[#This Row],[Dom prob.]]*(Table1[[#This Row],[Odds]]-1)-1+Table1[[#This Row],[Dom prob.]])/(Table1[[#This Row],[Odds]]-1))*0.3</f>
        <v>9.4695652173912761E-3</v>
      </c>
      <c r="P565" s="4">
        <v>9.4695652173912761E-3</v>
      </c>
      <c r="Q565" s="4">
        <f>(Table1[[#This Row],[Dom Bet]]*Table1[[#This Row],[Odds]]*Table1[[#This Row],[Win]]-Table1[[#This Row],[Dom Bet]])*Table1[[#This Row],[Dom Bankroll]]</f>
        <v>1.2963080471617767E-2</v>
      </c>
      <c r="R565" s="4">
        <f>Table1[[#This Row],[Dom Bet]]*Table1[[#This Row],[Odds]]*Table1[[#This Row],[Win]]-Table1[[#This Row],[Dom Bet]]</f>
        <v>1.0889999999999967E-2</v>
      </c>
      <c r="S565" s="4">
        <f>S564</f>
        <v>1.1903655162183477</v>
      </c>
      <c r="T565">
        <v>0.52539999999999998</v>
      </c>
      <c r="U565">
        <f>((Table1[[#This Row],[BB prob.]]*(Table1[[#This Row],[Odds]]-1)-1+Table1[[#This Row],[BB prob.]])/(Table1[[#This Row],[Odds]]-1))*0.3</f>
        <v>3.381130434782606E-2</v>
      </c>
      <c r="V565">
        <v>3.381130434782606E-2</v>
      </c>
      <c r="W565">
        <f>(Table1[[#This Row],[BB Bet]]*Table1[[#This Row],[Odds]]*Table1[[#This Row],[Win]]-Table1[[#This Row],[BB Bet]])*Table1[[#This Row],[BB Bankroll]]</f>
        <v>0.10155547905417001</v>
      </c>
      <c r="X565">
        <f>Table1[[#This Row],[BB Bet]]*Table1[[#This Row],[Odds]]*Table1[[#This Row],[Win]]-Table1[[#This Row],[BB Bet]]</f>
        <v>3.8882999999999959E-2</v>
      </c>
      <c r="Y565" s="5">
        <f>Y564</f>
        <v>2.6118221087408409</v>
      </c>
    </row>
    <row r="566" spans="1:25" x14ac:dyDescent="0.35">
      <c r="A566" s="4">
        <v>2020020317</v>
      </c>
      <c r="B566" s="4">
        <v>43</v>
      </c>
      <c r="C566" s="4" t="s">
        <v>19</v>
      </c>
      <c r="D566" s="4" t="s">
        <v>21</v>
      </c>
      <c r="E566" s="4">
        <v>1</v>
      </c>
      <c r="F566" s="4">
        <v>1</v>
      </c>
      <c r="G566" s="4">
        <v>2.4</v>
      </c>
      <c r="H566">
        <v>0.33294166461968627</v>
      </c>
      <c r="I566">
        <f>((Table1[[#This Row],[H-S prob.]]*(Table1[[#This Row],[Odds]]-1)-1+Table1[[#This Row],[H-S prob.]])/(Table1[[#This Row],[Odds]]-1))*0.3</f>
        <v>-4.3058572481304229E-2</v>
      </c>
      <c r="K566">
        <f>(Table1[[#This Row],[H-S Bet]]*Table1[[#This Row],[Odds]]*Table1[[#This Row],[Win]]-Table1[[#This Row],[H-S Bet]])*Table1[[#This Row],[H-S Bankroll]]</f>
        <v>0</v>
      </c>
      <c r="L566">
        <f>Table1[[#This Row],[H-S Bet]]*Table1[[#This Row],[Odds]]*Table1[[#This Row],[Win]]-Table1[[#This Row],[H-S Bet]]</f>
        <v>0</v>
      </c>
      <c r="M566" s="5">
        <f>M565</f>
        <v>1.6232223889476534</v>
      </c>
      <c r="N566" s="4">
        <v>0.41699999999999998</v>
      </c>
      <c r="O566" s="4">
        <f>((Table1[[#This Row],[Dom prob.]]*(Table1[[#This Row],[Odds]]-1)-1+Table1[[#This Row],[Dom prob.]])/(Table1[[#This Row],[Odds]]-1))*0.3</f>
        <v>1.7142857142856443E-4</v>
      </c>
      <c r="P566" s="4">
        <v>1.7142857142856443E-4</v>
      </c>
      <c r="Q566" s="4">
        <f>(Table1[[#This Row],[Dom Bet]]*Table1[[#This Row],[Odds]]*Table1[[#This Row],[Win]]-Table1[[#This Row],[Dom Bet]])*Table1[[#This Row],[Dom Bankroll]]</f>
        <v>2.8568772389239179E-4</v>
      </c>
      <c r="R566" s="4">
        <f>Table1[[#This Row],[Dom Bet]]*Table1[[#This Row],[Odds]]*Table1[[#This Row],[Win]]-Table1[[#This Row],[Dom Bet]]</f>
        <v>2.3999999999999019E-4</v>
      </c>
      <c r="S566" s="4">
        <f>S565</f>
        <v>1.1903655162183477</v>
      </c>
      <c r="T566">
        <v>0.27900000000000003</v>
      </c>
      <c r="U566">
        <f>((Table1[[#This Row],[BB prob.]]*(Table1[[#This Row],[Odds]]-1)-1+Table1[[#This Row],[BB prob.]])/(Table1[[#This Row],[Odds]]-1))*0.3</f>
        <v>-7.0799999999999988E-2</v>
      </c>
      <c r="W566">
        <f>(Table1[[#This Row],[BB Bet]]*Table1[[#This Row],[Odds]]*Table1[[#This Row],[Win]]-Table1[[#This Row],[BB Bet]])*Table1[[#This Row],[BB Bankroll]]</f>
        <v>0</v>
      </c>
      <c r="X566">
        <f>Table1[[#This Row],[BB Bet]]*Table1[[#This Row],[Odds]]*Table1[[#This Row],[Win]]-Table1[[#This Row],[BB Bet]]</f>
        <v>0</v>
      </c>
      <c r="Y566" s="5">
        <f>Y565</f>
        <v>2.6118221087408409</v>
      </c>
    </row>
    <row r="567" spans="1:25" x14ac:dyDescent="0.35">
      <c r="A567" s="4">
        <v>2020020317</v>
      </c>
      <c r="B567" s="4">
        <v>43</v>
      </c>
      <c r="C567" s="4" t="s">
        <v>21</v>
      </c>
      <c r="D567" s="4" t="s">
        <v>19</v>
      </c>
      <c r="E567" s="4">
        <v>0</v>
      </c>
      <c r="F567" s="4">
        <v>0</v>
      </c>
      <c r="G567" s="4">
        <v>1.62</v>
      </c>
      <c r="H567">
        <v>0.66705833538031367</v>
      </c>
      <c r="I567">
        <f>((Table1[[#This Row],[H-S prob.]]*(Table1[[#This Row],[Odds]]-1)-1+Table1[[#This Row],[H-S prob.]])/(Table1[[#This Row],[Odds]]-1))*0.3</f>
        <v>3.9016695152955576E-2</v>
      </c>
      <c r="J567">
        <v>3.9016695152955576E-2</v>
      </c>
      <c r="K567">
        <f>(Table1[[#This Row],[H-S Bet]]*Table1[[#This Row],[Odds]]*Table1[[#This Row],[Win]]-Table1[[#This Row],[H-S Bet]])*Table1[[#This Row],[H-S Bankroll]]</f>
        <v>-6.3332773115022875E-2</v>
      </c>
      <c r="L567">
        <f>Table1[[#This Row],[H-S Bet]]*Table1[[#This Row],[Odds]]*Table1[[#This Row],[Win]]-Table1[[#This Row],[H-S Bet]]</f>
        <v>-3.9016695152955576E-2</v>
      </c>
      <c r="M567" s="5">
        <f>M566</f>
        <v>1.6232223889476534</v>
      </c>
      <c r="N567" s="4">
        <v>0.58299999999999996</v>
      </c>
      <c r="O567" s="4">
        <f>((Table1[[#This Row],[Dom prob.]]*(Table1[[#This Row],[Odds]]-1)-1+Table1[[#This Row],[Dom prob.]])/(Table1[[#This Row],[Odds]]-1))*0.3</f>
        <v>-2.6874193548387052E-2</v>
      </c>
      <c r="P567" s="4"/>
      <c r="Q567" s="4">
        <f>(Table1[[#This Row],[Dom Bet]]*Table1[[#This Row],[Odds]]*Table1[[#This Row],[Win]]-Table1[[#This Row],[Dom Bet]])*Table1[[#This Row],[Dom Bankroll]]</f>
        <v>0</v>
      </c>
      <c r="R567" s="4">
        <f>Table1[[#This Row],[Dom Bet]]*Table1[[#This Row],[Odds]]*Table1[[#This Row],[Win]]-Table1[[#This Row],[Dom Bet]]</f>
        <v>0</v>
      </c>
      <c r="S567" s="4">
        <f>S566</f>
        <v>1.1903655162183477</v>
      </c>
      <c r="T567">
        <v>0.72099999999999997</v>
      </c>
      <c r="U567">
        <f>((Table1[[#This Row],[BB prob.]]*(Table1[[#This Row],[Odds]]-1)-1+Table1[[#This Row],[BB prob.]])/(Table1[[#This Row],[Odds]]-1))*0.3</f>
        <v>8.1300000000000025E-2</v>
      </c>
      <c r="V567">
        <v>8.1300000000000025E-2</v>
      </c>
      <c r="W567">
        <f>(Table1[[#This Row],[BB Bet]]*Table1[[#This Row],[Odds]]*Table1[[#This Row],[Win]]-Table1[[#This Row],[BB Bet]])*Table1[[#This Row],[BB Bankroll]]</f>
        <v>-0.21234113744063043</v>
      </c>
      <c r="X567">
        <f>Table1[[#This Row],[BB Bet]]*Table1[[#This Row],[Odds]]*Table1[[#This Row],[Win]]-Table1[[#This Row],[BB Bet]]</f>
        <v>-8.1300000000000025E-2</v>
      </c>
      <c r="Y567" s="5">
        <f>Y566</f>
        <v>2.6118221087408409</v>
      </c>
    </row>
    <row r="568" spans="1:25" x14ac:dyDescent="0.35">
      <c r="A568" s="4">
        <v>2020020318</v>
      </c>
      <c r="B568" s="4">
        <v>43</v>
      </c>
      <c r="C568" s="4" t="s">
        <v>22</v>
      </c>
      <c r="D568" s="4" t="s">
        <v>30</v>
      </c>
      <c r="E568" s="4">
        <v>0</v>
      </c>
      <c r="F568" s="4">
        <v>0</v>
      </c>
      <c r="G568" s="4">
        <v>1.68</v>
      </c>
      <c r="H568">
        <v>0.61573183769354811</v>
      </c>
      <c r="I568">
        <f>((Table1[[#This Row],[H-S prob.]]*(Table1[[#This Row],[Odds]]-1)-1+Table1[[#This Row],[H-S prob.]])/(Table1[[#This Row],[Odds]]-1))*0.3</f>
        <v>1.5189479702276786E-2</v>
      </c>
      <c r="J568">
        <v>1.5189479702276786E-2</v>
      </c>
      <c r="K568">
        <f>(Table1[[#This Row],[H-S Bet]]*Table1[[#This Row],[Odds]]*Table1[[#This Row],[Win]]-Table1[[#This Row],[H-S Bet]])*Table1[[#This Row],[H-S Bankroll]]</f>
        <v>-2.4655903529201616E-2</v>
      </c>
      <c r="L568">
        <f>Table1[[#This Row],[H-S Bet]]*Table1[[#This Row],[Odds]]*Table1[[#This Row],[Win]]-Table1[[#This Row],[H-S Bet]]</f>
        <v>-1.5189479702276786E-2</v>
      </c>
      <c r="M568" s="5">
        <f>M567</f>
        <v>1.6232223889476534</v>
      </c>
      <c r="N568" s="4">
        <v>0.625</v>
      </c>
      <c r="O568" s="4">
        <f>((Table1[[#This Row],[Dom prob.]]*(Table1[[#This Row],[Odds]]-1)-1+Table1[[#This Row],[Dom prob.]])/(Table1[[#This Row],[Odds]]-1))*0.3</f>
        <v>2.2058823529411735E-2</v>
      </c>
      <c r="P568" s="4">
        <v>2.2058823529411735E-2</v>
      </c>
      <c r="Q568" s="4">
        <f>(Table1[[#This Row],[Dom Bet]]*Table1[[#This Row],[Odds]]*Table1[[#This Row],[Win]]-Table1[[#This Row],[Dom Bet]])*Table1[[#This Row],[Dom Bankroll]]</f>
        <v>-2.6258062857757634E-2</v>
      </c>
      <c r="R568" s="4">
        <f>Table1[[#This Row],[Dom Bet]]*Table1[[#This Row],[Odds]]*Table1[[#This Row],[Win]]-Table1[[#This Row],[Dom Bet]]</f>
        <v>-2.2058823529411735E-2</v>
      </c>
      <c r="S568" s="4">
        <f>S567</f>
        <v>1.1903655162183477</v>
      </c>
      <c r="T568">
        <v>0.7036</v>
      </c>
      <c r="U568">
        <f>((Table1[[#This Row],[BB prob.]]*(Table1[[#This Row],[Odds]]-1)-1+Table1[[#This Row],[BB prob.]])/(Table1[[#This Row],[Odds]]-1))*0.3</f>
        <v>8.0315294117647068E-2</v>
      </c>
      <c r="V568">
        <v>8.0315294117647068E-2</v>
      </c>
      <c r="W568">
        <f>(Table1[[#This Row],[BB Bet]]*Table1[[#This Row],[Odds]]*Table1[[#This Row],[Win]]-Table1[[#This Row],[BB Bet]])*Table1[[#This Row],[BB Bankroll]]</f>
        <v>-0.2097692608464938</v>
      </c>
      <c r="X568">
        <f>Table1[[#This Row],[BB Bet]]*Table1[[#This Row],[Odds]]*Table1[[#This Row],[Win]]-Table1[[#This Row],[BB Bet]]</f>
        <v>-8.0315294117647068E-2</v>
      </c>
      <c r="Y568" s="5">
        <f>Y567</f>
        <v>2.6118221087408409</v>
      </c>
    </row>
    <row r="569" spans="1:25" x14ac:dyDescent="0.35">
      <c r="A569" s="4">
        <v>2020020318</v>
      </c>
      <c r="B569" s="4">
        <v>43</v>
      </c>
      <c r="C569" s="4" t="s">
        <v>30</v>
      </c>
      <c r="D569" s="4" t="s">
        <v>22</v>
      </c>
      <c r="E569" s="4">
        <v>1</v>
      </c>
      <c r="F569" s="4">
        <v>1</v>
      </c>
      <c r="G569" s="4">
        <v>2.2999999999999998</v>
      </c>
      <c r="H569">
        <v>0.38426816230645183</v>
      </c>
      <c r="I569">
        <f>((Table1[[#This Row],[H-S prob.]]*(Table1[[#This Row],[Odds]]-1)-1+Table1[[#This Row],[H-S prob.]])/(Table1[[#This Row],[Odds]]-1))*0.3</f>
        <v>-2.6811513852729431E-2</v>
      </c>
      <c r="K569">
        <f>(Table1[[#This Row],[H-S Bet]]*Table1[[#This Row],[Odds]]*Table1[[#This Row],[Win]]-Table1[[#This Row],[H-S Bet]])*Table1[[#This Row],[H-S Bankroll]]</f>
        <v>0</v>
      </c>
      <c r="L569">
        <f>Table1[[#This Row],[H-S Bet]]*Table1[[#This Row],[Odds]]*Table1[[#This Row],[Win]]-Table1[[#This Row],[H-S Bet]]</f>
        <v>0</v>
      </c>
      <c r="M569" s="5">
        <f>M568</f>
        <v>1.6232223889476534</v>
      </c>
      <c r="N569" s="4">
        <v>0.375</v>
      </c>
      <c r="O569" s="4">
        <f>((Table1[[#This Row],[Dom prob.]]*(Table1[[#This Row],[Odds]]-1)-1+Table1[[#This Row],[Dom prob.]])/(Table1[[#This Row],[Odds]]-1))*0.3</f>
        <v>-3.173076923076925E-2</v>
      </c>
      <c r="P569" s="4"/>
      <c r="Q569" s="4">
        <f>(Table1[[#This Row],[Dom Bet]]*Table1[[#This Row],[Odds]]*Table1[[#This Row],[Win]]-Table1[[#This Row],[Dom Bet]])*Table1[[#This Row],[Dom Bankroll]]</f>
        <v>0</v>
      </c>
      <c r="R569" s="4">
        <f>Table1[[#This Row],[Dom Bet]]*Table1[[#This Row],[Odds]]*Table1[[#This Row],[Win]]-Table1[[#This Row],[Dom Bet]]</f>
        <v>0</v>
      </c>
      <c r="S569" s="4">
        <f>S568</f>
        <v>1.1903655162183477</v>
      </c>
      <c r="T569">
        <v>0.2964</v>
      </c>
      <c r="U569">
        <f>((Table1[[#This Row],[BB prob.]]*(Table1[[#This Row],[Odds]]-1)-1+Table1[[#This Row],[BB prob.]])/(Table1[[#This Row],[Odds]]-1))*0.3</f>
        <v>-7.3449230769230808E-2</v>
      </c>
      <c r="W569">
        <f>(Table1[[#This Row],[BB Bet]]*Table1[[#This Row],[Odds]]*Table1[[#This Row],[Win]]-Table1[[#This Row],[BB Bet]])*Table1[[#This Row],[BB Bankroll]]</f>
        <v>0</v>
      </c>
      <c r="X569">
        <f>Table1[[#This Row],[BB Bet]]*Table1[[#This Row],[Odds]]*Table1[[#This Row],[Win]]-Table1[[#This Row],[BB Bet]]</f>
        <v>0</v>
      </c>
      <c r="Y569" s="5">
        <f>Y568</f>
        <v>2.6118221087408409</v>
      </c>
    </row>
    <row r="570" spans="1:25" x14ac:dyDescent="0.35">
      <c r="A570" s="4">
        <v>2020020319</v>
      </c>
      <c r="B570" s="4">
        <v>43</v>
      </c>
      <c r="C570" s="4" t="s">
        <v>6</v>
      </c>
      <c r="D570" s="4" t="s">
        <v>23</v>
      </c>
      <c r="E570" s="4">
        <v>0</v>
      </c>
      <c r="F570" s="4">
        <v>0</v>
      </c>
      <c r="G570" s="4">
        <v>1.76</v>
      </c>
      <c r="H570">
        <v>0.45865018893689458</v>
      </c>
      <c r="I570">
        <f>((Table1[[#This Row],[H-S prob.]]*(Table1[[#This Row],[Odds]]-1)-1+Table1[[#This Row],[H-S prob.]])/(Table1[[#This Row],[Odds]]-1))*0.3</f>
        <v>-7.6095658212262718E-2</v>
      </c>
      <c r="K570">
        <f>(Table1[[#This Row],[H-S Bet]]*Table1[[#This Row],[Odds]]*Table1[[#This Row],[Win]]-Table1[[#This Row],[H-S Bet]])*Table1[[#This Row],[H-S Bankroll]]</f>
        <v>0</v>
      </c>
      <c r="L570">
        <f>Table1[[#This Row],[H-S Bet]]*Table1[[#This Row],[Odds]]*Table1[[#This Row],[Win]]-Table1[[#This Row],[H-S Bet]]</f>
        <v>0</v>
      </c>
      <c r="M570" s="5">
        <f>M569</f>
        <v>1.6232223889476534</v>
      </c>
      <c r="N570" s="4">
        <v>0.53600000000000003</v>
      </c>
      <c r="O570" s="4">
        <f>((Table1[[#This Row],[Dom prob.]]*(Table1[[#This Row],[Odds]]-1)-1+Table1[[#This Row],[Dom prob.]])/(Table1[[#This Row],[Odds]]-1))*0.3</f>
        <v>-2.235789473684207E-2</v>
      </c>
      <c r="P570" s="4"/>
      <c r="Q570" s="4">
        <f>(Table1[[#This Row],[Dom Bet]]*Table1[[#This Row],[Odds]]*Table1[[#This Row],[Win]]-Table1[[#This Row],[Dom Bet]])*Table1[[#This Row],[Dom Bankroll]]</f>
        <v>0</v>
      </c>
      <c r="R570" s="4">
        <f>Table1[[#This Row],[Dom Bet]]*Table1[[#This Row],[Odds]]*Table1[[#This Row],[Win]]-Table1[[#This Row],[Dom Bet]]</f>
        <v>0</v>
      </c>
      <c r="S570" s="4">
        <f>S569</f>
        <v>1.1903655162183477</v>
      </c>
      <c r="T570">
        <v>0.49180000000000001</v>
      </c>
      <c r="U570">
        <f>((Table1[[#This Row],[BB prob.]]*(Table1[[#This Row],[Odds]]-1)-1+Table1[[#This Row],[BB prob.]])/(Table1[[#This Row],[Odds]]-1))*0.3</f>
        <v>-5.3065263157894733E-2</v>
      </c>
      <c r="W570">
        <f>(Table1[[#This Row],[BB Bet]]*Table1[[#This Row],[Odds]]*Table1[[#This Row],[Win]]-Table1[[#This Row],[BB Bet]])*Table1[[#This Row],[BB Bankroll]]</f>
        <v>0</v>
      </c>
      <c r="X570">
        <f>Table1[[#This Row],[BB Bet]]*Table1[[#This Row],[Odds]]*Table1[[#This Row],[Win]]-Table1[[#This Row],[BB Bet]]</f>
        <v>0</v>
      </c>
      <c r="Y570" s="5">
        <f>Y569</f>
        <v>2.6118221087408409</v>
      </c>
    </row>
    <row r="571" spans="1:25" x14ac:dyDescent="0.35">
      <c r="A571" s="4">
        <v>2020020319</v>
      </c>
      <c r="B571" s="4">
        <v>43</v>
      </c>
      <c r="C571" s="4" t="s">
        <v>23</v>
      </c>
      <c r="D571" s="4" t="s">
        <v>6</v>
      </c>
      <c r="E571" s="4">
        <v>1</v>
      </c>
      <c r="F571" s="4">
        <v>1</v>
      </c>
      <c r="G571" s="4">
        <v>2.1</v>
      </c>
      <c r="H571">
        <v>0.54134981106310553</v>
      </c>
      <c r="I571">
        <f>((Table1[[#This Row],[H-S prob.]]*(Table1[[#This Row],[Odds]]-1)-1+Table1[[#This Row],[H-S prob.]])/(Table1[[#This Row],[Odds]]-1))*0.3</f>
        <v>3.7318528154324099E-2</v>
      </c>
      <c r="J571">
        <v>3.7318528154324099E-2</v>
      </c>
      <c r="K571">
        <f>(Table1[[#This Row],[H-S Bet]]*Table1[[#This Row],[Odds]]*Table1[[#This Row],[Win]]-Table1[[#This Row],[H-S Bet]])*Table1[[#This Row],[H-S Bankroll]]</f>
        <v>6.6633897464939446E-2</v>
      </c>
      <c r="L571">
        <f>Table1[[#This Row],[H-S Bet]]*Table1[[#This Row],[Odds]]*Table1[[#This Row],[Win]]-Table1[[#This Row],[H-S Bet]]</f>
        <v>4.1050380969756509E-2</v>
      </c>
      <c r="M571" s="5">
        <f>M570</f>
        <v>1.6232223889476534</v>
      </c>
      <c r="N571" s="4">
        <v>0.46400000000000002</v>
      </c>
      <c r="O571" s="4">
        <f>((Table1[[#This Row],[Dom prob.]]*(Table1[[#This Row],[Odds]]-1)-1+Table1[[#This Row],[Dom prob.]])/(Table1[[#This Row],[Odds]]-1))*0.3</f>
        <v>-6.9818181818181542E-3</v>
      </c>
      <c r="P571" s="4"/>
      <c r="Q571" s="4">
        <f>(Table1[[#This Row],[Dom Bet]]*Table1[[#This Row],[Odds]]*Table1[[#This Row],[Win]]-Table1[[#This Row],[Dom Bet]])*Table1[[#This Row],[Dom Bankroll]]</f>
        <v>0</v>
      </c>
      <c r="R571" s="4">
        <f>Table1[[#This Row],[Dom Bet]]*Table1[[#This Row],[Odds]]*Table1[[#This Row],[Win]]-Table1[[#This Row],[Dom Bet]]</f>
        <v>0</v>
      </c>
      <c r="S571" s="4">
        <f>S570</f>
        <v>1.1903655162183477</v>
      </c>
      <c r="T571">
        <v>0.50819999999999999</v>
      </c>
      <c r="U571">
        <f>((Table1[[#This Row],[BB prob.]]*(Table1[[#This Row],[Odds]]-1)-1+Table1[[#This Row],[BB prob.]])/(Table1[[#This Row],[Odds]]-1))*0.3</f>
        <v>1.8332727272727285E-2</v>
      </c>
      <c r="V571">
        <v>1.8332727272727285E-2</v>
      </c>
      <c r="W571">
        <f>(Table1[[#This Row],[BB Bet]]*Table1[[#This Row],[Odds]]*Table1[[#This Row],[Win]]-Table1[[#This Row],[BB Bet]])*Table1[[#This Row],[BB Bankroll]]</f>
        <v>5.2670004644867839E-2</v>
      </c>
      <c r="X571">
        <f>Table1[[#This Row],[BB Bet]]*Table1[[#This Row],[Odds]]*Table1[[#This Row],[Win]]-Table1[[#This Row],[BB Bet]]</f>
        <v>2.0166000000000017E-2</v>
      </c>
      <c r="Y571" s="5">
        <f>Y570</f>
        <v>2.6118221087408409</v>
      </c>
    </row>
    <row r="572" spans="1:25" x14ac:dyDescent="0.35">
      <c r="A572" s="4">
        <v>2020020320</v>
      </c>
      <c r="B572" s="4">
        <v>43</v>
      </c>
      <c r="C572" s="4" t="s">
        <v>8</v>
      </c>
      <c r="D572" s="4" t="s">
        <v>9</v>
      </c>
      <c r="E572" s="4">
        <v>0</v>
      </c>
      <c r="F572" s="4">
        <v>1</v>
      </c>
      <c r="G572" s="4">
        <v>1.74</v>
      </c>
      <c r="H572">
        <v>0.54751709752977695</v>
      </c>
      <c r="I572">
        <f>((Table1[[#This Row],[H-S prob.]]*(Table1[[#This Row],[Odds]]-1)-1+Table1[[#This Row],[H-S prob.]])/(Table1[[#This Row],[Odds]]-1))*0.3</f>
        <v>-1.9183885256022201E-2</v>
      </c>
      <c r="K572">
        <f>(Table1[[#This Row],[H-S Bet]]*Table1[[#This Row],[Odds]]*Table1[[#This Row],[Win]]-Table1[[#This Row],[H-S Bet]])*Table1[[#This Row],[H-S Bankroll]]</f>
        <v>0</v>
      </c>
      <c r="L572">
        <f>Table1[[#This Row],[H-S Bet]]*Table1[[#This Row],[Odds]]*Table1[[#This Row],[Win]]-Table1[[#This Row],[H-S Bet]]</f>
        <v>0</v>
      </c>
      <c r="M572" s="5">
        <f>M571</f>
        <v>1.6232223889476534</v>
      </c>
      <c r="N572" s="4">
        <v>0.60099999999999998</v>
      </c>
      <c r="O572" s="4">
        <f>((Table1[[#This Row],[Dom prob.]]*(Table1[[#This Row],[Odds]]-1)-1+Table1[[#This Row],[Dom prob.]])/(Table1[[#This Row],[Odds]]-1))*0.3</f>
        <v>1.8543243243243197E-2</v>
      </c>
      <c r="P572" s="4">
        <v>1.8543243243243197E-2</v>
      </c>
      <c r="Q572" s="4">
        <f>(Table1[[#This Row],[Dom Bet]]*Table1[[#This Row],[Odds]]*Table1[[#This Row],[Win]]-Table1[[#This Row],[Dom Bet]])*Table1[[#This Row],[Dom Bankroll]]</f>
        <v>1.6334195613548125E-2</v>
      </c>
      <c r="R572" s="4">
        <f>Table1[[#This Row],[Dom Bet]]*Table1[[#This Row],[Odds]]*Table1[[#This Row],[Win]]-Table1[[#This Row],[Dom Bet]]</f>
        <v>1.3721999999999963E-2</v>
      </c>
      <c r="S572" s="4">
        <f>S571</f>
        <v>1.1903655162183477</v>
      </c>
      <c r="T572">
        <v>0.61040000000000005</v>
      </c>
      <c r="U572">
        <f>((Table1[[#This Row],[BB prob.]]*(Table1[[#This Row],[Odds]]-1)-1+Table1[[#This Row],[BB prob.]])/(Table1[[#This Row],[Odds]]-1))*0.3</f>
        <v>2.5174054054054113E-2</v>
      </c>
      <c r="V572">
        <v>2.5174054054054113E-2</v>
      </c>
      <c r="W572">
        <f>(Table1[[#This Row],[BB Bet]]*Table1[[#This Row],[Odds]]*Table1[[#This Row],[Win]]-Table1[[#This Row],[BB Bet]])*Table1[[#This Row],[BB Bankroll]]</f>
        <v>4.8655111699311498E-2</v>
      </c>
      <c r="X572">
        <f>Table1[[#This Row],[BB Bet]]*Table1[[#This Row],[Odds]]*Table1[[#This Row],[Win]]-Table1[[#This Row],[BB Bet]]</f>
        <v>1.8628800000000046E-2</v>
      </c>
      <c r="Y572" s="5">
        <f>Y571</f>
        <v>2.6118221087408409</v>
      </c>
    </row>
    <row r="573" spans="1:25" x14ac:dyDescent="0.35">
      <c r="A573" s="4">
        <v>2020020320</v>
      </c>
      <c r="B573" s="4">
        <v>43</v>
      </c>
      <c r="C573" s="4" t="s">
        <v>9</v>
      </c>
      <c r="D573" s="4" t="s">
        <v>8</v>
      </c>
      <c r="E573" s="4">
        <v>1</v>
      </c>
      <c r="F573" s="4">
        <v>0</v>
      </c>
      <c r="G573" s="4">
        <v>2.2000000000000002</v>
      </c>
      <c r="H573">
        <v>0.45248290247022294</v>
      </c>
      <c r="I573">
        <f>((Table1[[#This Row],[H-S prob.]]*(Table1[[#This Row],[Odds]]-1)-1+Table1[[#This Row],[H-S prob.]])/(Table1[[#This Row],[Odds]]-1))*0.3</f>
        <v>-1.1344036413773737E-3</v>
      </c>
      <c r="K573">
        <f>(Table1[[#This Row],[H-S Bet]]*Table1[[#This Row],[Odds]]*Table1[[#This Row],[Win]]-Table1[[#This Row],[H-S Bet]])*Table1[[#This Row],[H-S Bankroll]]</f>
        <v>0</v>
      </c>
      <c r="L573">
        <f>Table1[[#This Row],[H-S Bet]]*Table1[[#This Row],[Odds]]*Table1[[#This Row],[Win]]-Table1[[#This Row],[H-S Bet]]</f>
        <v>0</v>
      </c>
      <c r="M573" s="5">
        <f>M572</f>
        <v>1.6232223889476534</v>
      </c>
      <c r="N573" s="4">
        <v>0.39900000000000002</v>
      </c>
      <c r="O573" s="4">
        <f>((Table1[[#This Row],[Dom prob.]]*(Table1[[#This Row],[Odds]]-1)-1+Table1[[#This Row],[Dom prob.]])/(Table1[[#This Row],[Odds]]-1))*0.3</f>
        <v>-3.0549999999999959E-2</v>
      </c>
      <c r="P573" s="4"/>
      <c r="Q573" s="4">
        <f>(Table1[[#This Row],[Dom Bet]]*Table1[[#This Row],[Odds]]*Table1[[#This Row],[Win]]-Table1[[#This Row],[Dom Bet]])*Table1[[#This Row],[Dom Bankroll]]</f>
        <v>0</v>
      </c>
      <c r="R573" s="4">
        <f>Table1[[#This Row],[Dom Bet]]*Table1[[#This Row],[Odds]]*Table1[[#This Row],[Win]]-Table1[[#This Row],[Dom Bet]]</f>
        <v>0</v>
      </c>
      <c r="S573" s="4">
        <f>S572</f>
        <v>1.1903655162183477</v>
      </c>
      <c r="T573">
        <v>0.3896</v>
      </c>
      <c r="U573">
        <f>((Table1[[#This Row],[BB prob.]]*(Table1[[#This Row],[Odds]]-1)-1+Table1[[#This Row],[BB prob.]])/(Table1[[#This Row],[Odds]]-1))*0.3</f>
        <v>-3.5719999999999981E-2</v>
      </c>
      <c r="W573">
        <f>(Table1[[#This Row],[BB Bet]]*Table1[[#This Row],[Odds]]*Table1[[#This Row],[Win]]-Table1[[#This Row],[BB Bet]])*Table1[[#This Row],[BB Bankroll]]</f>
        <v>0</v>
      </c>
      <c r="X573">
        <f>Table1[[#This Row],[BB Bet]]*Table1[[#This Row],[Odds]]*Table1[[#This Row],[Win]]-Table1[[#This Row],[BB Bet]]</f>
        <v>0</v>
      </c>
      <c r="Y573" s="5">
        <f>Y572</f>
        <v>2.6118221087408409</v>
      </c>
    </row>
    <row r="574" spans="1:25" x14ac:dyDescent="0.35">
      <c r="A574" s="4">
        <v>2020020320.0999999</v>
      </c>
      <c r="B574" s="4">
        <v>43</v>
      </c>
      <c r="C574" s="4" t="s">
        <v>12</v>
      </c>
      <c r="D574" s="4" t="s">
        <v>15</v>
      </c>
      <c r="E574" s="4">
        <v>1</v>
      </c>
      <c r="F574" s="4">
        <v>0</v>
      </c>
      <c r="G574" s="4">
        <v>2.0499999999999998</v>
      </c>
      <c r="H574">
        <v>0.48952989799061447</v>
      </c>
      <c r="I574">
        <f>((Table1[[#This Row],[H-S prob.]]*(Table1[[#This Row],[Odds]]-1)-1+Table1[[#This Row],[H-S prob.]])/(Table1[[#This Row],[Odds]]-1))*0.3</f>
        <v>1.01036882307418E-3</v>
      </c>
      <c r="J574">
        <v>1.01036882307418E-3</v>
      </c>
      <c r="K574">
        <f>(Table1[[#This Row],[H-S Bet]]*Table1[[#This Row],[Odds]]*Table1[[#This Row],[Win]]-Table1[[#This Row],[H-S Bet]])*Table1[[#This Row],[H-S Bankroll]]</f>
        <v>-1.6400532947086993E-3</v>
      </c>
      <c r="L574">
        <f>Table1[[#This Row],[H-S Bet]]*Table1[[#This Row],[Odds]]*Table1[[#This Row],[Win]]-Table1[[#This Row],[H-S Bet]]</f>
        <v>-1.01036882307418E-3</v>
      </c>
      <c r="M574" s="5">
        <f>M573</f>
        <v>1.6232223889476534</v>
      </c>
      <c r="N574" s="4">
        <v>0.47199999999999998</v>
      </c>
      <c r="O574" s="4">
        <f>((Table1[[#This Row],[Dom prob.]]*(Table1[[#This Row],[Odds]]-1)-1+Table1[[#This Row],[Dom prob.]])/(Table1[[#This Row],[Odds]]-1))*0.3</f>
        <v>-9.2571428571429169E-3</v>
      </c>
      <c r="P574" s="4"/>
      <c r="Q574" s="4">
        <f>(Table1[[#This Row],[Dom Bet]]*Table1[[#This Row],[Odds]]*Table1[[#This Row],[Win]]-Table1[[#This Row],[Dom Bet]])*Table1[[#This Row],[Dom Bankroll]]</f>
        <v>0</v>
      </c>
      <c r="R574" s="4">
        <f>Table1[[#This Row],[Dom Bet]]*Table1[[#This Row],[Odds]]*Table1[[#This Row],[Win]]-Table1[[#This Row],[Dom Bet]]</f>
        <v>0</v>
      </c>
      <c r="S574" s="4">
        <f>S573</f>
        <v>1.1903655162183477</v>
      </c>
      <c r="T574">
        <v>0.43049999999999999</v>
      </c>
      <c r="U574">
        <f>((Table1[[#This Row],[BB prob.]]*(Table1[[#This Row],[Odds]]-1)-1+Table1[[#This Row],[BB prob.]])/(Table1[[#This Row],[Odds]]-1))*0.3</f>
        <v>-3.3564285714285748E-2</v>
      </c>
      <c r="W574">
        <f>(Table1[[#This Row],[BB Bet]]*Table1[[#This Row],[Odds]]*Table1[[#This Row],[Win]]-Table1[[#This Row],[BB Bet]])*Table1[[#This Row],[BB Bankroll]]</f>
        <v>0</v>
      </c>
      <c r="X574">
        <f>Table1[[#This Row],[BB Bet]]*Table1[[#This Row],[Odds]]*Table1[[#This Row],[Win]]-Table1[[#This Row],[BB Bet]]</f>
        <v>0</v>
      </c>
      <c r="Y574" s="5">
        <f>Y573</f>
        <v>2.6118221087408409</v>
      </c>
    </row>
    <row r="575" spans="1:25" x14ac:dyDescent="0.35">
      <c r="A575" s="4">
        <v>2020020320.0999999</v>
      </c>
      <c r="B575" s="4">
        <v>43</v>
      </c>
      <c r="C575" s="4" t="s">
        <v>15</v>
      </c>
      <c r="D575" s="4" t="s">
        <v>12</v>
      </c>
      <c r="E575" s="4">
        <v>0</v>
      </c>
      <c r="F575" s="4">
        <v>1</v>
      </c>
      <c r="G575" s="4">
        <v>1.83</v>
      </c>
      <c r="H575">
        <v>0.51047010200938547</v>
      </c>
      <c r="I575">
        <f>((Table1[[#This Row],[H-S prob.]]*(Table1[[#This Row],[Odds]]-1)-1+Table1[[#This Row],[H-S prob.]])/(Table1[[#This Row],[Odds]]-1))*0.3</f>
        <v>-2.3797486743189596E-2</v>
      </c>
      <c r="K575">
        <f>(Table1[[#This Row],[H-S Bet]]*Table1[[#This Row],[Odds]]*Table1[[#This Row],[Win]]-Table1[[#This Row],[H-S Bet]])*Table1[[#This Row],[H-S Bankroll]]</f>
        <v>0</v>
      </c>
      <c r="L575">
        <f>Table1[[#This Row],[H-S Bet]]*Table1[[#This Row],[Odds]]*Table1[[#This Row],[Win]]-Table1[[#This Row],[H-S Bet]]</f>
        <v>0</v>
      </c>
      <c r="M575" s="5">
        <f>M574</f>
        <v>1.6232223889476534</v>
      </c>
      <c r="N575" s="4">
        <v>0.52800000000000002</v>
      </c>
      <c r="O575" s="4">
        <f>((Table1[[#This Row],[Dom prob.]]*(Table1[[#This Row],[Odds]]-1)-1+Table1[[#This Row],[Dom prob.]])/(Table1[[#This Row],[Odds]]-1))*0.3</f>
        <v>-1.2202409638554179E-2</v>
      </c>
      <c r="P575" s="4"/>
      <c r="Q575" s="4">
        <f>(Table1[[#This Row],[Dom Bet]]*Table1[[#This Row],[Odds]]*Table1[[#This Row],[Win]]-Table1[[#This Row],[Dom Bet]])*Table1[[#This Row],[Dom Bankroll]]</f>
        <v>0</v>
      </c>
      <c r="R575" s="4">
        <f>Table1[[#This Row],[Dom Bet]]*Table1[[#This Row],[Odds]]*Table1[[#This Row],[Win]]-Table1[[#This Row],[Dom Bet]]</f>
        <v>0</v>
      </c>
      <c r="S575" s="4">
        <f>S574</f>
        <v>1.1903655162183477</v>
      </c>
      <c r="T575">
        <v>0.56950000000000001</v>
      </c>
      <c r="U575">
        <f>((Table1[[#This Row],[BB prob.]]*(Table1[[#This Row],[Odds]]-1)-1+Table1[[#This Row],[BB prob.]])/(Table1[[#This Row],[Odds]]-1))*0.3</f>
        <v>1.524759036144579E-2</v>
      </c>
      <c r="V575">
        <v>1.524759036144579E-2</v>
      </c>
      <c r="W575">
        <f>(Table1[[#This Row],[BB Bet]]*Table1[[#This Row],[Odds]]*Table1[[#This Row],[Win]]-Table1[[#This Row],[BB Bet]])*Table1[[#This Row],[BB Bankroll]]</f>
        <v>3.3053914697169728E-2</v>
      </c>
      <c r="X575">
        <f>Table1[[#This Row],[BB Bet]]*Table1[[#This Row],[Odds]]*Table1[[#This Row],[Win]]-Table1[[#This Row],[BB Bet]]</f>
        <v>1.2655500000000005E-2</v>
      </c>
      <c r="Y575" s="5">
        <f>Y574</f>
        <v>2.6118221087408409</v>
      </c>
    </row>
    <row r="576" spans="1:25" x14ac:dyDescent="0.35">
      <c r="A576" s="4">
        <v>2020020320.2</v>
      </c>
      <c r="B576" s="4">
        <v>43</v>
      </c>
      <c r="C576" s="4" t="s">
        <v>32</v>
      </c>
      <c r="D576" s="4" t="s">
        <v>31</v>
      </c>
      <c r="E576" s="4">
        <v>0</v>
      </c>
      <c r="F576" s="4">
        <v>0</v>
      </c>
      <c r="G576" s="4">
        <v>2.1</v>
      </c>
      <c r="H576">
        <v>0.4328353300621075</v>
      </c>
      <c r="I576">
        <f>((Table1[[#This Row],[H-S prob.]]*(Table1[[#This Row],[Odds]]-1)-1+Table1[[#This Row],[H-S prob.]])/(Table1[[#This Row],[Odds]]-1))*0.3</f>
        <v>-2.4830674600792961E-2</v>
      </c>
      <c r="K576">
        <f>(Table1[[#This Row],[H-S Bet]]*Table1[[#This Row],[Odds]]*Table1[[#This Row],[Win]]-Table1[[#This Row],[H-S Bet]])*Table1[[#This Row],[H-S Bankroll]]</f>
        <v>0</v>
      </c>
      <c r="L576">
        <f>Table1[[#This Row],[H-S Bet]]*Table1[[#This Row],[Odds]]*Table1[[#This Row],[Win]]-Table1[[#This Row],[H-S Bet]]</f>
        <v>0</v>
      </c>
      <c r="M576" s="5">
        <f>M575</f>
        <v>1.6232223889476534</v>
      </c>
      <c r="N576" s="4">
        <v>0.51400000000000001</v>
      </c>
      <c r="O576" s="4">
        <f>((Table1[[#This Row],[Dom prob.]]*(Table1[[#This Row],[Odds]]-1)-1+Table1[[#This Row],[Dom prob.]])/(Table1[[#This Row],[Odds]]-1))*0.3</f>
        <v>2.1654545454545458E-2</v>
      </c>
      <c r="P576" s="4">
        <v>2.1654545454545458E-2</v>
      </c>
      <c r="Q576" s="4">
        <f>(Table1[[#This Row],[Dom Bet]]*Table1[[#This Row],[Odds]]*Table1[[#This Row],[Win]]-Table1[[#This Row],[Dom Bet]])*Table1[[#This Row],[Dom Bankroll]]</f>
        <v>-2.5776824178473681E-2</v>
      </c>
      <c r="R576" s="4">
        <f>Table1[[#This Row],[Dom Bet]]*Table1[[#This Row],[Odds]]*Table1[[#This Row],[Win]]-Table1[[#This Row],[Dom Bet]]</f>
        <v>-2.1654545454545458E-2</v>
      </c>
      <c r="S576" s="4">
        <f>S575</f>
        <v>1.1903655162183477</v>
      </c>
      <c r="T576">
        <v>0.56459999999999999</v>
      </c>
      <c r="U576">
        <f>((Table1[[#This Row],[BB prob.]]*(Table1[[#This Row],[Odds]]-1)-1+Table1[[#This Row],[BB prob.]])/(Table1[[#This Row],[Odds]]-1))*0.3</f>
        <v>5.063454545454546E-2</v>
      </c>
      <c r="V576">
        <v>5.063454545454546E-2</v>
      </c>
      <c r="W576">
        <f>(Table1[[#This Row],[BB Bet]]*Table1[[#This Row],[Odds]]*Table1[[#This Row],[Win]]-Table1[[#This Row],[BB Bet]])*Table1[[#This Row],[BB Bankroll]]</f>
        <v>-0.13224842528422487</v>
      </c>
      <c r="X576">
        <f>Table1[[#This Row],[BB Bet]]*Table1[[#This Row],[Odds]]*Table1[[#This Row],[Win]]-Table1[[#This Row],[BB Bet]]</f>
        <v>-5.063454545454546E-2</v>
      </c>
      <c r="Y576" s="5">
        <f>Y575</f>
        <v>2.6118221087408409</v>
      </c>
    </row>
    <row r="577" spans="1:25" x14ac:dyDescent="0.35">
      <c r="A577" s="4">
        <v>2020020320.2</v>
      </c>
      <c r="B577" s="4">
        <v>43</v>
      </c>
      <c r="C577" s="4" t="s">
        <v>31</v>
      </c>
      <c r="D577" s="4" t="s">
        <v>32</v>
      </c>
      <c r="E577" s="4">
        <v>1</v>
      </c>
      <c r="F577" s="4">
        <v>1</v>
      </c>
      <c r="G577" s="4">
        <v>1.76</v>
      </c>
      <c r="H577">
        <v>0.5671646699378925</v>
      </c>
      <c r="I577">
        <f>((Table1[[#This Row],[H-S prob.]]*(Table1[[#This Row],[Odds]]-1)-1+Table1[[#This Row],[H-S prob.]])/(Table1[[#This Row],[Odds]]-1))*0.3</f>
        <v>-7.0665035893786941E-4</v>
      </c>
      <c r="K577">
        <f>(Table1[[#This Row],[H-S Bet]]*Table1[[#This Row],[Odds]]*Table1[[#This Row],[Win]]-Table1[[#This Row],[H-S Bet]])*Table1[[#This Row],[H-S Bankroll]]</f>
        <v>0</v>
      </c>
      <c r="L577">
        <f>Table1[[#This Row],[H-S Bet]]*Table1[[#This Row],[Odds]]*Table1[[#This Row],[Win]]-Table1[[#This Row],[H-S Bet]]</f>
        <v>0</v>
      </c>
      <c r="M577" s="5">
        <f>M576</f>
        <v>1.6232223889476534</v>
      </c>
      <c r="N577" s="4">
        <v>0.48599999999999999</v>
      </c>
      <c r="O577" s="4">
        <f>((Table1[[#This Row],[Dom prob.]]*(Table1[[#This Row],[Odds]]-1)-1+Table1[[#This Row],[Dom prob.]])/(Table1[[#This Row],[Odds]]-1))*0.3</f>
        <v>-5.7094736842105254E-2</v>
      </c>
      <c r="P577" s="4"/>
      <c r="Q577" s="4">
        <f>(Table1[[#This Row],[Dom Bet]]*Table1[[#This Row],[Odds]]*Table1[[#This Row],[Win]]-Table1[[#This Row],[Dom Bet]])*Table1[[#This Row],[Dom Bankroll]]</f>
        <v>0</v>
      </c>
      <c r="R577" s="4">
        <f>Table1[[#This Row],[Dom Bet]]*Table1[[#This Row],[Odds]]*Table1[[#This Row],[Win]]-Table1[[#This Row],[Dom Bet]]</f>
        <v>0</v>
      </c>
      <c r="S577" s="4">
        <f>S576</f>
        <v>1.1903655162183477</v>
      </c>
      <c r="T577">
        <v>0.43540000000000001</v>
      </c>
      <c r="U577">
        <f>((Table1[[#This Row],[BB prob.]]*(Table1[[#This Row],[Odds]]-1)-1+Table1[[#This Row],[BB prob.]])/(Table1[[#This Row],[Odds]]-1))*0.3</f>
        <v>-9.2248421052631549E-2</v>
      </c>
      <c r="W577">
        <f>(Table1[[#This Row],[BB Bet]]*Table1[[#This Row],[Odds]]*Table1[[#This Row],[Win]]-Table1[[#This Row],[BB Bet]])*Table1[[#This Row],[BB Bankroll]]</f>
        <v>0</v>
      </c>
      <c r="X577">
        <f>Table1[[#This Row],[BB Bet]]*Table1[[#This Row],[Odds]]*Table1[[#This Row],[Win]]-Table1[[#This Row],[BB Bet]]</f>
        <v>0</v>
      </c>
      <c r="Y577" s="5">
        <f>Y576</f>
        <v>2.6118221087408409</v>
      </c>
    </row>
    <row r="578" spans="1:25" x14ac:dyDescent="0.35">
      <c r="A578" s="4">
        <v>2020020320.3</v>
      </c>
      <c r="B578" s="4">
        <v>43</v>
      </c>
      <c r="C578" s="4" t="s">
        <v>14</v>
      </c>
      <c r="D578" s="4" t="s">
        <v>16</v>
      </c>
      <c r="E578" s="4">
        <v>0</v>
      </c>
      <c r="F578" s="4">
        <v>0</v>
      </c>
      <c r="G578" s="4">
        <v>1.8</v>
      </c>
      <c r="H578">
        <v>0.52339739566303023</v>
      </c>
      <c r="I578">
        <f>((Table1[[#This Row],[H-S prob.]]*(Table1[[#This Row],[Odds]]-1)-1+Table1[[#This Row],[H-S prob.]])/(Table1[[#This Row],[Odds]]-1))*0.3</f>
        <v>-2.1706757927454579E-2</v>
      </c>
      <c r="K578">
        <f>(Table1[[#This Row],[H-S Bet]]*Table1[[#This Row],[Odds]]*Table1[[#This Row],[Win]]-Table1[[#This Row],[H-S Bet]])*Table1[[#This Row],[H-S Bankroll]]</f>
        <v>0</v>
      </c>
      <c r="L578">
        <f>Table1[[#This Row],[H-S Bet]]*Table1[[#This Row],[Odds]]*Table1[[#This Row],[Win]]-Table1[[#This Row],[H-S Bet]]</f>
        <v>0</v>
      </c>
      <c r="M578" s="5">
        <f>M577</f>
        <v>1.6232223889476534</v>
      </c>
      <c r="N578" s="4">
        <v>0.52</v>
      </c>
      <c r="O578" s="4">
        <f>((Table1[[#This Row],[Dom prob.]]*(Table1[[#This Row],[Odds]]-1)-1+Table1[[#This Row],[Dom prob.]])/(Table1[[#This Row],[Odds]]-1))*0.3</f>
        <v>-2.399999999999998E-2</v>
      </c>
      <c r="P578" s="4"/>
      <c r="Q578" s="4">
        <f>(Table1[[#This Row],[Dom Bet]]*Table1[[#This Row],[Odds]]*Table1[[#This Row],[Win]]-Table1[[#This Row],[Dom Bet]])*Table1[[#This Row],[Dom Bankroll]]</f>
        <v>0</v>
      </c>
      <c r="R578" s="4">
        <f>Table1[[#This Row],[Dom Bet]]*Table1[[#This Row],[Odds]]*Table1[[#This Row],[Win]]-Table1[[#This Row],[Dom Bet]]</f>
        <v>0</v>
      </c>
      <c r="S578" s="4">
        <f>S577</f>
        <v>1.1903655162183477</v>
      </c>
      <c r="T578">
        <v>0.60339999999999994</v>
      </c>
      <c r="U578">
        <f>((Table1[[#This Row],[BB prob.]]*(Table1[[#This Row],[Odds]]-1)-1+Table1[[#This Row],[BB prob.]])/(Table1[[#This Row],[Odds]]-1))*0.3</f>
        <v>3.229499999999999E-2</v>
      </c>
      <c r="V578">
        <v>3.229499999999999E-2</v>
      </c>
      <c r="W578">
        <f>(Table1[[#This Row],[BB Bet]]*Table1[[#This Row],[Odds]]*Table1[[#This Row],[Win]]-Table1[[#This Row],[BB Bet]])*Table1[[#This Row],[BB Bankroll]]</f>
        <v>-8.4348795001785437E-2</v>
      </c>
      <c r="X578">
        <f>Table1[[#This Row],[BB Bet]]*Table1[[#This Row],[Odds]]*Table1[[#This Row],[Win]]-Table1[[#This Row],[BB Bet]]</f>
        <v>-3.229499999999999E-2</v>
      </c>
      <c r="Y578" s="5">
        <f>Y577</f>
        <v>2.6118221087408409</v>
      </c>
    </row>
    <row r="579" spans="1:25" x14ac:dyDescent="0.35">
      <c r="A579" s="4">
        <v>2020020320.3</v>
      </c>
      <c r="B579" s="4">
        <v>43</v>
      </c>
      <c r="C579" s="4" t="s">
        <v>16</v>
      </c>
      <c r="D579" s="4" t="s">
        <v>14</v>
      </c>
      <c r="E579" s="4">
        <v>1</v>
      </c>
      <c r="F579" s="4">
        <v>1</v>
      </c>
      <c r="G579" s="4">
        <v>2.1</v>
      </c>
      <c r="H579">
        <v>0.47660260433696972</v>
      </c>
      <c r="I579">
        <f>((Table1[[#This Row],[H-S prob.]]*(Table1[[#This Row],[Odds]]-1)-1+Table1[[#This Row],[H-S prob.]])/(Table1[[#This Row],[Odds]]-1))*0.3</f>
        <v>2.3603702935539895E-4</v>
      </c>
      <c r="J579">
        <v>2.3603702935539895E-4</v>
      </c>
      <c r="K579">
        <f>(Table1[[#This Row],[H-S Bet]]*Table1[[#This Row],[Odds]]*Table1[[#This Row],[Win]]-Table1[[#This Row],[H-S Bet]])*Table1[[#This Row],[H-S Bankroll]]</f>
        <v>4.2145464973741592E-4</v>
      </c>
      <c r="L579">
        <f>Table1[[#This Row],[H-S Bet]]*Table1[[#This Row],[Odds]]*Table1[[#This Row],[Win]]-Table1[[#This Row],[H-S Bet]]</f>
        <v>2.5964073229093888E-4</v>
      </c>
      <c r="M579" s="5">
        <f>M578</f>
        <v>1.6232223889476534</v>
      </c>
      <c r="N579" s="4">
        <v>0.48</v>
      </c>
      <c r="O579" s="4">
        <f>((Table1[[#This Row],[Dom prob.]]*(Table1[[#This Row],[Odds]]-1)-1+Table1[[#This Row],[Dom prob.]])/(Table1[[#This Row],[Odds]]-1))*0.3</f>
        <v>2.1818181818181836E-3</v>
      </c>
      <c r="P579" s="4">
        <v>2.1818181818181836E-3</v>
      </c>
      <c r="Q579" s="4">
        <f>(Table1[[#This Row],[Dom Bet]]*Table1[[#This Row],[Odds]]*Table1[[#This Row],[Win]]-Table1[[#This Row],[Dom Bet]])*Table1[[#This Row],[Dom Bankroll]]</f>
        <v>2.8568772389240375E-3</v>
      </c>
      <c r="R579" s="4">
        <f>Table1[[#This Row],[Dom Bet]]*Table1[[#This Row],[Odds]]*Table1[[#This Row],[Win]]-Table1[[#This Row],[Dom Bet]]</f>
        <v>2.4000000000000024E-3</v>
      </c>
      <c r="S579" s="4">
        <f>S578</f>
        <v>1.1903655162183477</v>
      </c>
      <c r="T579">
        <v>0.39660000000000001</v>
      </c>
      <c r="U579">
        <f>((Table1[[#This Row],[BB prob.]]*(Table1[[#This Row],[Odds]]-1)-1+Table1[[#This Row],[BB prob.]])/(Table1[[#This Row],[Odds]]-1))*0.3</f>
        <v>-4.5583636363636333E-2</v>
      </c>
      <c r="W579">
        <f>(Table1[[#This Row],[BB Bet]]*Table1[[#This Row],[Odds]]*Table1[[#This Row],[Win]]-Table1[[#This Row],[BB Bet]])*Table1[[#This Row],[BB Bankroll]]</f>
        <v>0</v>
      </c>
      <c r="X579">
        <f>Table1[[#This Row],[BB Bet]]*Table1[[#This Row],[Odds]]*Table1[[#This Row],[Win]]-Table1[[#This Row],[BB Bet]]</f>
        <v>0</v>
      </c>
      <c r="Y579" s="5">
        <f>Y578</f>
        <v>2.6118221087408409</v>
      </c>
    </row>
    <row r="580" spans="1:25" x14ac:dyDescent="0.35">
      <c r="A580" s="4">
        <v>2020020320.4000001</v>
      </c>
      <c r="B580" s="4">
        <v>43</v>
      </c>
      <c r="C580" s="4" t="s">
        <v>18</v>
      </c>
      <c r="D580" s="4" t="s">
        <v>5</v>
      </c>
      <c r="E580" s="4">
        <v>0</v>
      </c>
      <c r="F580" s="4">
        <v>0</v>
      </c>
      <c r="G580" s="4">
        <v>2.25</v>
      </c>
      <c r="H580">
        <v>0.4213317032337538</v>
      </c>
      <c r="I580">
        <f>((Table1[[#This Row],[H-S prob.]]*(Table1[[#This Row],[Odds]]-1)-1+Table1[[#This Row],[H-S prob.]])/(Table1[[#This Row],[Odds]]-1))*0.3</f>
        <v>-1.248088025377295E-2</v>
      </c>
      <c r="K580">
        <f>(Table1[[#This Row],[H-S Bet]]*Table1[[#This Row],[Odds]]*Table1[[#This Row],[Win]]-Table1[[#This Row],[H-S Bet]])*Table1[[#This Row],[H-S Bankroll]]</f>
        <v>0</v>
      </c>
      <c r="L580">
        <f>Table1[[#This Row],[H-S Bet]]*Table1[[#This Row],[Odds]]*Table1[[#This Row],[Win]]-Table1[[#This Row],[H-S Bet]]</f>
        <v>0</v>
      </c>
      <c r="M580" s="5">
        <f>M579</f>
        <v>1.6232223889476534</v>
      </c>
      <c r="N580" s="4">
        <v>0.43200000000000005</v>
      </c>
      <c r="O580" s="4">
        <f>((Table1[[#This Row],[Dom prob.]]*(Table1[[#This Row],[Odds]]-1)-1+Table1[[#This Row],[Dom prob.]])/(Table1[[#This Row],[Odds]]-1))*0.3</f>
        <v>-6.7199999999999786E-3</v>
      </c>
      <c r="P580" s="4"/>
      <c r="Q580" s="4">
        <f>(Table1[[#This Row],[Dom Bet]]*Table1[[#This Row],[Odds]]*Table1[[#This Row],[Win]]-Table1[[#This Row],[Dom Bet]])*Table1[[#This Row],[Dom Bankroll]]</f>
        <v>0</v>
      </c>
      <c r="R580" s="4">
        <f>Table1[[#This Row],[Dom Bet]]*Table1[[#This Row],[Odds]]*Table1[[#This Row],[Win]]-Table1[[#This Row],[Dom Bet]]</f>
        <v>0</v>
      </c>
      <c r="S580" s="4">
        <f>S579</f>
        <v>1.1903655162183477</v>
      </c>
      <c r="T580">
        <v>0.42479999999999996</v>
      </c>
      <c r="U580">
        <f>((Table1[[#This Row],[BB prob.]]*(Table1[[#This Row],[Odds]]-1)-1+Table1[[#This Row],[BB prob.]])/(Table1[[#This Row],[Odds]]-1))*0.3</f>
        <v>-1.0608000000000029E-2</v>
      </c>
      <c r="W580">
        <f>(Table1[[#This Row],[BB Bet]]*Table1[[#This Row],[Odds]]*Table1[[#This Row],[Win]]-Table1[[#This Row],[BB Bet]])*Table1[[#This Row],[BB Bankroll]]</f>
        <v>0</v>
      </c>
      <c r="X580">
        <f>Table1[[#This Row],[BB Bet]]*Table1[[#This Row],[Odds]]*Table1[[#This Row],[Win]]-Table1[[#This Row],[BB Bet]]</f>
        <v>0</v>
      </c>
      <c r="Y580" s="5">
        <f>Y579</f>
        <v>2.6118221087408409</v>
      </c>
    </row>
    <row r="581" spans="1:25" x14ac:dyDescent="0.35">
      <c r="A581" s="4">
        <v>2020020320.4000001</v>
      </c>
      <c r="B581" s="4">
        <v>43</v>
      </c>
      <c r="C581" s="4" t="s">
        <v>5</v>
      </c>
      <c r="D581" s="4" t="s">
        <v>18</v>
      </c>
      <c r="E581" s="4">
        <v>1</v>
      </c>
      <c r="F581" s="4">
        <v>1</v>
      </c>
      <c r="G581" s="4">
        <v>1.71</v>
      </c>
      <c r="H581">
        <v>0.57866829676624609</v>
      </c>
      <c r="I581">
        <f>((Table1[[#This Row],[H-S prob.]]*(Table1[[#This Row],[Odds]]-1)-1+Table1[[#This Row],[H-S prob.]])/(Table1[[#This Row],[Odds]]-1))*0.3</f>
        <v>-4.4269912097405183E-3</v>
      </c>
      <c r="K581">
        <f>(Table1[[#This Row],[H-S Bet]]*Table1[[#This Row],[Odds]]*Table1[[#This Row],[Win]]-Table1[[#This Row],[H-S Bet]])*Table1[[#This Row],[H-S Bankroll]]</f>
        <v>0</v>
      </c>
      <c r="L581">
        <f>Table1[[#This Row],[H-S Bet]]*Table1[[#This Row],[Odds]]*Table1[[#This Row],[Win]]-Table1[[#This Row],[H-S Bet]]</f>
        <v>0</v>
      </c>
      <c r="M581" s="5">
        <f>M580</f>
        <v>1.6232223889476534</v>
      </c>
      <c r="N581" s="4">
        <v>0.56799999999999995</v>
      </c>
      <c r="O581" s="4">
        <f>((Table1[[#This Row],[Dom prob.]]*(Table1[[#This Row],[Odds]]-1)-1+Table1[[#This Row],[Dom prob.]])/(Table1[[#This Row],[Odds]]-1))*0.3</f>
        <v>-1.2135211267605714E-2</v>
      </c>
      <c r="P581" s="4"/>
      <c r="Q581" s="4">
        <f>(Table1[[#This Row],[Dom Bet]]*Table1[[#This Row],[Odds]]*Table1[[#This Row],[Win]]-Table1[[#This Row],[Dom Bet]])*Table1[[#This Row],[Dom Bankroll]]</f>
        <v>0</v>
      </c>
      <c r="R581" s="4">
        <f>Table1[[#This Row],[Dom Bet]]*Table1[[#This Row],[Odds]]*Table1[[#This Row],[Win]]-Table1[[#This Row],[Dom Bet]]</f>
        <v>0</v>
      </c>
      <c r="S581" s="4">
        <f>S580</f>
        <v>1.1903655162183477</v>
      </c>
      <c r="T581">
        <v>0.57520000000000004</v>
      </c>
      <c r="U581">
        <f>((Table1[[#This Row],[BB prob.]]*(Table1[[#This Row],[Odds]]-1)-1+Table1[[#This Row],[BB prob.]])/(Table1[[#This Row],[Odds]]-1))*0.3</f>
        <v>-6.9329577464788171E-3</v>
      </c>
      <c r="W581">
        <f>(Table1[[#This Row],[BB Bet]]*Table1[[#This Row],[Odds]]*Table1[[#This Row],[Win]]-Table1[[#This Row],[BB Bet]])*Table1[[#This Row],[BB Bankroll]]</f>
        <v>0</v>
      </c>
      <c r="X581">
        <f>Table1[[#This Row],[BB Bet]]*Table1[[#This Row],[Odds]]*Table1[[#This Row],[Win]]-Table1[[#This Row],[BB Bet]]</f>
        <v>0</v>
      </c>
      <c r="Y581" s="5">
        <f>Y580</f>
        <v>2.6118221087408409</v>
      </c>
    </row>
    <row r="582" spans="1:25" x14ac:dyDescent="0.35">
      <c r="A582" s="4">
        <v>2020020320.5</v>
      </c>
      <c r="B582" s="4">
        <v>43</v>
      </c>
      <c r="C582" s="4" t="s">
        <v>3</v>
      </c>
      <c r="D582" s="4" t="s">
        <v>13</v>
      </c>
      <c r="E582" s="4">
        <v>0</v>
      </c>
      <c r="F582" s="4">
        <v>0</v>
      </c>
      <c r="G582" s="4">
        <v>2</v>
      </c>
      <c r="H582">
        <v>0.49078389475456213</v>
      </c>
      <c r="I582">
        <f>((Table1[[#This Row],[H-S prob.]]*(Table1[[#This Row],[Odds]]-1)-1+Table1[[#This Row],[H-S prob.]])/(Table1[[#This Row],[Odds]]-1))*0.3</f>
        <v>-5.5296631472627035E-3</v>
      </c>
      <c r="K582">
        <f>(Table1[[#This Row],[H-S Bet]]*Table1[[#This Row],[Odds]]*Table1[[#This Row],[Win]]-Table1[[#This Row],[H-S Bet]])*Table1[[#This Row],[H-S Bankroll]]</f>
        <v>0</v>
      </c>
      <c r="L582">
        <f>Table1[[#This Row],[H-S Bet]]*Table1[[#This Row],[Odds]]*Table1[[#This Row],[Win]]-Table1[[#This Row],[H-S Bet]]</f>
        <v>0</v>
      </c>
      <c r="M582" s="5">
        <f>M581</f>
        <v>1.6232223889476534</v>
      </c>
      <c r="N582" s="4">
        <v>0.51800000000000002</v>
      </c>
      <c r="O582" s="4">
        <f>((Table1[[#This Row],[Dom prob.]]*(Table1[[#This Row],[Odds]]-1)-1+Table1[[#This Row],[Dom prob.]])/(Table1[[#This Row],[Odds]]-1))*0.3</f>
        <v>1.0800000000000009E-2</v>
      </c>
      <c r="P582" s="4">
        <v>1.0800000000000009E-2</v>
      </c>
      <c r="Q582" s="4">
        <f>(Table1[[#This Row],[Dom Bet]]*Table1[[#This Row],[Odds]]*Table1[[#This Row],[Win]]-Table1[[#This Row],[Dom Bet]])*Table1[[#This Row],[Dom Bankroll]]</f>
        <v>-1.2855947575158167E-2</v>
      </c>
      <c r="R582" s="4">
        <f>Table1[[#This Row],[Dom Bet]]*Table1[[#This Row],[Odds]]*Table1[[#This Row],[Win]]-Table1[[#This Row],[Dom Bet]]</f>
        <v>-1.0800000000000009E-2</v>
      </c>
      <c r="S582" s="4">
        <f>S581</f>
        <v>1.1903655162183477</v>
      </c>
      <c r="T582">
        <v>0.53139999999999998</v>
      </c>
      <c r="U582">
        <f>((Table1[[#This Row],[BB prob.]]*(Table1[[#This Row],[Odds]]-1)-1+Table1[[#This Row],[BB prob.]])/(Table1[[#This Row],[Odds]]-1))*0.3</f>
        <v>1.8839999999999989E-2</v>
      </c>
      <c r="V582">
        <v>1.8839999999999989E-2</v>
      </c>
      <c r="W582">
        <f>(Table1[[#This Row],[BB Bet]]*Table1[[#This Row],[Odds]]*Table1[[#This Row],[Win]]-Table1[[#This Row],[BB Bet]])*Table1[[#This Row],[BB Bankroll]]</f>
        <v>-4.9206728528677413E-2</v>
      </c>
      <c r="X582">
        <f>Table1[[#This Row],[BB Bet]]*Table1[[#This Row],[Odds]]*Table1[[#This Row],[Win]]-Table1[[#This Row],[BB Bet]]</f>
        <v>-1.8839999999999989E-2</v>
      </c>
      <c r="Y582" s="5">
        <f>Y581</f>
        <v>2.6118221087408409</v>
      </c>
    </row>
    <row r="583" spans="1:25" x14ac:dyDescent="0.35">
      <c r="A583" s="4">
        <v>2020020320.5</v>
      </c>
      <c r="B583" s="4">
        <v>43</v>
      </c>
      <c r="C583" s="4" t="s">
        <v>13</v>
      </c>
      <c r="D583" s="4" t="s">
        <v>3</v>
      </c>
      <c r="E583" s="4">
        <v>1</v>
      </c>
      <c r="F583" s="4">
        <v>1</v>
      </c>
      <c r="G583" s="4">
        <v>1.9</v>
      </c>
      <c r="H583">
        <v>0.50921610524543792</v>
      </c>
      <c r="I583">
        <f>((Table1[[#This Row],[H-S prob.]]*(Table1[[#This Row],[Odds]]-1)-1+Table1[[#This Row],[H-S prob.]])/(Table1[[#This Row],[Odds]]-1))*0.3</f>
        <v>-1.082980001122269E-2</v>
      </c>
      <c r="K583">
        <f>(Table1[[#This Row],[H-S Bet]]*Table1[[#This Row],[Odds]]*Table1[[#This Row],[Win]]-Table1[[#This Row],[H-S Bet]])*Table1[[#This Row],[H-S Bankroll]]</f>
        <v>0</v>
      </c>
      <c r="L583">
        <f>Table1[[#This Row],[H-S Bet]]*Table1[[#This Row],[Odds]]*Table1[[#This Row],[Win]]-Table1[[#This Row],[H-S Bet]]</f>
        <v>0</v>
      </c>
      <c r="M583" s="5">
        <f>M582</f>
        <v>1.6232223889476534</v>
      </c>
      <c r="N583" s="4">
        <v>0.48199999999999998</v>
      </c>
      <c r="O583" s="4">
        <f>((Table1[[#This Row],[Dom prob.]]*(Table1[[#This Row],[Odds]]-1)-1+Table1[[#This Row],[Dom prob.]])/(Table1[[#This Row],[Odds]]-1))*0.3</f>
        <v>-2.8066666666666688E-2</v>
      </c>
      <c r="P583" s="4"/>
      <c r="Q583" s="4">
        <f>(Table1[[#This Row],[Dom Bet]]*Table1[[#This Row],[Odds]]*Table1[[#This Row],[Win]]-Table1[[#This Row],[Dom Bet]])*Table1[[#This Row],[Dom Bankroll]]</f>
        <v>0</v>
      </c>
      <c r="R583" s="4">
        <f>Table1[[#This Row],[Dom Bet]]*Table1[[#This Row],[Odds]]*Table1[[#This Row],[Win]]-Table1[[#This Row],[Dom Bet]]</f>
        <v>0</v>
      </c>
      <c r="S583" s="4">
        <f>S582</f>
        <v>1.1903655162183477</v>
      </c>
      <c r="T583">
        <v>0.46860000000000002</v>
      </c>
      <c r="U583">
        <f>((Table1[[#This Row],[BB prob.]]*(Table1[[#This Row],[Odds]]-1)-1+Table1[[#This Row],[BB prob.]])/(Table1[[#This Row],[Odds]]-1))*0.3</f>
        <v>-3.6553333333333327E-2</v>
      </c>
      <c r="W583">
        <f>(Table1[[#This Row],[BB Bet]]*Table1[[#This Row],[Odds]]*Table1[[#This Row],[Win]]-Table1[[#This Row],[BB Bet]])*Table1[[#This Row],[BB Bankroll]]</f>
        <v>0</v>
      </c>
      <c r="X583">
        <f>Table1[[#This Row],[BB Bet]]*Table1[[#This Row],[Odds]]*Table1[[#This Row],[Win]]-Table1[[#This Row],[BB Bet]]</f>
        <v>0</v>
      </c>
      <c r="Y583" s="5">
        <f>Y582</f>
        <v>2.6118221087408409</v>
      </c>
    </row>
    <row r="584" spans="1:25" x14ac:dyDescent="0.35">
      <c r="A584" s="4">
        <v>2020020321</v>
      </c>
      <c r="B584" s="4">
        <v>44</v>
      </c>
      <c r="C584" s="4" t="s">
        <v>24</v>
      </c>
      <c r="D584" s="4" t="s">
        <v>10</v>
      </c>
      <c r="E584" s="4">
        <v>1</v>
      </c>
      <c r="F584" s="4">
        <v>0</v>
      </c>
      <c r="G584" s="4">
        <v>2.5499999999999998</v>
      </c>
      <c r="H584">
        <v>0.38092304251015396</v>
      </c>
      <c r="I584">
        <f>((Table1[[#This Row],[H-S prob.]]*(Table1[[#This Row],[Odds]]-1)-1+Table1[[#This Row],[H-S prob.]])/(Table1[[#This Row],[Odds]]-1))*0.3</f>
        <v>-5.5444338578917651E-3</v>
      </c>
      <c r="K584">
        <f>(Table1[[#This Row],[H-S Bet]]*Table1[[#This Row],[Odds]]*Table1[[#This Row],[Win]]-Table1[[#This Row],[H-S Bet]])*Table1[[#This Row],[H-S Bankroll]]</f>
        <v>0</v>
      </c>
      <c r="L584">
        <f>Table1[[#This Row],[H-S Bet]]*Table1[[#This Row],[Odds]]*Table1[[#This Row],[Win]]-Table1[[#This Row],[H-S Bet]]</f>
        <v>0</v>
      </c>
      <c r="M584" s="5">
        <f>M583+SUM(K564:K583)</f>
        <v>1.5853026234238328</v>
      </c>
      <c r="N584" s="4">
        <v>0.38400000000000001</v>
      </c>
      <c r="O584" s="4">
        <f>((Table1[[#This Row],[Dom prob.]]*(Table1[[#This Row],[Odds]]-1)-1+Table1[[#This Row],[Dom prob.]])/(Table1[[#This Row],[Odds]]-1))*0.3</f>
        <v>-4.0258064516129118E-3</v>
      </c>
      <c r="P584" s="4"/>
      <c r="Q584" s="4">
        <f>(Table1[[#This Row],[Dom Bet]]*Table1[[#This Row],[Odds]]*Table1[[#This Row],[Win]]-Table1[[#This Row],[Dom Bet]])*Table1[[#This Row],[Dom Bankroll]]</f>
        <v>0</v>
      </c>
      <c r="R584" s="4">
        <f>Table1[[#This Row],[Dom Bet]]*Table1[[#This Row],[Odds]]*Table1[[#This Row],[Win]]-Table1[[#This Row],[Dom Bet]]</f>
        <v>0</v>
      </c>
      <c r="S584" s="4">
        <f>S583+SUM(Q564:Q583)</f>
        <v>1.1579145226549405</v>
      </c>
      <c r="T584">
        <v>0.40050000000000002</v>
      </c>
      <c r="U584">
        <f>((Table1[[#This Row],[BB prob.]]*(Table1[[#This Row],[Odds]]-1)-1+Table1[[#This Row],[BB prob.]])/(Table1[[#This Row],[Odds]]-1))*0.3</f>
        <v>4.1177419354838686E-3</v>
      </c>
      <c r="V584">
        <v>4.1177419354838686E-3</v>
      </c>
      <c r="W584">
        <f>(Table1[[#This Row],[BB Bet]]*Table1[[#This Row],[Odds]]*Table1[[#This Row],[Win]]-Table1[[#This Row],[BB Bet]])*Table1[[#This Row],[BB Bankroll]]</f>
        <v>-8.8936730963520942E-3</v>
      </c>
      <c r="X584">
        <f>Table1[[#This Row],[BB Bet]]*Table1[[#This Row],[Odds]]*Table1[[#This Row],[Win]]-Table1[[#This Row],[BB Bet]]</f>
        <v>-4.1177419354838686E-3</v>
      </c>
      <c r="Y584" s="5">
        <f>Y583+SUM(W564:W583)</f>
        <v>2.159842271734548</v>
      </c>
    </row>
    <row r="585" spans="1:25" x14ac:dyDescent="0.35">
      <c r="A585" s="4">
        <v>2020020321</v>
      </c>
      <c r="B585" s="4">
        <v>44</v>
      </c>
      <c r="C585" s="4" t="s">
        <v>10</v>
      </c>
      <c r="D585" s="4" t="s">
        <v>24</v>
      </c>
      <c r="E585" s="4">
        <v>0</v>
      </c>
      <c r="F585" s="4">
        <v>1</v>
      </c>
      <c r="G585" s="4">
        <v>1.57</v>
      </c>
      <c r="H585">
        <v>0.61907695748984604</v>
      </c>
      <c r="I585">
        <f>((Table1[[#This Row],[H-S prob.]]*(Table1[[#This Row],[Odds]]-1)-1+Table1[[#This Row],[H-S prob.]])/(Table1[[#This Row],[Odds]]-1))*0.3</f>
        <v>-1.4762724600495603E-2</v>
      </c>
      <c r="K585">
        <f>(Table1[[#This Row],[H-S Bet]]*Table1[[#This Row],[Odds]]*Table1[[#This Row],[Win]]-Table1[[#This Row],[H-S Bet]])*Table1[[#This Row],[H-S Bankroll]]</f>
        <v>0</v>
      </c>
      <c r="L585">
        <f>Table1[[#This Row],[H-S Bet]]*Table1[[#This Row],[Odds]]*Table1[[#This Row],[Win]]-Table1[[#This Row],[H-S Bet]]</f>
        <v>0</v>
      </c>
      <c r="M585" s="5">
        <f>M584</f>
        <v>1.5853026234238328</v>
      </c>
      <c r="N585" s="4">
        <v>0.61599999999999999</v>
      </c>
      <c r="O585" s="4">
        <f>((Table1[[#This Row],[Dom prob.]]*(Table1[[#This Row],[Odds]]-1)-1+Table1[[#This Row],[Dom prob.]])/(Table1[[#This Row],[Odds]]-1))*0.3</f>
        <v>-1.7305263157894685E-2</v>
      </c>
      <c r="P585" s="4"/>
      <c r="Q585" s="4">
        <f>(Table1[[#This Row],[Dom Bet]]*Table1[[#This Row],[Odds]]*Table1[[#This Row],[Win]]-Table1[[#This Row],[Dom Bet]])*Table1[[#This Row],[Dom Bankroll]]</f>
        <v>0</v>
      </c>
      <c r="R585" s="4">
        <f>Table1[[#This Row],[Dom Bet]]*Table1[[#This Row],[Odds]]*Table1[[#This Row],[Win]]-Table1[[#This Row],[Dom Bet]]</f>
        <v>0</v>
      </c>
      <c r="S585" s="4">
        <f>S584</f>
        <v>1.1579145226549405</v>
      </c>
      <c r="T585">
        <v>0.59949999999999992</v>
      </c>
      <c r="U585">
        <f>((Table1[[#This Row],[BB prob.]]*(Table1[[#This Row],[Odds]]-1)-1+Table1[[#This Row],[BB prob.]])/(Table1[[#This Row],[Odds]]-1))*0.3</f>
        <v>-3.0939473684210565E-2</v>
      </c>
      <c r="W585">
        <f>(Table1[[#This Row],[BB Bet]]*Table1[[#This Row],[Odds]]*Table1[[#This Row],[Win]]-Table1[[#This Row],[BB Bet]])*Table1[[#This Row],[BB Bankroll]]</f>
        <v>0</v>
      </c>
      <c r="X585">
        <f>Table1[[#This Row],[BB Bet]]*Table1[[#This Row],[Odds]]*Table1[[#This Row],[Win]]-Table1[[#This Row],[BB Bet]]</f>
        <v>0</v>
      </c>
      <c r="Y585" s="5">
        <f>Y584</f>
        <v>2.159842271734548</v>
      </c>
    </row>
    <row r="586" spans="1:25" x14ac:dyDescent="0.35">
      <c r="A586" s="4">
        <v>2020020323</v>
      </c>
      <c r="B586" s="4">
        <v>44</v>
      </c>
      <c r="C586" s="4" t="s">
        <v>14</v>
      </c>
      <c r="D586" s="4" t="s">
        <v>17</v>
      </c>
      <c r="E586" s="4">
        <v>0</v>
      </c>
      <c r="F586" s="4">
        <v>0</v>
      </c>
      <c r="G586" s="4">
        <v>1.57</v>
      </c>
      <c r="H586">
        <v>0.62704854322448889</v>
      </c>
      <c r="I586">
        <f>((Table1[[#This Row],[H-S prob.]]*(Table1[[#This Row],[Odds]]-1)-1+Table1[[#This Row],[H-S prob.]])/(Table1[[#This Row],[Odds]]-1))*0.3</f>
        <v>-8.1756774408170401E-3</v>
      </c>
      <c r="K586">
        <f>(Table1[[#This Row],[H-S Bet]]*Table1[[#This Row],[Odds]]*Table1[[#This Row],[Win]]-Table1[[#This Row],[H-S Bet]])*Table1[[#This Row],[H-S Bankroll]]</f>
        <v>0</v>
      </c>
      <c r="L586">
        <f>Table1[[#This Row],[H-S Bet]]*Table1[[#This Row],[Odds]]*Table1[[#This Row],[Win]]-Table1[[#This Row],[H-S Bet]]</f>
        <v>0</v>
      </c>
      <c r="M586" s="5">
        <f>M585</f>
        <v>1.5853026234238328</v>
      </c>
      <c r="N586" s="4">
        <v>0.60899999999999999</v>
      </c>
      <c r="O586" s="4">
        <f>((Table1[[#This Row],[Dom prob.]]*(Table1[[#This Row],[Odds]]-1)-1+Table1[[#This Row],[Dom prob.]])/(Table1[[#This Row],[Odds]]-1))*0.3</f>
        <v>-2.3089473684210503E-2</v>
      </c>
      <c r="P586" s="4"/>
      <c r="Q586" s="4">
        <f>(Table1[[#This Row],[Dom Bet]]*Table1[[#This Row],[Odds]]*Table1[[#This Row],[Win]]-Table1[[#This Row],[Dom Bet]])*Table1[[#This Row],[Dom Bankroll]]</f>
        <v>0</v>
      </c>
      <c r="R586" s="4">
        <f>Table1[[#This Row],[Dom Bet]]*Table1[[#This Row],[Odds]]*Table1[[#This Row],[Win]]-Table1[[#This Row],[Dom Bet]]</f>
        <v>0</v>
      </c>
      <c r="S586" s="4">
        <f>S585</f>
        <v>1.1579145226549405</v>
      </c>
      <c r="T586">
        <v>0.63490000000000002</v>
      </c>
      <c r="U586">
        <f>((Table1[[#This Row],[BB prob.]]*(Table1[[#This Row],[Odds]]-1)-1+Table1[[#This Row],[BB prob.]])/(Table1[[#This Row],[Odds]]-1))*0.3</f>
        <v>-1.6878947368420838E-3</v>
      </c>
      <c r="W586">
        <f>(Table1[[#This Row],[BB Bet]]*Table1[[#This Row],[Odds]]*Table1[[#This Row],[Win]]-Table1[[#This Row],[BB Bet]])*Table1[[#This Row],[BB Bankroll]]</f>
        <v>0</v>
      </c>
      <c r="X586">
        <f>Table1[[#This Row],[BB Bet]]*Table1[[#This Row],[Odds]]*Table1[[#This Row],[Win]]-Table1[[#This Row],[BB Bet]]</f>
        <v>0</v>
      </c>
      <c r="Y586" s="5">
        <f>Y585</f>
        <v>2.159842271734548</v>
      </c>
    </row>
    <row r="587" spans="1:25" x14ac:dyDescent="0.35">
      <c r="A587" s="4">
        <v>2020020323</v>
      </c>
      <c r="B587" s="4">
        <v>44</v>
      </c>
      <c r="C587" s="4" t="s">
        <v>17</v>
      </c>
      <c r="D587" s="4" t="s">
        <v>14</v>
      </c>
      <c r="E587" s="4">
        <v>1</v>
      </c>
      <c r="F587" s="4">
        <v>1</v>
      </c>
      <c r="G587" s="4">
        <v>2.5499999999999998</v>
      </c>
      <c r="H587">
        <v>0.37295145677551117</v>
      </c>
      <c r="I587">
        <f>((Table1[[#This Row],[H-S prob.]]*(Table1[[#This Row],[Odds]]-1)-1+Table1[[#This Row],[H-S prob.]])/(Table1[[#This Row],[Odds]]-1))*0.3</f>
        <v>-9.4787971398283769E-3</v>
      </c>
      <c r="K587">
        <f>(Table1[[#This Row],[H-S Bet]]*Table1[[#This Row],[Odds]]*Table1[[#This Row],[Win]]-Table1[[#This Row],[H-S Bet]])*Table1[[#This Row],[H-S Bankroll]]</f>
        <v>0</v>
      </c>
      <c r="L587">
        <f>Table1[[#This Row],[H-S Bet]]*Table1[[#This Row],[Odds]]*Table1[[#This Row],[Win]]-Table1[[#This Row],[H-S Bet]]</f>
        <v>0</v>
      </c>
      <c r="M587" s="5">
        <f>M586</f>
        <v>1.5853026234238328</v>
      </c>
      <c r="N587" s="4">
        <v>0.39100000000000001</v>
      </c>
      <c r="O587" s="4">
        <f>((Table1[[#This Row],[Dom prob.]]*(Table1[[#This Row],[Odds]]-1)-1+Table1[[#This Row],[Dom prob.]])/(Table1[[#This Row],[Odds]]-1))*0.3</f>
        <v>-5.7096774193548551E-4</v>
      </c>
      <c r="P587" s="4"/>
      <c r="Q587" s="4">
        <f>(Table1[[#This Row],[Dom Bet]]*Table1[[#This Row],[Odds]]*Table1[[#This Row],[Win]]-Table1[[#This Row],[Dom Bet]])*Table1[[#This Row],[Dom Bankroll]]</f>
        <v>0</v>
      </c>
      <c r="R587" s="4">
        <f>Table1[[#This Row],[Dom Bet]]*Table1[[#This Row],[Odds]]*Table1[[#This Row],[Win]]-Table1[[#This Row],[Dom Bet]]</f>
        <v>0</v>
      </c>
      <c r="S587" s="4">
        <f>S586</f>
        <v>1.1579145226549405</v>
      </c>
      <c r="T587">
        <v>0.36509999999999998</v>
      </c>
      <c r="U587">
        <f>((Table1[[#This Row],[BB prob.]]*(Table1[[#This Row],[Odds]]-1)-1+Table1[[#This Row],[BB prob.]])/(Table1[[#This Row],[Odds]]-1))*0.3</f>
        <v>-1.3353870967741963E-2</v>
      </c>
      <c r="W587">
        <f>(Table1[[#This Row],[BB Bet]]*Table1[[#This Row],[Odds]]*Table1[[#This Row],[Win]]-Table1[[#This Row],[BB Bet]])*Table1[[#This Row],[BB Bankroll]]</f>
        <v>0</v>
      </c>
      <c r="X587">
        <f>Table1[[#This Row],[BB Bet]]*Table1[[#This Row],[Odds]]*Table1[[#This Row],[Win]]-Table1[[#This Row],[BB Bet]]</f>
        <v>0</v>
      </c>
      <c r="Y587" s="5">
        <f>Y586</f>
        <v>2.159842271734548</v>
      </c>
    </row>
    <row r="588" spans="1:25" x14ac:dyDescent="0.35">
      <c r="A588" s="4">
        <v>2020020324</v>
      </c>
      <c r="B588" s="4">
        <v>44</v>
      </c>
      <c r="C588" s="4" t="s">
        <v>28</v>
      </c>
      <c r="D588" s="4" t="s">
        <v>29</v>
      </c>
      <c r="E588" s="4">
        <v>0</v>
      </c>
      <c r="F588" s="4">
        <v>0</v>
      </c>
      <c r="G588" s="4">
        <v>2.5499999999999998</v>
      </c>
      <c r="H588">
        <v>0.36714716391544194</v>
      </c>
      <c r="I588">
        <f>((Table1[[#This Row],[H-S prob.]]*(Table1[[#This Row],[Odds]]-1)-1+Table1[[#This Row],[H-S prob.]])/(Table1[[#This Row],[Odds]]-1))*0.3</f>
        <v>-1.2343496519152852E-2</v>
      </c>
      <c r="K588">
        <f>(Table1[[#This Row],[H-S Bet]]*Table1[[#This Row],[Odds]]*Table1[[#This Row],[Win]]-Table1[[#This Row],[H-S Bet]])*Table1[[#This Row],[H-S Bankroll]]</f>
        <v>0</v>
      </c>
      <c r="L588">
        <f>Table1[[#This Row],[H-S Bet]]*Table1[[#This Row],[Odds]]*Table1[[#This Row],[Win]]-Table1[[#This Row],[H-S Bet]]</f>
        <v>0</v>
      </c>
      <c r="M588" s="5">
        <f>M587</f>
        <v>1.5853026234238328</v>
      </c>
      <c r="N588" s="4">
        <v>0.32699999999999996</v>
      </c>
      <c r="O588" s="4">
        <f>((Table1[[#This Row],[Dom prob.]]*(Table1[[#This Row],[Odds]]-1)-1+Table1[[#This Row],[Dom prob.]])/(Table1[[#This Row],[Odds]]-1))*0.3</f>
        <v>-3.2158064516129056E-2</v>
      </c>
      <c r="P588" s="4"/>
      <c r="Q588" s="4">
        <f>(Table1[[#This Row],[Dom Bet]]*Table1[[#This Row],[Odds]]*Table1[[#This Row],[Win]]-Table1[[#This Row],[Dom Bet]])*Table1[[#This Row],[Dom Bankroll]]</f>
        <v>0</v>
      </c>
      <c r="R588" s="4">
        <f>Table1[[#This Row],[Dom Bet]]*Table1[[#This Row],[Odds]]*Table1[[#This Row],[Win]]-Table1[[#This Row],[Dom Bet]]</f>
        <v>0</v>
      </c>
      <c r="S588" s="4">
        <f>S587</f>
        <v>1.1579145226549405</v>
      </c>
      <c r="T588">
        <v>0.46619999999999995</v>
      </c>
      <c r="U588">
        <f>((Table1[[#This Row],[BB prob.]]*(Table1[[#This Row],[Odds]]-1)-1+Table1[[#This Row],[BB prob.]])/(Table1[[#This Row],[Odds]]-1))*0.3</f>
        <v>3.65438709677419E-2</v>
      </c>
      <c r="V588">
        <v>3.65438709677419E-2</v>
      </c>
      <c r="W588">
        <f>(Table1[[#This Row],[BB Bet]]*Table1[[#This Row],[Odds]]*Table1[[#This Row],[Win]]-Table1[[#This Row],[BB Bet]])*Table1[[#This Row],[BB Bankroll]]</f>
        <v>-7.8928997288941857E-2</v>
      </c>
      <c r="X588">
        <f>Table1[[#This Row],[BB Bet]]*Table1[[#This Row],[Odds]]*Table1[[#This Row],[Win]]-Table1[[#This Row],[BB Bet]]</f>
        <v>-3.65438709677419E-2</v>
      </c>
      <c r="Y588" s="5">
        <f>Y587</f>
        <v>2.159842271734548</v>
      </c>
    </row>
    <row r="589" spans="1:25" x14ac:dyDescent="0.35">
      <c r="A589" s="4">
        <v>2020020324</v>
      </c>
      <c r="B589" s="4">
        <v>44</v>
      </c>
      <c r="C589" s="4" t="s">
        <v>29</v>
      </c>
      <c r="D589" s="4" t="s">
        <v>28</v>
      </c>
      <c r="E589" s="4">
        <v>1</v>
      </c>
      <c r="F589" s="4">
        <v>1</v>
      </c>
      <c r="G589" s="4">
        <v>1.57</v>
      </c>
      <c r="H589">
        <v>0.63285283608455822</v>
      </c>
      <c r="I589">
        <f>((Table1[[#This Row],[H-S prob.]]*(Table1[[#This Row],[Odds]]-1)-1+Table1[[#This Row],[H-S prob.]])/(Table1[[#This Row],[Odds]]-1))*0.3</f>
        <v>-3.379498603812352E-3</v>
      </c>
      <c r="K589">
        <f>(Table1[[#This Row],[H-S Bet]]*Table1[[#This Row],[Odds]]*Table1[[#This Row],[Win]]-Table1[[#This Row],[H-S Bet]])*Table1[[#This Row],[H-S Bankroll]]</f>
        <v>0</v>
      </c>
      <c r="L589">
        <f>Table1[[#This Row],[H-S Bet]]*Table1[[#This Row],[Odds]]*Table1[[#This Row],[Win]]-Table1[[#This Row],[H-S Bet]]</f>
        <v>0</v>
      </c>
      <c r="M589" s="5">
        <f>M588</f>
        <v>1.5853026234238328</v>
      </c>
      <c r="N589" s="4">
        <v>0.67300000000000004</v>
      </c>
      <c r="O589" s="4">
        <f>((Table1[[#This Row],[Dom prob.]]*(Table1[[#This Row],[Odds]]-1)-1+Table1[[#This Row],[Dom prob.]])/(Table1[[#This Row],[Odds]]-1))*0.3</f>
        <v>2.9794736842105284E-2</v>
      </c>
      <c r="P589" s="4">
        <v>2.9794736842105284E-2</v>
      </c>
      <c r="Q589" s="4">
        <f>(Table1[[#This Row],[Dom Bet]]*Table1[[#This Row],[Odds]]*Table1[[#This Row],[Win]]-Table1[[#This Row],[Dom Bet]])*Table1[[#This Row],[Dom Bankroll]]</f>
        <v>1.9664862338248868E-2</v>
      </c>
      <c r="R589" s="4">
        <f>Table1[[#This Row],[Dom Bet]]*Table1[[#This Row],[Odds]]*Table1[[#This Row],[Win]]-Table1[[#This Row],[Dom Bet]]</f>
        <v>1.6983000000000012E-2</v>
      </c>
      <c r="S589" s="4">
        <f>S588</f>
        <v>1.1579145226549405</v>
      </c>
      <c r="T589">
        <v>0.53380000000000005</v>
      </c>
      <c r="U589">
        <f>((Table1[[#This Row],[BB prob.]]*(Table1[[#This Row],[Odds]]-1)-1+Table1[[#This Row],[BB prob.]])/(Table1[[#This Row],[Odds]]-1))*0.3</f>
        <v>-8.5228421052631523E-2</v>
      </c>
      <c r="W589">
        <f>(Table1[[#This Row],[BB Bet]]*Table1[[#This Row],[Odds]]*Table1[[#This Row],[Win]]-Table1[[#This Row],[BB Bet]])*Table1[[#This Row],[BB Bankroll]]</f>
        <v>0</v>
      </c>
      <c r="X589">
        <f>Table1[[#This Row],[BB Bet]]*Table1[[#This Row],[Odds]]*Table1[[#This Row],[Win]]-Table1[[#This Row],[BB Bet]]</f>
        <v>0</v>
      </c>
      <c r="Y589" s="5">
        <f>Y588</f>
        <v>2.159842271734548</v>
      </c>
    </row>
    <row r="590" spans="1:25" x14ac:dyDescent="0.35">
      <c r="A590" s="4">
        <v>2020020324.9000001</v>
      </c>
      <c r="B590" s="4">
        <v>45</v>
      </c>
      <c r="C590" s="4" t="s">
        <v>12</v>
      </c>
      <c r="D590" s="4" t="s">
        <v>2</v>
      </c>
      <c r="E590" s="4">
        <v>1</v>
      </c>
      <c r="F590" s="4">
        <v>0</v>
      </c>
      <c r="G590" s="4">
        <v>2.5</v>
      </c>
      <c r="H590">
        <v>0.38105814786354747</v>
      </c>
      <c r="I590">
        <f>((Table1[[#This Row],[H-S prob.]]*(Table1[[#This Row],[Odds]]-1)-1+Table1[[#This Row],[H-S prob.]])/(Table1[[#This Row],[Odds]]-1))*0.3</f>
        <v>-9.4709260682262694E-3</v>
      </c>
      <c r="K590">
        <f>(Table1[[#This Row],[H-S Bet]]*Table1[[#This Row],[Odds]]*Table1[[#This Row],[Win]]-Table1[[#This Row],[H-S Bet]])*Table1[[#This Row],[H-S Bankroll]]</f>
        <v>0</v>
      </c>
      <c r="L590">
        <f>Table1[[#This Row],[H-S Bet]]*Table1[[#This Row],[Odds]]*Table1[[#This Row],[Win]]-Table1[[#This Row],[H-S Bet]]</f>
        <v>0</v>
      </c>
      <c r="M590" s="5">
        <f>M589+SUM(K584:K589)</f>
        <v>1.5853026234238328</v>
      </c>
      <c r="N590" s="4">
        <v>0.39400000000000002</v>
      </c>
      <c r="O590" s="4">
        <f>((Table1[[#This Row],[Dom prob.]]*(Table1[[#This Row],[Odds]]-1)-1+Table1[[#This Row],[Dom prob.]])/(Table1[[#This Row],[Odds]]-1))*0.3</f>
        <v>-3.0000000000000027E-3</v>
      </c>
      <c r="P590" s="4"/>
      <c r="Q590" s="4">
        <f>(Table1[[#This Row],[Dom Bet]]*Table1[[#This Row],[Odds]]*Table1[[#This Row],[Win]]-Table1[[#This Row],[Dom Bet]])*Table1[[#This Row],[Dom Bankroll]]</f>
        <v>0</v>
      </c>
      <c r="R590" s="4">
        <f>Table1[[#This Row],[Dom Bet]]*Table1[[#This Row],[Odds]]*Table1[[#This Row],[Win]]-Table1[[#This Row],[Dom Bet]]</f>
        <v>0</v>
      </c>
      <c r="S590" s="4">
        <f>S589+SUM(Q584:Q589)</f>
        <v>1.1775793849931895</v>
      </c>
      <c r="T590">
        <v>0.37419999999999998</v>
      </c>
      <c r="U590">
        <f>((Table1[[#This Row],[BB prob.]]*(Table1[[#This Row],[Odds]]-1)-1+Table1[[#This Row],[BB prob.]])/(Table1[[#This Row],[Odds]]-1))*0.3</f>
        <v>-1.2900000000000021E-2</v>
      </c>
      <c r="W590">
        <f>(Table1[[#This Row],[BB Bet]]*Table1[[#This Row],[Odds]]*Table1[[#This Row],[Win]]-Table1[[#This Row],[BB Bet]])*Table1[[#This Row],[BB Bankroll]]</f>
        <v>0</v>
      </c>
      <c r="X590">
        <f>Table1[[#This Row],[BB Bet]]*Table1[[#This Row],[Odds]]*Table1[[#This Row],[Win]]-Table1[[#This Row],[BB Bet]]</f>
        <v>0</v>
      </c>
      <c r="Y590" s="5">
        <f>Y589+SUM(W584:W589)</f>
        <v>2.072019601349254</v>
      </c>
    </row>
    <row r="591" spans="1:25" x14ac:dyDescent="0.35">
      <c r="A591" s="4">
        <v>2020020324.9000001</v>
      </c>
      <c r="B591" s="4">
        <v>45</v>
      </c>
      <c r="C591" s="4" t="s">
        <v>2</v>
      </c>
      <c r="D591" s="4" t="s">
        <v>12</v>
      </c>
      <c r="E591" s="4">
        <v>0</v>
      </c>
      <c r="F591" s="4">
        <v>1</v>
      </c>
      <c r="G591" s="4">
        <v>1.6</v>
      </c>
      <c r="H591">
        <v>0.61894185213645259</v>
      </c>
      <c r="I591">
        <f>((Table1[[#This Row],[H-S prob.]]*(Table1[[#This Row],[Odds]]-1)-1+Table1[[#This Row],[H-S prob.]])/(Table1[[#This Row],[Odds]]-1))*0.3</f>
        <v>-4.8465182908378748E-3</v>
      </c>
      <c r="K591">
        <f>(Table1[[#This Row],[H-S Bet]]*Table1[[#This Row],[Odds]]*Table1[[#This Row],[Win]]-Table1[[#This Row],[H-S Bet]])*Table1[[#This Row],[H-S Bankroll]]</f>
        <v>0</v>
      </c>
      <c r="L591">
        <f>Table1[[#This Row],[H-S Bet]]*Table1[[#This Row],[Odds]]*Table1[[#This Row],[Win]]-Table1[[#This Row],[H-S Bet]]</f>
        <v>0</v>
      </c>
      <c r="M591" s="5">
        <f>M590</f>
        <v>1.5853026234238328</v>
      </c>
      <c r="N591" s="4">
        <v>0.60599999999999998</v>
      </c>
      <c r="O591" s="4">
        <f>((Table1[[#This Row],[Dom prob.]]*(Table1[[#This Row],[Odds]]-1)-1+Table1[[#This Row],[Dom prob.]])/(Table1[[#This Row],[Odds]]-1))*0.3</f>
        <v>-1.5199999999999988E-2</v>
      </c>
      <c r="P591" s="4"/>
      <c r="Q591" s="4">
        <f>(Table1[[#This Row],[Dom Bet]]*Table1[[#This Row],[Odds]]*Table1[[#This Row],[Win]]-Table1[[#This Row],[Dom Bet]])*Table1[[#This Row],[Dom Bankroll]]</f>
        <v>0</v>
      </c>
      <c r="R591" s="4">
        <f>Table1[[#This Row],[Dom Bet]]*Table1[[#This Row],[Odds]]*Table1[[#This Row],[Win]]-Table1[[#This Row],[Dom Bet]]</f>
        <v>0</v>
      </c>
      <c r="S591" s="4">
        <f>S590</f>
        <v>1.1775793849931895</v>
      </c>
      <c r="T591">
        <v>0.62580000000000002</v>
      </c>
      <c r="U591">
        <f>((Table1[[#This Row],[BB prob.]]*(Table1[[#This Row],[Odds]]-1)-1+Table1[[#This Row],[BB prob.]])/(Table1[[#This Row],[Odds]]-1))*0.3</f>
        <v>6.4000000000002933E-4</v>
      </c>
      <c r="V591">
        <v>6.4000000000002933E-4</v>
      </c>
      <c r="W591">
        <f>(Table1[[#This Row],[BB Bet]]*Table1[[#This Row],[Odds]]*Table1[[#This Row],[Win]]-Table1[[#This Row],[BB Bet]])*Table1[[#This Row],[BB Bankroll]]</f>
        <v>7.9565552691815021E-4</v>
      </c>
      <c r="X591">
        <f>Table1[[#This Row],[BB Bet]]*Table1[[#This Row],[Odds]]*Table1[[#This Row],[Win]]-Table1[[#This Row],[BB Bet]]</f>
        <v>3.8400000000001768E-4</v>
      </c>
      <c r="Y591" s="5">
        <f>Y590</f>
        <v>2.072019601349254</v>
      </c>
    </row>
    <row r="592" spans="1:25" x14ac:dyDescent="0.35">
      <c r="A592" s="4">
        <v>2020020325</v>
      </c>
      <c r="B592" s="4">
        <v>45</v>
      </c>
      <c r="C592" s="4" t="s">
        <v>26</v>
      </c>
      <c r="D592" s="4" t="s">
        <v>27</v>
      </c>
      <c r="E592" s="4">
        <v>1</v>
      </c>
      <c r="F592" s="4">
        <v>0</v>
      </c>
      <c r="G592" s="4">
        <v>2.85</v>
      </c>
      <c r="H592">
        <v>0.33243488044771452</v>
      </c>
      <c r="I592">
        <f>((Table1[[#This Row],[H-S prob.]]*(Table1[[#This Row],[Odds]]-1)-1+Table1[[#This Row],[H-S prob.]])/(Table1[[#This Row],[Odds]]-1))*0.3</f>
        <v>-8.5233390363265178E-3</v>
      </c>
      <c r="K592">
        <f>(Table1[[#This Row],[H-S Bet]]*Table1[[#This Row],[Odds]]*Table1[[#This Row],[Win]]-Table1[[#This Row],[H-S Bet]])*Table1[[#This Row],[H-S Bankroll]]</f>
        <v>0</v>
      </c>
      <c r="L592">
        <f>Table1[[#This Row],[H-S Bet]]*Table1[[#This Row],[Odds]]*Table1[[#This Row],[Win]]-Table1[[#This Row],[H-S Bet]]</f>
        <v>0</v>
      </c>
      <c r="M592" s="5">
        <f>M591</f>
        <v>1.5853026234238328</v>
      </c>
      <c r="N592" s="4">
        <v>0.30599999999999999</v>
      </c>
      <c r="O592" s="4">
        <f>((Table1[[#This Row],[Dom prob.]]*(Table1[[#This Row],[Odds]]-1)-1+Table1[[#This Row],[Dom prob.]])/(Table1[[#This Row],[Odds]]-1))*0.3</f>
        <v>-2.0740540540540534E-2</v>
      </c>
      <c r="P592" s="4"/>
      <c r="Q592" s="4">
        <f>(Table1[[#This Row],[Dom Bet]]*Table1[[#This Row],[Odds]]*Table1[[#This Row],[Win]]-Table1[[#This Row],[Dom Bet]])*Table1[[#This Row],[Dom Bankroll]]</f>
        <v>0</v>
      </c>
      <c r="R592" s="4">
        <f>Table1[[#This Row],[Dom Bet]]*Table1[[#This Row],[Odds]]*Table1[[#This Row],[Win]]-Table1[[#This Row],[Dom Bet]]</f>
        <v>0</v>
      </c>
      <c r="S592" s="4">
        <f>S591</f>
        <v>1.1775793849931895</v>
      </c>
      <c r="T592">
        <v>0.30680000000000002</v>
      </c>
      <c r="U592">
        <f>((Table1[[#This Row],[BB prob.]]*(Table1[[#This Row],[Odds]]-1)-1+Table1[[#This Row],[BB prob.]])/(Table1[[#This Row],[Odds]]-1))*0.3</f>
        <v>-2.0370810810810793E-2</v>
      </c>
      <c r="W592">
        <f>(Table1[[#This Row],[BB Bet]]*Table1[[#This Row],[Odds]]*Table1[[#This Row],[Win]]-Table1[[#This Row],[BB Bet]])*Table1[[#This Row],[BB Bankroll]]</f>
        <v>0</v>
      </c>
      <c r="X592">
        <f>Table1[[#This Row],[BB Bet]]*Table1[[#This Row],[Odds]]*Table1[[#This Row],[Win]]-Table1[[#This Row],[BB Bet]]</f>
        <v>0</v>
      </c>
      <c r="Y592" s="5">
        <f>Y591</f>
        <v>2.072019601349254</v>
      </c>
    </row>
    <row r="593" spans="1:25" x14ac:dyDescent="0.35">
      <c r="A593" s="4">
        <v>2020020325</v>
      </c>
      <c r="B593" s="4">
        <v>45</v>
      </c>
      <c r="C593" s="4" t="s">
        <v>27</v>
      </c>
      <c r="D593" s="4" t="s">
        <v>26</v>
      </c>
      <c r="E593" s="4">
        <v>0</v>
      </c>
      <c r="F593" s="4">
        <v>1</v>
      </c>
      <c r="G593" s="4">
        <v>1.47</v>
      </c>
      <c r="H593">
        <v>0.66756511955228537</v>
      </c>
      <c r="I593">
        <f>((Table1[[#This Row],[H-S prob.]]*(Table1[[#This Row],[Odds]]-1)-1+Table1[[#This Row],[H-S prob.]])/(Table1[[#This Row],[Odds]]-1))*0.3</f>
        <v>-1.1922941015834384E-2</v>
      </c>
      <c r="K593">
        <f>(Table1[[#This Row],[H-S Bet]]*Table1[[#This Row],[Odds]]*Table1[[#This Row],[Win]]-Table1[[#This Row],[H-S Bet]])*Table1[[#This Row],[H-S Bankroll]]</f>
        <v>0</v>
      </c>
      <c r="L593">
        <f>Table1[[#This Row],[H-S Bet]]*Table1[[#This Row],[Odds]]*Table1[[#This Row],[Win]]-Table1[[#This Row],[H-S Bet]]</f>
        <v>0</v>
      </c>
      <c r="M593" s="5">
        <f>M592</f>
        <v>1.5853026234238328</v>
      </c>
      <c r="N593" s="4">
        <v>0.69399999999999995</v>
      </c>
      <c r="O593" s="4">
        <f>((Table1[[#This Row],[Dom prob.]]*(Table1[[#This Row],[Odds]]-1)-1+Table1[[#This Row],[Dom prob.]])/(Table1[[#This Row],[Odds]]-1))*0.3</f>
        <v>1.2880851063829701E-2</v>
      </c>
      <c r="P593" s="4">
        <v>1.2880851063829701E-2</v>
      </c>
      <c r="Q593" s="4">
        <f>(Table1[[#This Row],[Dom Bet]]*Table1[[#This Row],[Odds]]*Table1[[#This Row],[Win]]-Table1[[#This Row],[Dom Bet]])*Table1[[#This Row],[Dom Bankroll]]</f>
        <v>7.1290655967487203E-3</v>
      </c>
      <c r="R593" s="4">
        <f>Table1[[#This Row],[Dom Bet]]*Table1[[#This Row],[Odds]]*Table1[[#This Row],[Win]]-Table1[[#This Row],[Dom Bet]]</f>
        <v>6.0539999999999587E-3</v>
      </c>
      <c r="S593" s="4">
        <f>S592</f>
        <v>1.1775793849931895</v>
      </c>
      <c r="T593">
        <v>0.69320000000000004</v>
      </c>
      <c r="U593">
        <f>((Table1[[#This Row],[BB prob.]]*(Table1[[#This Row],[Odds]]-1)-1+Table1[[#This Row],[BB prob.]])/(Table1[[#This Row],[Odds]]-1))*0.3</f>
        <v>1.213021276595746E-2</v>
      </c>
      <c r="V593">
        <v>1.213021276595746E-2</v>
      </c>
      <c r="W593">
        <f>(Table1[[#This Row],[BB Bet]]*Table1[[#This Row],[Odds]]*Table1[[#This Row],[Win]]-Table1[[#This Row],[BB Bet]])*Table1[[#This Row],[BB Bankroll]]</f>
        <v>1.1812998151212378E-2</v>
      </c>
      <c r="X593">
        <f>Table1[[#This Row],[BB Bet]]*Table1[[#This Row],[Odds]]*Table1[[#This Row],[Win]]-Table1[[#This Row],[BB Bet]]</f>
        <v>5.7012000000000052E-3</v>
      </c>
      <c r="Y593" s="5">
        <f>Y592</f>
        <v>2.072019601349254</v>
      </c>
    </row>
    <row r="594" spans="1:25" x14ac:dyDescent="0.35">
      <c r="A594" s="4">
        <v>2020020326</v>
      </c>
      <c r="B594" s="4">
        <v>45</v>
      </c>
      <c r="C594" s="4" t="s">
        <v>25</v>
      </c>
      <c r="D594" s="4" t="s">
        <v>11</v>
      </c>
      <c r="E594" s="4">
        <v>1</v>
      </c>
      <c r="F594" s="4">
        <v>0</v>
      </c>
      <c r="G594" s="4">
        <v>2.4500000000000002</v>
      </c>
      <c r="H594">
        <v>0.40540060798772559</v>
      </c>
      <c r="I594">
        <f>((Table1[[#This Row],[H-S prob.]]*(Table1[[#This Row],[Odds]]-1)-1+Table1[[#This Row],[H-S prob.]])/(Table1[[#This Row],[Odds]]-1))*0.3</f>
        <v>-1.4003814682908009E-3</v>
      </c>
      <c r="K594">
        <f>(Table1[[#This Row],[H-S Bet]]*Table1[[#This Row],[Odds]]*Table1[[#This Row],[Win]]-Table1[[#This Row],[H-S Bet]])*Table1[[#This Row],[H-S Bankroll]]</f>
        <v>0</v>
      </c>
      <c r="L594">
        <f>Table1[[#This Row],[H-S Bet]]*Table1[[#This Row],[Odds]]*Table1[[#This Row],[Win]]-Table1[[#This Row],[H-S Bet]]</f>
        <v>0</v>
      </c>
      <c r="M594" s="5">
        <f>M593</f>
        <v>1.5853026234238328</v>
      </c>
      <c r="N594" s="4">
        <v>0.34200000000000003</v>
      </c>
      <c r="O594" s="4">
        <f>((Table1[[#This Row],[Dom prob.]]*(Table1[[#This Row],[Odds]]-1)-1+Table1[[#This Row],[Dom prob.]])/(Table1[[#This Row],[Odds]]-1))*0.3</f>
        <v>-3.3537931034482722E-2</v>
      </c>
      <c r="P594" s="4"/>
      <c r="Q594" s="4">
        <f>(Table1[[#This Row],[Dom Bet]]*Table1[[#This Row],[Odds]]*Table1[[#This Row],[Win]]-Table1[[#This Row],[Dom Bet]])*Table1[[#This Row],[Dom Bankroll]]</f>
        <v>0</v>
      </c>
      <c r="R594" s="4">
        <f>Table1[[#This Row],[Dom Bet]]*Table1[[#This Row],[Odds]]*Table1[[#This Row],[Win]]-Table1[[#This Row],[Dom Bet]]</f>
        <v>0</v>
      </c>
      <c r="S594" s="4">
        <f>S593</f>
        <v>1.1775793849931895</v>
      </c>
      <c r="T594">
        <v>0.39939999999999998</v>
      </c>
      <c r="U594">
        <f>((Table1[[#This Row],[BB prob.]]*(Table1[[#This Row],[Odds]]-1)-1+Table1[[#This Row],[BB prob.]])/(Table1[[#This Row],[Odds]]-1))*0.3</f>
        <v>-4.4420689655172386E-3</v>
      </c>
      <c r="W594">
        <f>(Table1[[#This Row],[BB Bet]]*Table1[[#This Row],[Odds]]*Table1[[#This Row],[Win]]-Table1[[#This Row],[BB Bet]])*Table1[[#This Row],[BB Bankroll]]</f>
        <v>0</v>
      </c>
      <c r="X594">
        <f>Table1[[#This Row],[BB Bet]]*Table1[[#This Row],[Odds]]*Table1[[#This Row],[Win]]-Table1[[#This Row],[BB Bet]]</f>
        <v>0</v>
      </c>
      <c r="Y594" s="5">
        <f>Y593</f>
        <v>2.072019601349254</v>
      </c>
    </row>
    <row r="595" spans="1:25" x14ac:dyDescent="0.35">
      <c r="A595" s="4">
        <v>2020020326</v>
      </c>
      <c r="B595" s="4">
        <v>45</v>
      </c>
      <c r="C595" s="4" t="s">
        <v>11</v>
      </c>
      <c r="D595" s="4" t="s">
        <v>25</v>
      </c>
      <c r="E595" s="4">
        <v>0</v>
      </c>
      <c r="F595" s="4">
        <v>1</v>
      </c>
      <c r="G595" s="4">
        <v>1.64</v>
      </c>
      <c r="H595">
        <v>0.59459939201227441</v>
      </c>
      <c r="I595">
        <f>((Table1[[#This Row],[H-S prob.]]*(Table1[[#This Row],[Odds]]-1)-1+Table1[[#This Row],[H-S prob.]])/(Table1[[#This Row],[Odds]]-1))*0.3</f>
        <v>-1.1651717390564113E-2</v>
      </c>
      <c r="K595">
        <f>(Table1[[#This Row],[H-S Bet]]*Table1[[#This Row],[Odds]]*Table1[[#This Row],[Win]]-Table1[[#This Row],[H-S Bet]])*Table1[[#This Row],[H-S Bankroll]]</f>
        <v>0</v>
      </c>
      <c r="L595">
        <f>Table1[[#This Row],[H-S Bet]]*Table1[[#This Row],[Odds]]*Table1[[#This Row],[Win]]-Table1[[#This Row],[H-S Bet]]</f>
        <v>0</v>
      </c>
      <c r="M595" s="5">
        <f>M594</f>
        <v>1.5853026234238328</v>
      </c>
      <c r="N595" s="4">
        <v>0.65799999999999992</v>
      </c>
      <c r="O595" s="4">
        <f>((Table1[[#This Row],[Dom prob.]]*(Table1[[#This Row],[Odds]]-1)-1+Table1[[#This Row],[Dom prob.]])/(Table1[[#This Row],[Odds]]-1))*0.3</f>
        <v>3.7087499999999933E-2</v>
      </c>
      <c r="P595" s="4">
        <v>3.7087499999999933E-2</v>
      </c>
      <c r="Q595" s="4">
        <f>(Table1[[#This Row],[Dom Bet]]*Table1[[#This Row],[Odds]]*Table1[[#This Row],[Win]]-Table1[[#This Row],[Dom Bet]])*Table1[[#This Row],[Dom Bankroll]]</f>
        <v>2.7951024282198287E-2</v>
      </c>
      <c r="R595" s="4">
        <f>Table1[[#This Row],[Dom Bet]]*Table1[[#This Row],[Odds]]*Table1[[#This Row],[Win]]-Table1[[#This Row],[Dom Bet]]</f>
        <v>2.3735999999999952E-2</v>
      </c>
      <c r="S595" s="4">
        <f>S594</f>
        <v>1.1775793849931895</v>
      </c>
      <c r="T595">
        <v>0.60060000000000002</v>
      </c>
      <c r="U595">
        <f>((Table1[[#This Row],[BB prob.]]*(Table1[[#This Row],[Odds]]-1)-1+Table1[[#This Row],[BB prob.]])/(Table1[[#This Row],[Odds]]-1))*0.3</f>
        <v>-7.0387500000000146E-3</v>
      </c>
      <c r="W595">
        <f>(Table1[[#This Row],[BB Bet]]*Table1[[#This Row],[Odds]]*Table1[[#This Row],[Win]]-Table1[[#This Row],[BB Bet]])*Table1[[#This Row],[BB Bankroll]]</f>
        <v>0</v>
      </c>
      <c r="X595">
        <f>Table1[[#This Row],[BB Bet]]*Table1[[#This Row],[Odds]]*Table1[[#This Row],[Win]]-Table1[[#This Row],[BB Bet]]</f>
        <v>0</v>
      </c>
      <c r="Y595" s="5">
        <f>Y594</f>
        <v>2.072019601349254</v>
      </c>
    </row>
    <row r="596" spans="1:25" x14ac:dyDescent="0.35">
      <c r="A596" s="4">
        <v>2020020327</v>
      </c>
      <c r="B596" s="4">
        <v>45</v>
      </c>
      <c r="C596" s="4" t="s">
        <v>15</v>
      </c>
      <c r="D596" s="4" t="s">
        <v>13</v>
      </c>
      <c r="E596" s="4">
        <v>1</v>
      </c>
      <c r="F596" s="4">
        <v>0</v>
      </c>
      <c r="G596" s="4">
        <v>2.15</v>
      </c>
      <c r="H596">
        <v>0.44780187904266461</v>
      </c>
      <c r="I596">
        <f>((Table1[[#This Row],[H-S prob.]]*(Table1[[#This Row],[Odds]]-1)-1+Table1[[#This Row],[H-S prob.]])/(Table1[[#This Row],[Odds]]-1))*0.3</f>
        <v>-9.7111200152011617E-3</v>
      </c>
      <c r="K596">
        <f>(Table1[[#This Row],[H-S Bet]]*Table1[[#This Row],[Odds]]*Table1[[#This Row],[Win]]-Table1[[#This Row],[H-S Bet]])*Table1[[#This Row],[H-S Bankroll]]</f>
        <v>0</v>
      </c>
      <c r="L596">
        <f>Table1[[#This Row],[H-S Bet]]*Table1[[#This Row],[Odds]]*Table1[[#This Row],[Win]]-Table1[[#This Row],[H-S Bet]]</f>
        <v>0</v>
      </c>
      <c r="M596" s="5">
        <f>M595</f>
        <v>1.5853026234238328</v>
      </c>
      <c r="N596" s="4">
        <v>0.45500000000000002</v>
      </c>
      <c r="O596" s="4">
        <f>((Table1[[#This Row],[Dom prob.]]*(Table1[[#This Row],[Odds]]-1)-1+Table1[[#This Row],[Dom prob.]])/(Table1[[#This Row],[Odds]]-1))*0.3</f>
        <v>-5.6739130434782584E-3</v>
      </c>
      <c r="P596" s="4"/>
      <c r="Q596" s="4">
        <f>(Table1[[#This Row],[Dom Bet]]*Table1[[#This Row],[Odds]]*Table1[[#This Row],[Win]]-Table1[[#This Row],[Dom Bet]])*Table1[[#This Row],[Dom Bankroll]]</f>
        <v>0</v>
      </c>
      <c r="R596" s="4">
        <f>Table1[[#This Row],[Dom Bet]]*Table1[[#This Row],[Odds]]*Table1[[#This Row],[Win]]-Table1[[#This Row],[Dom Bet]]</f>
        <v>0</v>
      </c>
      <c r="S596" s="4">
        <f>S595</f>
        <v>1.1775793849931895</v>
      </c>
      <c r="T596">
        <v>0.44779999999999998</v>
      </c>
      <c r="U596">
        <f>((Table1[[#This Row],[BB prob.]]*(Table1[[#This Row],[Odds]]-1)-1+Table1[[#This Row],[BB prob.]])/(Table1[[#This Row],[Odds]]-1))*0.3</f>
        <v>-9.7121739130435047E-3</v>
      </c>
      <c r="W596">
        <f>(Table1[[#This Row],[BB Bet]]*Table1[[#This Row],[Odds]]*Table1[[#This Row],[Win]]-Table1[[#This Row],[BB Bet]])*Table1[[#This Row],[BB Bankroll]]</f>
        <v>0</v>
      </c>
      <c r="X596">
        <f>Table1[[#This Row],[BB Bet]]*Table1[[#This Row],[Odds]]*Table1[[#This Row],[Win]]-Table1[[#This Row],[BB Bet]]</f>
        <v>0</v>
      </c>
      <c r="Y596" s="5">
        <f>Y595</f>
        <v>2.072019601349254</v>
      </c>
    </row>
    <row r="597" spans="1:25" x14ac:dyDescent="0.35">
      <c r="A597" s="4">
        <v>2020020327</v>
      </c>
      <c r="B597" s="4">
        <v>45</v>
      </c>
      <c r="C597" s="4" t="s">
        <v>13</v>
      </c>
      <c r="D597" s="4" t="s">
        <v>15</v>
      </c>
      <c r="E597" s="4">
        <v>0</v>
      </c>
      <c r="F597" s="4">
        <v>1</v>
      </c>
      <c r="G597" s="4">
        <v>1.76</v>
      </c>
      <c r="H597">
        <v>0.55219812095733534</v>
      </c>
      <c r="I597">
        <f>((Table1[[#This Row],[H-S prob.]]*(Table1[[#This Row],[Odds]]-1)-1+Table1[[#This Row],[H-S prob.]])/(Table1[[#This Row],[Odds]]-1))*0.3</f>
        <v>-1.1104463334903876E-2</v>
      </c>
      <c r="K597">
        <f>(Table1[[#This Row],[H-S Bet]]*Table1[[#This Row],[Odds]]*Table1[[#This Row],[Win]]-Table1[[#This Row],[H-S Bet]])*Table1[[#This Row],[H-S Bankroll]]</f>
        <v>0</v>
      </c>
      <c r="L597">
        <f>Table1[[#This Row],[H-S Bet]]*Table1[[#This Row],[Odds]]*Table1[[#This Row],[Win]]-Table1[[#This Row],[H-S Bet]]</f>
        <v>0</v>
      </c>
      <c r="M597" s="5">
        <f>M596</f>
        <v>1.5853026234238328</v>
      </c>
      <c r="N597" s="4">
        <v>0.54499999999999993</v>
      </c>
      <c r="O597" s="4">
        <f>((Table1[[#This Row],[Dom prob.]]*(Table1[[#This Row],[Odds]]-1)-1+Table1[[#This Row],[Dom prob.]])/(Table1[[#This Row],[Odds]]-1))*0.3</f>
        <v>-1.6105263157894803E-2</v>
      </c>
      <c r="P597" s="4"/>
      <c r="Q597" s="4">
        <f>(Table1[[#This Row],[Dom Bet]]*Table1[[#This Row],[Odds]]*Table1[[#This Row],[Win]]-Table1[[#This Row],[Dom Bet]])*Table1[[#This Row],[Dom Bankroll]]</f>
        <v>0</v>
      </c>
      <c r="R597" s="4">
        <f>Table1[[#This Row],[Dom Bet]]*Table1[[#This Row],[Odds]]*Table1[[#This Row],[Win]]-Table1[[#This Row],[Dom Bet]]</f>
        <v>0</v>
      </c>
      <c r="S597" s="4">
        <f>S596</f>
        <v>1.1775793849931895</v>
      </c>
      <c r="T597">
        <v>0.55220000000000002</v>
      </c>
      <c r="U597">
        <f>((Table1[[#This Row],[BB prob.]]*(Table1[[#This Row],[Odds]]-1)-1+Table1[[#This Row],[BB prob.]])/(Table1[[#This Row],[Odds]]-1))*0.3</f>
        <v>-1.1103157894736815E-2</v>
      </c>
      <c r="W597">
        <f>(Table1[[#This Row],[BB Bet]]*Table1[[#This Row],[Odds]]*Table1[[#This Row],[Win]]-Table1[[#This Row],[BB Bet]])*Table1[[#This Row],[BB Bankroll]]</f>
        <v>0</v>
      </c>
      <c r="X597">
        <f>Table1[[#This Row],[BB Bet]]*Table1[[#This Row],[Odds]]*Table1[[#This Row],[Win]]-Table1[[#This Row],[BB Bet]]</f>
        <v>0</v>
      </c>
      <c r="Y597" s="5">
        <f>Y596</f>
        <v>2.072019601349254</v>
      </c>
    </row>
    <row r="598" spans="1:25" x14ac:dyDescent="0.35">
      <c r="A598" s="4">
        <v>2020020328</v>
      </c>
      <c r="B598" s="4">
        <v>45</v>
      </c>
      <c r="C598" s="4" t="s">
        <v>16</v>
      </c>
      <c r="D598" s="4" t="s">
        <v>3</v>
      </c>
      <c r="E598" s="4">
        <v>1</v>
      </c>
      <c r="F598" s="4">
        <v>0</v>
      </c>
      <c r="G598" s="4">
        <v>1.86</v>
      </c>
      <c r="H598">
        <v>0.49929081096631456</v>
      </c>
      <c r="I598">
        <f>((Table1[[#This Row],[H-S prob.]]*(Table1[[#This Row],[Odds]]-1)-1+Table1[[#This Row],[H-S prob.]])/(Table1[[#This Row],[Odds]]-1))*0.3</f>
        <v>-2.4878752884647064E-2</v>
      </c>
      <c r="K598">
        <f>(Table1[[#This Row],[H-S Bet]]*Table1[[#This Row],[Odds]]*Table1[[#This Row],[Win]]-Table1[[#This Row],[H-S Bet]])*Table1[[#This Row],[H-S Bankroll]]</f>
        <v>0</v>
      </c>
      <c r="L598">
        <f>Table1[[#This Row],[H-S Bet]]*Table1[[#This Row],[Odds]]*Table1[[#This Row],[Win]]-Table1[[#This Row],[H-S Bet]]</f>
        <v>0</v>
      </c>
      <c r="M598" s="5">
        <f>M597</f>
        <v>1.5853026234238328</v>
      </c>
      <c r="N598" s="4">
        <v>0.51900000000000002</v>
      </c>
      <c r="O598" s="4">
        <f>((Table1[[#This Row],[Dom prob.]]*(Table1[[#This Row],[Odds]]-1)-1+Table1[[#This Row],[Dom prob.]])/(Table1[[#This Row],[Odds]]-1))*0.3</f>
        <v>-1.2090697674418572E-2</v>
      </c>
      <c r="P598" s="4"/>
      <c r="Q598" s="4">
        <f>(Table1[[#This Row],[Dom Bet]]*Table1[[#This Row],[Odds]]*Table1[[#This Row],[Win]]-Table1[[#This Row],[Dom Bet]])*Table1[[#This Row],[Dom Bankroll]]</f>
        <v>0</v>
      </c>
      <c r="R598" s="4">
        <f>Table1[[#This Row],[Dom Bet]]*Table1[[#This Row],[Odds]]*Table1[[#This Row],[Win]]-Table1[[#This Row],[Dom Bet]]</f>
        <v>0</v>
      </c>
      <c r="S598" s="4">
        <f>S597</f>
        <v>1.1775793849931895</v>
      </c>
      <c r="T598">
        <v>0.57999999999999996</v>
      </c>
      <c r="U598">
        <f>((Table1[[#This Row],[BB prob.]]*(Table1[[#This Row],[Odds]]-1)-1+Table1[[#This Row],[BB prob.]])/(Table1[[#This Row],[Odds]]-1))*0.3</f>
        <v>2.7488372093023246E-2</v>
      </c>
      <c r="V598">
        <v>2.7488372093023246E-2</v>
      </c>
      <c r="W598">
        <f>(Table1[[#This Row],[BB Bet]]*Table1[[#This Row],[Odds]]*Table1[[#This Row],[Win]]-Table1[[#This Row],[BB Bet]])*Table1[[#This Row],[BB Bankroll]]</f>
        <v>-5.6956445785925985E-2</v>
      </c>
      <c r="X598">
        <f>Table1[[#This Row],[BB Bet]]*Table1[[#This Row],[Odds]]*Table1[[#This Row],[Win]]-Table1[[#This Row],[BB Bet]]</f>
        <v>-2.7488372093023246E-2</v>
      </c>
      <c r="Y598" s="5">
        <f>Y597</f>
        <v>2.072019601349254</v>
      </c>
    </row>
    <row r="599" spans="1:25" x14ac:dyDescent="0.35">
      <c r="A599" s="4">
        <v>2020020328</v>
      </c>
      <c r="B599" s="4">
        <v>45</v>
      </c>
      <c r="C599" s="4" t="s">
        <v>3</v>
      </c>
      <c r="D599" s="4" t="s">
        <v>16</v>
      </c>
      <c r="E599" s="4">
        <v>0</v>
      </c>
      <c r="F599" s="4">
        <v>1</v>
      </c>
      <c r="G599" s="4">
        <v>2.15</v>
      </c>
      <c r="H599">
        <v>0.50070918903368544</v>
      </c>
      <c r="I599">
        <f>((Table1[[#This Row],[H-S prob.]]*(Table1[[#This Row],[Odds]]-1)-1+Table1[[#This Row],[H-S prob.]])/(Table1[[#This Row],[Odds]]-1))*0.3</f>
        <v>1.9962979936284427E-2</v>
      </c>
      <c r="J599">
        <v>1.9962979936284427E-2</v>
      </c>
      <c r="K599">
        <f>(Table1[[#This Row],[H-S Bet]]*Table1[[#This Row],[Odds]]*Table1[[#This Row],[Win]]-Table1[[#This Row],[H-S Bet]])*Table1[[#This Row],[H-S Bankroll]]</f>
        <v>3.6394469134001392E-2</v>
      </c>
      <c r="L599">
        <f>Table1[[#This Row],[H-S Bet]]*Table1[[#This Row],[Odds]]*Table1[[#This Row],[Win]]-Table1[[#This Row],[H-S Bet]]</f>
        <v>2.295742692672709E-2</v>
      </c>
      <c r="M599" s="5">
        <f>M598</f>
        <v>1.5853026234238328</v>
      </c>
      <c r="N599" s="4">
        <v>0.48099999999999998</v>
      </c>
      <c r="O599" s="4">
        <f>((Table1[[#This Row],[Dom prob.]]*(Table1[[#This Row],[Odds]]-1)-1+Table1[[#This Row],[Dom prob.]])/(Table1[[#This Row],[Odds]]-1))*0.3</f>
        <v>8.9086956521738873E-3</v>
      </c>
      <c r="P599" s="4">
        <v>8.9086956521738873E-3</v>
      </c>
      <c r="Q599" s="4">
        <f>(Table1[[#This Row],[Dom Bet]]*Table1[[#This Row],[Odds]]*Table1[[#This Row],[Win]]-Table1[[#This Row],[Dom Bet]])*Table1[[#This Row],[Dom Bankroll]]</f>
        <v>1.2064300799255192E-2</v>
      </c>
      <c r="R599" s="4">
        <f>Table1[[#This Row],[Dom Bet]]*Table1[[#This Row],[Odds]]*Table1[[#This Row],[Win]]-Table1[[#This Row],[Dom Bet]]</f>
        <v>1.0244999999999971E-2</v>
      </c>
      <c r="S599" s="4">
        <f>S598</f>
        <v>1.1775793849931895</v>
      </c>
      <c r="T599">
        <v>0.42000000000000004</v>
      </c>
      <c r="U599">
        <f>((Table1[[#This Row],[BB prob.]]*(Table1[[#This Row],[Odds]]-1)-1+Table1[[#This Row],[BB prob.]])/(Table1[[#This Row],[Odds]]-1))*0.3</f>
        <v>-2.5304347826086954E-2</v>
      </c>
      <c r="W599">
        <f>(Table1[[#This Row],[BB Bet]]*Table1[[#This Row],[Odds]]*Table1[[#This Row],[Win]]-Table1[[#This Row],[BB Bet]])*Table1[[#This Row],[BB Bankroll]]</f>
        <v>0</v>
      </c>
      <c r="X599">
        <f>Table1[[#This Row],[BB Bet]]*Table1[[#This Row],[Odds]]*Table1[[#This Row],[Win]]-Table1[[#This Row],[BB Bet]]</f>
        <v>0</v>
      </c>
      <c r="Y599" s="5">
        <f>Y598</f>
        <v>2.072019601349254</v>
      </c>
    </row>
    <row r="600" spans="1:25" x14ac:dyDescent="0.35">
      <c r="A600" s="4">
        <v>2020020329</v>
      </c>
      <c r="B600" s="4">
        <v>45</v>
      </c>
      <c r="C600" s="4" t="s">
        <v>32</v>
      </c>
      <c r="D600" s="4" t="s">
        <v>5</v>
      </c>
      <c r="E600" s="4">
        <v>0</v>
      </c>
      <c r="F600" s="4">
        <v>0</v>
      </c>
      <c r="G600" s="4">
        <v>2.8</v>
      </c>
      <c r="H600">
        <v>0.34197210808496309</v>
      </c>
      <c r="I600">
        <f>((Table1[[#This Row],[H-S prob.]]*(Table1[[#This Row],[Odds]]-1)-1+Table1[[#This Row],[H-S prob.]])/(Table1[[#This Row],[Odds]]-1))*0.3</f>
        <v>-7.0796828936839085E-3</v>
      </c>
      <c r="K600">
        <f>(Table1[[#This Row],[H-S Bet]]*Table1[[#This Row],[Odds]]*Table1[[#This Row],[Win]]-Table1[[#This Row],[H-S Bet]])*Table1[[#This Row],[H-S Bankroll]]</f>
        <v>0</v>
      </c>
      <c r="L600">
        <f>Table1[[#This Row],[H-S Bet]]*Table1[[#This Row],[Odds]]*Table1[[#This Row],[Win]]-Table1[[#This Row],[H-S Bet]]</f>
        <v>0</v>
      </c>
      <c r="M600" s="5">
        <f>M599</f>
        <v>1.5853026234238328</v>
      </c>
      <c r="N600" s="4">
        <v>0.36899999999999999</v>
      </c>
      <c r="O600" s="4">
        <f>((Table1[[#This Row],[Dom prob.]]*(Table1[[#This Row],[Odds]]-1)-1+Table1[[#This Row],[Dom prob.]])/(Table1[[#This Row],[Odds]]-1))*0.3</f>
        <v>5.5333333333333163E-3</v>
      </c>
      <c r="P600" s="4">
        <v>5.5333333333333163E-3</v>
      </c>
      <c r="Q600" s="4">
        <f>(Table1[[#This Row],[Dom Bet]]*Table1[[#This Row],[Odds]]*Table1[[#This Row],[Win]]-Table1[[#This Row],[Dom Bet]])*Table1[[#This Row],[Dom Bankroll]]</f>
        <v>-6.5159392636289616E-3</v>
      </c>
      <c r="R600" s="4">
        <f>Table1[[#This Row],[Dom Bet]]*Table1[[#This Row],[Odds]]*Table1[[#This Row],[Win]]-Table1[[#This Row],[Dom Bet]]</f>
        <v>-5.5333333333333163E-3</v>
      </c>
      <c r="S600" s="4">
        <f>S599</f>
        <v>1.1775793849931895</v>
      </c>
      <c r="T600">
        <v>0.32140000000000002</v>
      </c>
      <c r="U600">
        <f>((Table1[[#This Row],[BB prob.]]*(Table1[[#This Row],[Odds]]-1)-1+Table1[[#This Row],[BB prob.]])/(Table1[[#This Row],[Odds]]-1))*0.3</f>
        <v>-1.6680000000000011E-2</v>
      </c>
      <c r="W600">
        <f>(Table1[[#This Row],[BB Bet]]*Table1[[#This Row],[Odds]]*Table1[[#This Row],[Win]]-Table1[[#This Row],[BB Bet]])*Table1[[#This Row],[BB Bankroll]]</f>
        <v>0</v>
      </c>
      <c r="X600">
        <f>Table1[[#This Row],[BB Bet]]*Table1[[#This Row],[Odds]]*Table1[[#This Row],[Win]]-Table1[[#This Row],[BB Bet]]</f>
        <v>0</v>
      </c>
      <c r="Y600" s="5">
        <f>Y599</f>
        <v>2.072019601349254</v>
      </c>
    </row>
    <row r="601" spans="1:25" x14ac:dyDescent="0.35">
      <c r="A601" s="4">
        <v>2020020329</v>
      </c>
      <c r="B601" s="4">
        <v>45</v>
      </c>
      <c r="C601" s="4" t="s">
        <v>5</v>
      </c>
      <c r="D601" s="4" t="s">
        <v>32</v>
      </c>
      <c r="E601" s="4">
        <v>1</v>
      </c>
      <c r="F601" s="4">
        <v>1</v>
      </c>
      <c r="G601" s="4">
        <v>1.52</v>
      </c>
      <c r="H601">
        <v>0.65802789191503697</v>
      </c>
      <c r="I601">
        <f>((Table1[[#This Row],[H-S prob.]]*(Table1[[#This Row],[Odds]]-1)-1+Table1[[#This Row],[H-S prob.]])/(Table1[[#This Row],[Odds]]-1))*0.3</f>
        <v>1.1676675626320909E-4</v>
      </c>
      <c r="J601">
        <v>1.1676675626320909E-4</v>
      </c>
      <c r="K601">
        <f>(Table1[[#This Row],[H-S Bet]]*Table1[[#This Row],[Odds]]*Table1[[#This Row],[Win]]-Table1[[#This Row],[H-S Bet]])*Table1[[#This Row],[H-S Bankroll]]</f>
        <v>9.625753541703346E-5</v>
      </c>
      <c r="L601">
        <f>Table1[[#This Row],[H-S Bet]]*Table1[[#This Row],[Odds]]*Table1[[#This Row],[Win]]-Table1[[#This Row],[H-S Bet]]</f>
        <v>6.0718713256868739E-5</v>
      </c>
      <c r="M601" s="5">
        <f>M600</f>
        <v>1.5853026234238328</v>
      </c>
      <c r="N601" s="4">
        <v>0.63100000000000001</v>
      </c>
      <c r="O601" s="4">
        <f>((Table1[[#This Row],[Dom prob.]]*(Table1[[#This Row],[Odds]]-1)-1+Table1[[#This Row],[Dom prob.]])/(Table1[[#This Row],[Odds]]-1))*0.3</f>
        <v>-2.3584615384615402E-2</v>
      </c>
      <c r="P601" s="4"/>
      <c r="Q601" s="4">
        <f>(Table1[[#This Row],[Dom Bet]]*Table1[[#This Row],[Odds]]*Table1[[#This Row],[Win]]-Table1[[#This Row],[Dom Bet]])*Table1[[#This Row],[Dom Bankroll]]</f>
        <v>0</v>
      </c>
      <c r="R601" s="4">
        <f>Table1[[#This Row],[Dom Bet]]*Table1[[#This Row],[Odds]]*Table1[[#This Row],[Win]]-Table1[[#This Row],[Dom Bet]]</f>
        <v>0</v>
      </c>
      <c r="S601" s="4">
        <f>S600</f>
        <v>1.1775793849931895</v>
      </c>
      <c r="T601">
        <v>0.67859999999999998</v>
      </c>
      <c r="U601">
        <f>((Table1[[#This Row],[BB prob.]]*(Table1[[#This Row],[Odds]]-1)-1+Table1[[#This Row],[BB prob.]])/(Table1[[#This Row],[Odds]]-1))*0.3</f>
        <v>1.8156923076923109E-2</v>
      </c>
      <c r="V601">
        <v>1.8156923076923109E-2</v>
      </c>
      <c r="W601">
        <f>(Table1[[#This Row],[BB Bet]]*Table1[[#This Row],[Odds]]*Table1[[#This Row],[Win]]-Table1[[#This Row],[BB Bet]])*Table1[[#This Row],[BB Bankroll]]</f>
        <v>1.9563180268099147E-2</v>
      </c>
      <c r="X601">
        <f>Table1[[#This Row],[BB Bet]]*Table1[[#This Row],[Odds]]*Table1[[#This Row],[Win]]-Table1[[#This Row],[BB Bet]]</f>
        <v>9.4416000000000153E-3</v>
      </c>
      <c r="Y601" s="5">
        <f>Y600</f>
        <v>2.072019601349254</v>
      </c>
    </row>
    <row r="602" spans="1:25" x14ac:dyDescent="0.35">
      <c r="A602" s="4">
        <v>2020020330</v>
      </c>
      <c r="B602" s="4">
        <v>45</v>
      </c>
      <c r="C602" s="4" t="s">
        <v>18</v>
      </c>
      <c r="D602" s="4" t="s">
        <v>31</v>
      </c>
      <c r="E602" s="4">
        <v>0</v>
      </c>
      <c r="F602" s="4">
        <v>1</v>
      </c>
      <c r="G602" s="4">
        <v>1.86</v>
      </c>
      <c r="H602">
        <v>0.4867598362870979</v>
      </c>
      <c r="I602">
        <f>((Table1[[#This Row],[H-S prob.]]*(Table1[[#This Row],[Odds]]-1)-1+Table1[[#This Row],[H-S prob.]])/(Table1[[#This Row],[Odds]]-1))*0.3</f>
        <v>-3.300931552534811E-2</v>
      </c>
      <c r="K602">
        <f>(Table1[[#This Row],[H-S Bet]]*Table1[[#This Row],[Odds]]*Table1[[#This Row],[Win]]-Table1[[#This Row],[H-S Bet]])*Table1[[#This Row],[H-S Bankroll]]</f>
        <v>0</v>
      </c>
      <c r="L602">
        <f>Table1[[#This Row],[H-S Bet]]*Table1[[#This Row],[Odds]]*Table1[[#This Row],[Win]]-Table1[[#This Row],[H-S Bet]]</f>
        <v>0</v>
      </c>
      <c r="M602" s="5">
        <f>M601</f>
        <v>1.5853026234238328</v>
      </c>
      <c r="N602" s="4">
        <v>0.48499999999999999</v>
      </c>
      <c r="O602" s="4">
        <f>((Table1[[#This Row],[Dom prob.]]*(Table1[[#This Row],[Odds]]-1)-1+Table1[[#This Row],[Dom prob.]])/(Table1[[#This Row],[Odds]]-1))*0.3</f>
        <v>-3.4151162790697666E-2</v>
      </c>
      <c r="P602" s="4"/>
      <c r="Q602" s="4">
        <f>(Table1[[#This Row],[Dom Bet]]*Table1[[#This Row],[Odds]]*Table1[[#This Row],[Win]]-Table1[[#This Row],[Dom Bet]])*Table1[[#This Row],[Dom Bankroll]]</f>
        <v>0</v>
      </c>
      <c r="R602" s="4">
        <f>Table1[[#This Row],[Dom Bet]]*Table1[[#This Row],[Odds]]*Table1[[#This Row],[Win]]-Table1[[#This Row],[Dom Bet]]</f>
        <v>0</v>
      </c>
      <c r="S602" s="4">
        <f>S601</f>
        <v>1.1775793849931895</v>
      </c>
      <c r="T602">
        <v>0.5585</v>
      </c>
      <c r="U602">
        <f>((Table1[[#This Row],[BB prob.]]*(Table1[[#This Row],[Odds]]-1)-1+Table1[[#This Row],[BB prob.]])/(Table1[[#This Row],[Odds]]-1))*0.3</f>
        <v>1.3538372093023257E-2</v>
      </c>
      <c r="V602">
        <v>1.3538372093023257E-2</v>
      </c>
      <c r="W602">
        <f>(Table1[[#This Row],[BB Bet]]*Table1[[#This Row],[Odds]]*Table1[[#This Row],[Win]]-Table1[[#This Row],[BB Bet]])*Table1[[#This Row],[BB Bankroll]]</f>
        <v>2.4124524218509368E-2</v>
      </c>
      <c r="X602">
        <f>Table1[[#This Row],[BB Bet]]*Table1[[#This Row],[Odds]]*Table1[[#This Row],[Win]]-Table1[[#This Row],[BB Bet]]</f>
        <v>1.1643000000000002E-2</v>
      </c>
      <c r="Y602" s="5">
        <f>Y601</f>
        <v>2.072019601349254</v>
      </c>
    </row>
    <row r="603" spans="1:25" x14ac:dyDescent="0.35">
      <c r="A603" s="4">
        <v>2020020330</v>
      </c>
      <c r="B603" s="4">
        <v>45</v>
      </c>
      <c r="C603" s="4" t="s">
        <v>31</v>
      </c>
      <c r="D603" s="4" t="s">
        <v>18</v>
      </c>
      <c r="E603" s="4">
        <v>1</v>
      </c>
      <c r="F603" s="4">
        <v>0</v>
      </c>
      <c r="G603" s="4">
        <v>2</v>
      </c>
      <c r="H603">
        <v>0.51324016371290204</v>
      </c>
      <c r="I603">
        <f>((Table1[[#This Row],[H-S prob.]]*(Table1[[#This Row],[Odds]]-1)-1+Table1[[#This Row],[H-S prob.]])/(Table1[[#This Row],[Odds]]-1))*0.3</f>
        <v>7.9440982277412253E-3</v>
      </c>
      <c r="J603">
        <v>7.9440982277412253E-3</v>
      </c>
      <c r="K603">
        <f>(Table1[[#This Row],[H-S Bet]]*Table1[[#This Row],[Odds]]*Table1[[#This Row],[Win]]-Table1[[#This Row],[H-S Bet]])*Table1[[#This Row],[H-S Bankroll]]</f>
        <v>-1.2593799761174786E-2</v>
      </c>
      <c r="L603">
        <f>Table1[[#This Row],[H-S Bet]]*Table1[[#This Row],[Odds]]*Table1[[#This Row],[Win]]-Table1[[#This Row],[H-S Bet]]</f>
        <v>-7.9440982277412253E-3</v>
      </c>
      <c r="M603" s="5">
        <f>M602</f>
        <v>1.5853026234238328</v>
      </c>
      <c r="N603" s="4">
        <v>0.51500000000000001</v>
      </c>
      <c r="O603" s="4">
        <f>((Table1[[#This Row],[Dom prob.]]*(Table1[[#This Row],[Odds]]-1)-1+Table1[[#This Row],[Dom prob.]])/(Table1[[#This Row],[Odds]]-1))*0.3</f>
        <v>9.000000000000008E-3</v>
      </c>
      <c r="P603" s="4">
        <v>9.000000000000008E-3</v>
      </c>
      <c r="Q603" s="4">
        <f>(Table1[[#This Row],[Dom Bet]]*Table1[[#This Row],[Odds]]*Table1[[#This Row],[Win]]-Table1[[#This Row],[Dom Bet]])*Table1[[#This Row],[Dom Bankroll]]</f>
        <v>-1.0598214464938714E-2</v>
      </c>
      <c r="R603" s="4">
        <f>Table1[[#This Row],[Dom Bet]]*Table1[[#This Row],[Odds]]*Table1[[#This Row],[Win]]-Table1[[#This Row],[Dom Bet]]</f>
        <v>-9.000000000000008E-3</v>
      </c>
      <c r="S603" s="4">
        <f>S602</f>
        <v>1.1775793849931895</v>
      </c>
      <c r="T603">
        <v>0.4415</v>
      </c>
      <c r="U603">
        <f>((Table1[[#This Row],[BB prob.]]*(Table1[[#This Row],[Odds]]-1)-1+Table1[[#This Row],[BB prob.]])/(Table1[[#This Row],[Odds]]-1))*0.3</f>
        <v>-3.5099999999999999E-2</v>
      </c>
      <c r="W603">
        <f>(Table1[[#This Row],[BB Bet]]*Table1[[#This Row],[Odds]]*Table1[[#This Row],[Win]]-Table1[[#This Row],[BB Bet]])*Table1[[#This Row],[BB Bankroll]]</f>
        <v>0</v>
      </c>
      <c r="X603">
        <f>Table1[[#This Row],[BB Bet]]*Table1[[#This Row],[Odds]]*Table1[[#This Row],[Win]]-Table1[[#This Row],[BB Bet]]</f>
        <v>0</v>
      </c>
      <c r="Y603" s="5">
        <f>Y602</f>
        <v>2.072019601349254</v>
      </c>
    </row>
    <row r="604" spans="1:25" x14ac:dyDescent="0.35">
      <c r="A604" s="4">
        <v>2020020331</v>
      </c>
      <c r="B604" s="4">
        <v>45</v>
      </c>
      <c r="C604" s="4" t="s">
        <v>4</v>
      </c>
      <c r="D604" s="4" t="s">
        <v>19</v>
      </c>
      <c r="E604" s="4">
        <v>1</v>
      </c>
      <c r="F604" s="4">
        <v>0</v>
      </c>
      <c r="G604" s="4">
        <v>1.62</v>
      </c>
      <c r="H604">
        <v>0.66834525696423164</v>
      </c>
      <c r="I604">
        <f>((Table1[[#This Row],[H-S prob.]]*(Table1[[#This Row],[Odds]]-1)-1+Table1[[#This Row],[H-S prob.]])/(Table1[[#This Row],[Odds]]-1))*0.3</f>
        <v>4.0025475620349332E-2</v>
      </c>
      <c r="J604">
        <v>4.0025475620349332E-2</v>
      </c>
      <c r="K604">
        <f>(Table1[[#This Row],[H-S Bet]]*Table1[[#This Row],[Odds]]*Table1[[#This Row],[Win]]-Table1[[#This Row],[H-S Bet]])*Table1[[#This Row],[H-S Bankroll]]</f>
        <v>-6.3452491504726455E-2</v>
      </c>
      <c r="L604">
        <f>Table1[[#This Row],[H-S Bet]]*Table1[[#This Row],[Odds]]*Table1[[#This Row],[Win]]-Table1[[#This Row],[H-S Bet]]</f>
        <v>-4.0025475620349332E-2</v>
      </c>
      <c r="M604" s="5">
        <f>M603</f>
        <v>1.5853026234238328</v>
      </c>
      <c r="N604" s="4">
        <v>0.59099999999999997</v>
      </c>
      <c r="O604" s="4">
        <f>((Table1[[#This Row],[Dom prob.]]*(Table1[[#This Row],[Odds]]-1)-1+Table1[[#This Row],[Dom prob.]])/(Table1[[#This Row],[Odds]]-1))*0.3</f>
        <v>-2.0603225806451641E-2</v>
      </c>
      <c r="P604" s="4"/>
      <c r="Q604" s="4">
        <f>(Table1[[#This Row],[Dom Bet]]*Table1[[#This Row],[Odds]]*Table1[[#This Row],[Win]]-Table1[[#This Row],[Dom Bet]])*Table1[[#This Row],[Dom Bankroll]]</f>
        <v>0</v>
      </c>
      <c r="R604" s="4">
        <f>Table1[[#This Row],[Dom Bet]]*Table1[[#This Row],[Odds]]*Table1[[#This Row],[Win]]-Table1[[#This Row],[Dom Bet]]</f>
        <v>0</v>
      </c>
      <c r="S604" s="4">
        <f>S603</f>
        <v>1.1775793849931895</v>
      </c>
      <c r="T604">
        <v>0.73960000000000004</v>
      </c>
      <c r="U604">
        <f>((Table1[[#This Row],[BB prob.]]*(Table1[[#This Row],[Odds]]-1)-1+Table1[[#This Row],[BB prob.]])/(Table1[[#This Row],[Odds]]-1))*0.3</f>
        <v>9.5880000000000035E-2</v>
      </c>
      <c r="V604">
        <v>9.5880000000000035E-2</v>
      </c>
      <c r="W604">
        <f>(Table1[[#This Row],[BB Bet]]*Table1[[#This Row],[Odds]]*Table1[[#This Row],[Win]]-Table1[[#This Row],[BB Bet]])*Table1[[#This Row],[BB Bankroll]]</f>
        <v>-0.19866523937736655</v>
      </c>
      <c r="X604">
        <f>Table1[[#This Row],[BB Bet]]*Table1[[#This Row],[Odds]]*Table1[[#This Row],[Win]]-Table1[[#This Row],[BB Bet]]</f>
        <v>-9.5880000000000035E-2</v>
      </c>
      <c r="Y604" s="5">
        <f>Y603</f>
        <v>2.072019601349254</v>
      </c>
    </row>
    <row r="605" spans="1:25" x14ac:dyDescent="0.35">
      <c r="A605" s="4">
        <v>2020020331</v>
      </c>
      <c r="B605" s="4">
        <v>45</v>
      </c>
      <c r="C605" s="4" t="s">
        <v>19</v>
      </c>
      <c r="D605" s="4" t="s">
        <v>4</v>
      </c>
      <c r="E605" s="4">
        <v>0</v>
      </c>
      <c r="F605" s="4">
        <v>1</v>
      </c>
      <c r="G605" s="4">
        <v>2.5</v>
      </c>
      <c r="H605">
        <v>0.33165474303576842</v>
      </c>
      <c r="I605">
        <f>((Table1[[#This Row],[H-S prob.]]*(Table1[[#This Row],[Odds]]-1)-1+Table1[[#This Row],[H-S prob.]])/(Table1[[#This Row],[Odds]]-1))*0.3</f>
        <v>-3.4172628482115781E-2</v>
      </c>
      <c r="K605">
        <f>(Table1[[#This Row],[H-S Bet]]*Table1[[#This Row],[Odds]]*Table1[[#This Row],[Win]]-Table1[[#This Row],[H-S Bet]])*Table1[[#This Row],[H-S Bankroll]]</f>
        <v>0</v>
      </c>
      <c r="L605">
        <f>Table1[[#This Row],[H-S Bet]]*Table1[[#This Row],[Odds]]*Table1[[#This Row],[Win]]-Table1[[#This Row],[H-S Bet]]</f>
        <v>0</v>
      </c>
      <c r="M605" s="5">
        <f>M604</f>
        <v>1.5853026234238328</v>
      </c>
      <c r="N605" s="4">
        <v>0.40900000000000003</v>
      </c>
      <c r="O605" s="4">
        <f>((Table1[[#This Row],[Dom prob.]]*(Table1[[#This Row],[Odds]]-1)-1+Table1[[#This Row],[Dom prob.]])/(Table1[[#This Row],[Odds]]-1))*0.3</f>
        <v>4.5000000000000144E-3</v>
      </c>
      <c r="P605" s="4">
        <v>4.5000000000000144E-3</v>
      </c>
      <c r="Q605" s="4">
        <f>(Table1[[#This Row],[Dom Bet]]*Table1[[#This Row],[Odds]]*Table1[[#This Row],[Win]]-Table1[[#This Row],[Dom Bet]])*Table1[[#This Row],[Dom Bankroll]]</f>
        <v>7.9486608487040547E-3</v>
      </c>
      <c r="R605" s="4">
        <f>Table1[[#This Row],[Dom Bet]]*Table1[[#This Row],[Odds]]*Table1[[#This Row],[Win]]-Table1[[#This Row],[Dom Bet]]</f>
        <v>6.7500000000000216E-3</v>
      </c>
      <c r="S605" s="4">
        <f>S604</f>
        <v>1.1775793849931895</v>
      </c>
      <c r="T605">
        <v>0.26039999999999996</v>
      </c>
      <c r="U605">
        <f>((Table1[[#This Row],[BB prob.]]*(Table1[[#This Row],[Odds]]-1)-1+Table1[[#This Row],[BB prob.]])/(Table1[[#This Row],[Odds]]-1))*0.3</f>
        <v>-6.9800000000000015E-2</v>
      </c>
      <c r="W605">
        <f>(Table1[[#This Row],[BB Bet]]*Table1[[#This Row],[Odds]]*Table1[[#This Row],[Win]]-Table1[[#This Row],[BB Bet]])*Table1[[#This Row],[BB Bankroll]]</f>
        <v>0</v>
      </c>
      <c r="X605">
        <f>Table1[[#This Row],[BB Bet]]*Table1[[#This Row],[Odds]]*Table1[[#This Row],[Win]]-Table1[[#This Row],[BB Bet]]</f>
        <v>0</v>
      </c>
      <c r="Y605" s="5">
        <f>Y604</f>
        <v>2.072019601349254</v>
      </c>
    </row>
    <row r="606" spans="1:25" x14ac:dyDescent="0.35">
      <c r="A606" s="4">
        <v>2020020332</v>
      </c>
      <c r="B606" s="4">
        <v>45</v>
      </c>
      <c r="C606" s="4" t="s">
        <v>20</v>
      </c>
      <c r="D606" s="4" t="s">
        <v>21</v>
      </c>
      <c r="E606" s="4">
        <v>0</v>
      </c>
      <c r="F606" s="4">
        <v>0</v>
      </c>
      <c r="G606" s="4">
        <v>2.15</v>
      </c>
      <c r="H606">
        <v>0.49802780794385187</v>
      </c>
      <c r="I606">
        <f>((Table1[[#This Row],[H-S prob.]]*(Table1[[#This Row],[Odds]]-1)-1+Table1[[#This Row],[H-S prob.]])/(Table1[[#This Row],[Odds]]-1))*0.3</f>
        <v>1.8459074890247344E-2</v>
      </c>
      <c r="J606">
        <v>1.8459074890247344E-2</v>
      </c>
      <c r="K606">
        <f>(Table1[[#This Row],[H-S Bet]]*Table1[[#This Row],[Odds]]*Table1[[#This Row],[Win]]-Table1[[#This Row],[H-S Bet]])*Table1[[#This Row],[H-S Bankroll]]</f>
        <v>-2.926321984948611E-2</v>
      </c>
      <c r="L606">
        <f>Table1[[#This Row],[H-S Bet]]*Table1[[#This Row],[Odds]]*Table1[[#This Row],[Win]]-Table1[[#This Row],[H-S Bet]]</f>
        <v>-1.8459074890247344E-2</v>
      </c>
      <c r="M606" s="5">
        <f>M605</f>
        <v>1.5853026234238328</v>
      </c>
      <c r="N606" s="4">
        <v>0.47099999999999997</v>
      </c>
      <c r="O606" s="4">
        <f>((Table1[[#This Row],[Dom prob.]]*(Table1[[#This Row],[Odds]]-1)-1+Table1[[#This Row],[Dom prob.]])/(Table1[[#This Row],[Odds]]-1))*0.3</f>
        <v>3.2999999999999839E-3</v>
      </c>
      <c r="P606" s="4">
        <v>3.2999999999999839E-3</v>
      </c>
      <c r="Q606" s="4">
        <f>(Table1[[#This Row],[Dom Bet]]*Table1[[#This Row],[Odds]]*Table1[[#This Row],[Win]]-Table1[[#This Row],[Dom Bet]])*Table1[[#This Row],[Dom Bankroll]]</f>
        <v>-3.8860119704775065E-3</v>
      </c>
      <c r="R606" s="4">
        <f>Table1[[#This Row],[Dom Bet]]*Table1[[#This Row],[Odds]]*Table1[[#This Row],[Win]]-Table1[[#This Row],[Dom Bet]]</f>
        <v>-3.2999999999999839E-3</v>
      </c>
      <c r="S606" s="4">
        <f>S605</f>
        <v>1.1775793849931895</v>
      </c>
      <c r="T606">
        <v>0.52089999999999992</v>
      </c>
      <c r="U606">
        <f>((Table1[[#This Row],[BB prob.]]*(Table1[[#This Row],[Odds]]-1)-1+Table1[[#This Row],[BB prob.]])/(Table1[[#This Row],[Odds]]-1))*0.3</f>
        <v>3.1287391304347774E-2</v>
      </c>
      <c r="V606">
        <v>3.1287391304347774E-2</v>
      </c>
      <c r="W606">
        <f>(Table1[[#This Row],[BB Bet]]*Table1[[#This Row],[Odds]]*Table1[[#This Row],[Win]]-Table1[[#This Row],[BB Bet]])*Table1[[#This Row],[BB Bankroll]]</f>
        <v>-6.4828088057692787E-2</v>
      </c>
      <c r="X606">
        <f>Table1[[#This Row],[BB Bet]]*Table1[[#This Row],[Odds]]*Table1[[#This Row],[Win]]-Table1[[#This Row],[BB Bet]]</f>
        <v>-3.1287391304347774E-2</v>
      </c>
      <c r="Y606" s="5">
        <f>Y605</f>
        <v>2.072019601349254</v>
      </c>
    </row>
    <row r="607" spans="1:25" x14ac:dyDescent="0.35">
      <c r="A607" s="4">
        <v>2020020332</v>
      </c>
      <c r="B607" s="4">
        <v>45</v>
      </c>
      <c r="C607" s="4" t="s">
        <v>21</v>
      </c>
      <c r="D607" s="4" t="s">
        <v>20</v>
      </c>
      <c r="E607" s="4">
        <v>1</v>
      </c>
      <c r="F607" s="4">
        <v>1</v>
      </c>
      <c r="G607" s="4">
        <v>1.8</v>
      </c>
      <c r="H607">
        <v>0.50197219205614818</v>
      </c>
      <c r="I607">
        <f>((Table1[[#This Row],[H-S prob.]]*(Table1[[#This Row],[Odds]]-1)-1+Table1[[#This Row],[H-S prob.]])/(Table1[[#This Row],[Odds]]-1))*0.3</f>
        <v>-3.6168770362099978E-2</v>
      </c>
      <c r="K607">
        <f>(Table1[[#This Row],[H-S Bet]]*Table1[[#This Row],[Odds]]*Table1[[#This Row],[Win]]-Table1[[#This Row],[H-S Bet]])*Table1[[#This Row],[H-S Bankroll]]</f>
        <v>0</v>
      </c>
      <c r="L607">
        <f>Table1[[#This Row],[H-S Bet]]*Table1[[#This Row],[Odds]]*Table1[[#This Row],[Win]]-Table1[[#This Row],[H-S Bet]]</f>
        <v>0</v>
      </c>
      <c r="M607" s="5">
        <f>M606</f>
        <v>1.5853026234238328</v>
      </c>
      <c r="N607" s="4">
        <v>0.52900000000000003</v>
      </c>
      <c r="O607" s="4">
        <f>((Table1[[#This Row],[Dom prob.]]*(Table1[[#This Row],[Odds]]-1)-1+Table1[[#This Row],[Dom prob.]])/(Table1[[#This Row],[Odds]]-1))*0.3</f>
        <v>-1.7924999999999983E-2</v>
      </c>
      <c r="P607" s="4"/>
      <c r="Q607" s="4">
        <f>(Table1[[#This Row],[Dom Bet]]*Table1[[#This Row],[Odds]]*Table1[[#This Row],[Win]]-Table1[[#This Row],[Dom Bet]])*Table1[[#This Row],[Dom Bankroll]]</f>
        <v>0</v>
      </c>
      <c r="R607" s="4">
        <f>Table1[[#This Row],[Dom Bet]]*Table1[[#This Row],[Odds]]*Table1[[#This Row],[Win]]-Table1[[#This Row],[Dom Bet]]</f>
        <v>0</v>
      </c>
      <c r="S607" s="4">
        <f>S606</f>
        <v>1.1775793849931895</v>
      </c>
      <c r="T607">
        <v>0.47910000000000003</v>
      </c>
      <c r="U607">
        <f>((Table1[[#This Row],[BB prob.]]*(Table1[[#This Row],[Odds]]-1)-1+Table1[[#This Row],[BB prob.]])/(Table1[[#This Row],[Odds]]-1))*0.3</f>
        <v>-5.1607499999999959E-2</v>
      </c>
      <c r="W607">
        <f>(Table1[[#This Row],[BB Bet]]*Table1[[#This Row],[Odds]]*Table1[[#This Row],[Win]]-Table1[[#This Row],[BB Bet]])*Table1[[#This Row],[BB Bankroll]]</f>
        <v>0</v>
      </c>
      <c r="X607">
        <f>Table1[[#This Row],[BB Bet]]*Table1[[#This Row],[Odds]]*Table1[[#This Row],[Win]]-Table1[[#This Row],[BB Bet]]</f>
        <v>0</v>
      </c>
      <c r="Y607" s="5">
        <f>Y606</f>
        <v>2.072019601349254</v>
      </c>
    </row>
    <row r="608" spans="1:25" x14ac:dyDescent="0.35">
      <c r="A608" s="4">
        <v>2020020333</v>
      </c>
      <c r="B608" s="4">
        <v>45</v>
      </c>
      <c r="C608" s="4" t="s">
        <v>22</v>
      </c>
      <c r="D608" s="4" t="s">
        <v>30</v>
      </c>
      <c r="E608" s="4">
        <v>0</v>
      </c>
      <c r="F608" s="4">
        <v>1</v>
      </c>
      <c r="G608" s="4">
        <v>1.66</v>
      </c>
      <c r="H608">
        <v>0.62226266876675995</v>
      </c>
      <c r="I608">
        <f>((Table1[[#This Row],[H-S prob.]]*(Table1[[#This Row],[Odds]]-1)-1+Table1[[#This Row],[H-S prob.]])/(Table1[[#This Row],[Odds]]-1))*0.3</f>
        <v>1.4980013705827931E-2</v>
      </c>
      <c r="J608">
        <v>1.4980013705827931E-2</v>
      </c>
      <c r="K608">
        <f>(Table1[[#This Row],[H-S Bet]]*Table1[[#This Row],[Odds]]*Table1[[#This Row],[Win]]-Table1[[#This Row],[H-S Bet]])*Table1[[#This Row],[H-S Bankroll]]</f>
        <v>1.5673584317670831E-2</v>
      </c>
      <c r="L608">
        <f>Table1[[#This Row],[H-S Bet]]*Table1[[#This Row],[Odds]]*Table1[[#This Row],[Win]]-Table1[[#This Row],[H-S Bet]]</f>
        <v>9.8868090458464342E-3</v>
      </c>
      <c r="M608" s="5">
        <f>M607</f>
        <v>1.5853026234238328</v>
      </c>
      <c r="N608" s="4">
        <v>0.59399999999999997</v>
      </c>
      <c r="O608" s="4">
        <f>((Table1[[#This Row],[Dom prob.]]*(Table1[[#This Row],[Odds]]-1)-1+Table1[[#This Row],[Dom prob.]])/(Table1[[#This Row],[Odds]]-1))*0.3</f>
        <v>-6.3454545454545846E-3</v>
      </c>
      <c r="P608" s="4"/>
      <c r="Q608" s="4">
        <f>(Table1[[#This Row],[Dom Bet]]*Table1[[#This Row],[Odds]]*Table1[[#This Row],[Win]]-Table1[[#This Row],[Dom Bet]])*Table1[[#This Row],[Dom Bankroll]]</f>
        <v>0</v>
      </c>
      <c r="R608" s="4">
        <f>Table1[[#This Row],[Dom Bet]]*Table1[[#This Row],[Odds]]*Table1[[#This Row],[Win]]-Table1[[#This Row],[Dom Bet]]</f>
        <v>0</v>
      </c>
      <c r="S608" s="4">
        <f>S607</f>
        <v>1.1775793849931895</v>
      </c>
      <c r="T608">
        <v>0.62680000000000002</v>
      </c>
      <c r="U608">
        <f>((Table1[[#This Row],[BB prob.]]*(Table1[[#This Row],[Odds]]-1)-1+Table1[[#This Row],[BB prob.]])/(Table1[[#This Row],[Odds]]-1))*0.3</f>
        <v>1.8403636363636351E-2</v>
      </c>
      <c r="V608">
        <v>1.8403636363636351E-2</v>
      </c>
      <c r="W608">
        <f>(Table1[[#This Row],[BB Bet]]*Table1[[#This Row],[Odds]]*Table1[[#This Row],[Win]]-Table1[[#This Row],[BB Bet]])*Table1[[#This Row],[BB Bankroll]]</f>
        <v>2.5167578885828559E-2</v>
      </c>
      <c r="X608">
        <f>Table1[[#This Row],[BB Bet]]*Table1[[#This Row],[Odds]]*Table1[[#This Row],[Win]]-Table1[[#This Row],[BB Bet]]</f>
        <v>1.2146399999999991E-2</v>
      </c>
      <c r="Y608" s="5">
        <f>Y607</f>
        <v>2.072019601349254</v>
      </c>
    </row>
    <row r="609" spans="1:25" x14ac:dyDescent="0.35">
      <c r="A609" s="4">
        <v>2020020333</v>
      </c>
      <c r="B609" s="4">
        <v>45</v>
      </c>
      <c r="C609" s="4" t="s">
        <v>30</v>
      </c>
      <c r="D609" s="4" t="s">
        <v>22</v>
      </c>
      <c r="E609" s="4">
        <v>1</v>
      </c>
      <c r="F609" s="4">
        <v>0</v>
      </c>
      <c r="G609" s="4">
        <v>2.2999999999999998</v>
      </c>
      <c r="H609">
        <v>0.3777373312332401</v>
      </c>
      <c r="I609">
        <f>((Table1[[#This Row],[H-S prob.]]*(Table1[[#This Row],[Odds]]-1)-1+Table1[[#This Row],[H-S prob.]])/(Table1[[#This Row],[Odds]]-1))*0.3</f>
        <v>-3.0277878037741818E-2</v>
      </c>
      <c r="K609">
        <f>(Table1[[#This Row],[H-S Bet]]*Table1[[#This Row],[Odds]]*Table1[[#This Row],[Win]]-Table1[[#This Row],[H-S Bet]])*Table1[[#This Row],[H-S Bankroll]]</f>
        <v>0</v>
      </c>
      <c r="L609">
        <f>Table1[[#This Row],[H-S Bet]]*Table1[[#This Row],[Odds]]*Table1[[#This Row],[Win]]-Table1[[#This Row],[H-S Bet]]</f>
        <v>0</v>
      </c>
      <c r="M609" s="5">
        <f>M608</f>
        <v>1.5853026234238328</v>
      </c>
      <c r="N609" s="4">
        <v>0.40600000000000003</v>
      </c>
      <c r="O609" s="4">
        <f>((Table1[[#This Row],[Dom prob.]]*(Table1[[#This Row],[Odds]]-1)-1+Table1[[#This Row],[Dom prob.]])/(Table1[[#This Row],[Odds]]-1))*0.3</f>
        <v>-1.5276923076923087E-2</v>
      </c>
      <c r="P609" s="4"/>
      <c r="Q609" s="4">
        <f>(Table1[[#This Row],[Dom Bet]]*Table1[[#This Row],[Odds]]*Table1[[#This Row],[Win]]-Table1[[#This Row],[Dom Bet]])*Table1[[#This Row],[Dom Bankroll]]</f>
        <v>0</v>
      </c>
      <c r="R609" s="4">
        <f>Table1[[#This Row],[Dom Bet]]*Table1[[#This Row],[Odds]]*Table1[[#This Row],[Win]]-Table1[[#This Row],[Dom Bet]]</f>
        <v>0</v>
      </c>
      <c r="S609" s="4">
        <f>S608</f>
        <v>1.1775793849931895</v>
      </c>
      <c r="T609">
        <v>0.37319999999999998</v>
      </c>
      <c r="U609">
        <f>((Table1[[#This Row],[BB prob.]]*(Table1[[#This Row],[Odds]]-1)-1+Table1[[#This Row],[BB prob.]])/(Table1[[#This Row],[Odds]]-1))*0.3</f>
        <v>-3.2686153846153872E-2</v>
      </c>
      <c r="W609">
        <f>(Table1[[#This Row],[BB Bet]]*Table1[[#This Row],[Odds]]*Table1[[#This Row],[Win]]-Table1[[#This Row],[BB Bet]])*Table1[[#This Row],[BB Bankroll]]</f>
        <v>0</v>
      </c>
      <c r="X609">
        <f>Table1[[#This Row],[BB Bet]]*Table1[[#This Row],[Odds]]*Table1[[#This Row],[Win]]-Table1[[#This Row],[BB Bet]]</f>
        <v>0</v>
      </c>
      <c r="Y609" s="5">
        <f>Y608</f>
        <v>2.072019601349254</v>
      </c>
    </row>
    <row r="610" spans="1:25" x14ac:dyDescent="0.35">
      <c r="A610" s="4">
        <v>2020020334</v>
      </c>
      <c r="B610" s="4">
        <v>45</v>
      </c>
      <c r="C610" s="4" t="s">
        <v>6</v>
      </c>
      <c r="D610" s="4" t="s">
        <v>23</v>
      </c>
      <c r="E610" s="4">
        <v>0</v>
      </c>
      <c r="F610" s="4">
        <v>0</v>
      </c>
      <c r="G610" s="4">
        <v>1.71</v>
      </c>
      <c r="H610">
        <v>0.44569529579501765</v>
      </c>
      <c r="I610">
        <f>((Table1[[#This Row],[H-S prob.]]*(Table1[[#This Row],[Odds]]-1)-1+Table1[[#This Row],[H-S prob.]])/(Table1[[#This Row],[Odds]]-1))*0.3</f>
        <v>-0.10050466655937461</v>
      </c>
      <c r="K610">
        <f>(Table1[[#This Row],[H-S Bet]]*Table1[[#This Row],[Odds]]*Table1[[#This Row],[Win]]-Table1[[#This Row],[H-S Bet]])*Table1[[#This Row],[H-S Bankroll]]</f>
        <v>0</v>
      </c>
      <c r="L610">
        <f>Table1[[#This Row],[H-S Bet]]*Table1[[#This Row],[Odds]]*Table1[[#This Row],[Win]]-Table1[[#This Row],[H-S Bet]]</f>
        <v>0</v>
      </c>
      <c r="M610" s="5">
        <f>M609</f>
        <v>1.5853026234238328</v>
      </c>
      <c r="N610" s="4">
        <v>0.59099999999999997</v>
      </c>
      <c r="O610" s="4">
        <f>((Table1[[#This Row],[Dom prob.]]*(Table1[[#This Row],[Odds]]-1)-1+Table1[[#This Row],[Dom prob.]])/(Table1[[#This Row],[Odds]]-1))*0.3</f>
        <v>4.4830985915492996E-3</v>
      </c>
      <c r="P610" s="4">
        <v>4.4830985915492996E-3</v>
      </c>
      <c r="Q610" s="4">
        <f>(Table1[[#This Row],[Dom Bet]]*Table1[[#This Row],[Odds]]*Table1[[#This Row],[Win]]-Table1[[#This Row],[Dom Bet]])*Table1[[#This Row],[Dom Bankroll]]</f>
        <v>-5.2792044823004583E-3</v>
      </c>
      <c r="R610" s="4">
        <f>Table1[[#This Row],[Dom Bet]]*Table1[[#This Row],[Odds]]*Table1[[#This Row],[Win]]-Table1[[#This Row],[Dom Bet]]</f>
        <v>-4.4830985915492996E-3</v>
      </c>
      <c r="S610" s="4">
        <f>S609</f>
        <v>1.1775793849931895</v>
      </c>
      <c r="T610">
        <v>0.42290000000000005</v>
      </c>
      <c r="U610">
        <f>((Table1[[#This Row],[BB prob.]]*(Table1[[#This Row],[Odds]]-1)-1+Table1[[#This Row],[BB prob.]])/(Table1[[#This Row],[Odds]]-1))*0.3</f>
        <v>-0.11697507042253517</v>
      </c>
      <c r="W610">
        <f>(Table1[[#This Row],[BB Bet]]*Table1[[#This Row],[Odds]]*Table1[[#This Row],[Win]]-Table1[[#This Row],[BB Bet]])*Table1[[#This Row],[BB Bankroll]]</f>
        <v>0</v>
      </c>
      <c r="X610">
        <f>Table1[[#This Row],[BB Bet]]*Table1[[#This Row],[Odds]]*Table1[[#This Row],[Win]]-Table1[[#This Row],[BB Bet]]</f>
        <v>0</v>
      </c>
      <c r="Y610" s="5">
        <f>Y609</f>
        <v>2.072019601349254</v>
      </c>
    </row>
    <row r="611" spans="1:25" x14ac:dyDescent="0.35">
      <c r="A611" s="4">
        <v>2020020334</v>
      </c>
      <c r="B611" s="4">
        <v>45</v>
      </c>
      <c r="C611" s="4" t="s">
        <v>23</v>
      </c>
      <c r="D611" s="4" t="s">
        <v>6</v>
      </c>
      <c r="E611" s="4">
        <v>1</v>
      </c>
      <c r="F611" s="4">
        <v>1</v>
      </c>
      <c r="G611" s="4">
        <v>2.25</v>
      </c>
      <c r="H611">
        <v>0.55430470420498235</v>
      </c>
      <c r="I611">
        <f>((Table1[[#This Row],[H-S prob.]]*(Table1[[#This Row],[Odds]]-1)-1+Table1[[#This Row],[H-S prob.]])/(Table1[[#This Row],[Odds]]-1))*0.3</f>
        <v>5.9324540270690472E-2</v>
      </c>
      <c r="J611">
        <v>5.9324540270690472E-2</v>
      </c>
      <c r="K611">
        <f>(Table1[[#This Row],[H-S Bet]]*Table1[[#This Row],[Odds]]*Table1[[#This Row],[Win]]-Table1[[#This Row],[H-S Bet]])*Table1[[#This Row],[H-S Bankroll]]</f>
        <v>0.11755918665567303</v>
      </c>
      <c r="L611">
        <f>Table1[[#This Row],[H-S Bet]]*Table1[[#This Row],[Odds]]*Table1[[#This Row],[Win]]-Table1[[#This Row],[H-S Bet]]</f>
        <v>7.4155675338363092E-2</v>
      </c>
      <c r="M611" s="5">
        <f>M610</f>
        <v>1.5853026234238328</v>
      </c>
      <c r="N611" s="4">
        <v>0.40899999999999997</v>
      </c>
      <c r="O611" s="4">
        <f>((Table1[[#This Row],[Dom prob.]]*(Table1[[#This Row],[Odds]]-1)-1+Table1[[#This Row],[Dom prob.]])/(Table1[[#This Row],[Odds]]-1))*0.3</f>
        <v>-1.9140000000000011E-2</v>
      </c>
      <c r="P611" s="4"/>
      <c r="Q611" s="4">
        <f>(Table1[[#This Row],[Dom Bet]]*Table1[[#This Row],[Odds]]*Table1[[#This Row],[Win]]-Table1[[#This Row],[Dom Bet]])*Table1[[#This Row],[Dom Bankroll]]</f>
        <v>0</v>
      </c>
      <c r="R611" s="4">
        <f>Table1[[#This Row],[Dom Bet]]*Table1[[#This Row],[Odds]]*Table1[[#This Row],[Win]]-Table1[[#This Row],[Dom Bet]]</f>
        <v>0</v>
      </c>
      <c r="S611" s="4">
        <f>S610</f>
        <v>1.1775793849931895</v>
      </c>
      <c r="T611">
        <v>0.57709999999999995</v>
      </c>
      <c r="U611">
        <f>((Table1[[#This Row],[BB prob.]]*(Table1[[#This Row],[Odds]]-1)-1+Table1[[#This Row],[BB prob.]])/(Table1[[#This Row],[Odds]]-1))*0.3</f>
        <v>7.1633999999999948E-2</v>
      </c>
      <c r="V611">
        <v>7.1633999999999948E-2</v>
      </c>
      <c r="W611">
        <f>(Table1[[#This Row],[BB Bet]]*Table1[[#This Row],[Odds]]*Table1[[#This Row],[Win]]-Table1[[#This Row],[BB Bet]])*Table1[[#This Row],[BB Bankroll]]</f>
        <v>0.18553381515381545</v>
      </c>
      <c r="X611">
        <f>Table1[[#This Row],[BB Bet]]*Table1[[#This Row],[Odds]]*Table1[[#This Row],[Win]]-Table1[[#This Row],[BB Bet]]</f>
        <v>8.9542499999999942E-2</v>
      </c>
      <c r="Y611" s="5">
        <f>Y610</f>
        <v>2.072019601349254</v>
      </c>
    </row>
    <row r="612" spans="1:25" x14ac:dyDescent="0.35">
      <c r="A612" s="4">
        <v>2020020335</v>
      </c>
      <c r="B612" s="4">
        <v>45</v>
      </c>
      <c r="C612" s="4" t="s">
        <v>8</v>
      </c>
      <c r="D612" s="4" t="s">
        <v>7</v>
      </c>
      <c r="E612" s="4">
        <v>1</v>
      </c>
      <c r="F612" s="4">
        <v>0</v>
      </c>
      <c r="G612" s="4">
        <v>2.1</v>
      </c>
      <c r="H612">
        <v>0.50243084978012809</v>
      </c>
      <c r="I612">
        <f>((Table1[[#This Row],[H-S prob.]]*(Table1[[#This Row],[Odds]]-1)-1+Table1[[#This Row],[H-S prob.]])/(Table1[[#This Row],[Odds]]-1))*0.3</f>
        <v>1.5028577601346104E-2</v>
      </c>
      <c r="J612">
        <v>1.5028577601346104E-2</v>
      </c>
      <c r="K612">
        <f>(Table1[[#This Row],[H-S Bet]]*Table1[[#This Row],[Odds]]*Table1[[#This Row],[Win]]-Table1[[#This Row],[H-S Bet]])*Table1[[#This Row],[H-S Bankroll]]</f>
        <v>-2.382484349774263E-2</v>
      </c>
      <c r="L612">
        <f>Table1[[#This Row],[H-S Bet]]*Table1[[#This Row],[Odds]]*Table1[[#This Row],[Win]]-Table1[[#This Row],[H-S Bet]]</f>
        <v>-1.5028577601346104E-2</v>
      </c>
      <c r="M612" s="5">
        <f>M611</f>
        <v>1.5853026234238328</v>
      </c>
      <c r="N612" s="4">
        <v>0.45900000000000002</v>
      </c>
      <c r="O612" s="4">
        <f>((Table1[[#This Row],[Dom prob.]]*(Table1[[#This Row],[Odds]]-1)-1+Table1[[#This Row],[Dom prob.]])/(Table1[[#This Row],[Odds]]-1))*0.3</f>
        <v>-9.845454545454534E-3</v>
      </c>
      <c r="P612" s="4"/>
      <c r="Q612" s="4">
        <f>(Table1[[#This Row],[Dom Bet]]*Table1[[#This Row],[Odds]]*Table1[[#This Row],[Win]]-Table1[[#This Row],[Dom Bet]])*Table1[[#This Row],[Dom Bankroll]]</f>
        <v>0</v>
      </c>
      <c r="R612" s="4">
        <f>Table1[[#This Row],[Dom Bet]]*Table1[[#This Row],[Odds]]*Table1[[#This Row],[Win]]-Table1[[#This Row],[Dom Bet]]</f>
        <v>0</v>
      </c>
      <c r="S612" s="4">
        <f>S611</f>
        <v>1.1775793849931895</v>
      </c>
      <c r="T612">
        <v>0.48980000000000001</v>
      </c>
      <c r="U612">
        <f>((Table1[[#This Row],[BB prob.]]*(Table1[[#This Row],[Odds]]-1)-1+Table1[[#This Row],[BB prob.]])/(Table1[[#This Row],[Odds]]-1))*0.3</f>
        <v>7.7945454545454672E-3</v>
      </c>
      <c r="V612">
        <v>7.7945454545454672E-3</v>
      </c>
      <c r="W612">
        <f>(Table1[[#This Row],[BB Bet]]*Table1[[#This Row],[Odds]]*Table1[[#This Row],[Win]]-Table1[[#This Row],[BB Bet]])*Table1[[#This Row],[BB Bankroll]]</f>
        <v>-1.6150450965425937E-2</v>
      </c>
      <c r="X612">
        <f>Table1[[#This Row],[BB Bet]]*Table1[[#This Row],[Odds]]*Table1[[#This Row],[Win]]-Table1[[#This Row],[BB Bet]]</f>
        <v>-7.7945454545454672E-3</v>
      </c>
      <c r="Y612" s="5">
        <f>Y611</f>
        <v>2.072019601349254</v>
      </c>
    </row>
    <row r="613" spans="1:25" x14ac:dyDescent="0.35">
      <c r="A613" s="4">
        <v>2020020335</v>
      </c>
      <c r="B613" s="4">
        <v>45</v>
      </c>
      <c r="C613" s="4" t="s">
        <v>7</v>
      </c>
      <c r="D613" s="4" t="s">
        <v>8</v>
      </c>
      <c r="E613" s="4">
        <v>0</v>
      </c>
      <c r="F613" s="4">
        <v>1</v>
      </c>
      <c r="G613" s="4">
        <v>1.86</v>
      </c>
      <c r="H613">
        <v>0.49756915021987191</v>
      </c>
      <c r="I613">
        <f>((Table1[[#This Row],[H-S prob.]]*(Table1[[#This Row],[Odds]]-1)-1+Table1[[#This Row],[H-S prob.]])/(Table1[[#This Row],[Odds]]-1))*0.3</f>
        <v>-2.5995830438734251E-2</v>
      </c>
      <c r="K613">
        <f>(Table1[[#This Row],[H-S Bet]]*Table1[[#This Row],[Odds]]*Table1[[#This Row],[Win]]-Table1[[#This Row],[H-S Bet]])*Table1[[#This Row],[H-S Bankroll]]</f>
        <v>0</v>
      </c>
      <c r="L613">
        <f>Table1[[#This Row],[H-S Bet]]*Table1[[#This Row],[Odds]]*Table1[[#This Row],[Win]]-Table1[[#This Row],[H-S Bet]]</f>
        <v>0</v>
      </c>
      <c r="M613" s="5">
        <f>M612</f>
        <v>1.5853026234238328</v>
      </c>
      <c r="N613" s="4">
        <v>0.54099999999999993</v>
      </c>
      <c r="O613" s="4">
        <f>((Table1[[#This Row],[Dom prob.]]*(Table1[[#This Row],[Odds]]-1)-1+Table1[[#This Row],[Dom prob.]])/(Table1[[#This Row],[Odds]]-1))*0.3</f>
        <v>2.1837209302325343E-3</v>
      </c>
      <c r="P613" s="4">
        <v>2.1837209302325343E-3</v>
      </c>
      <c r="Q613" s="4">
        <f>(Table1[[#This Row],[Dom Bet]]*Table1[[#This Row],[Odds]]*Table1[[#This Row],[Win]]-Table1[[#This Row],[Dom Bet]])*Table1[[#This Row],[Dom Bankroll]]</f>
        <v>2.2114940850171856E-3</v>
      </c>
      <c r="R613" s="4">
        <f>Table1[[#This Row],[Dom Bet]]*Table1[[#This Row],[Odds]]*Table1[[#This Row],[Win]]-Table1[[#This Row],[Dom Bet]]</f>
        <v>1.8779999999999795E-3</v>
      </c>
      <c r="S613" s="4">
        <f>S612</f>
        <v>1.1775793849931895</v>
      </c>
      <c r="T613">
        <v>0.51019999999999999</v>
      </c>
      <c r="U613">
        <f>((Table1[[#This Row],[BB prob.]]*(Table1[[#This Row],[Odds]]-1)-1+Table1[[#This Row],[BB prob.]])/(Table1[[#This Row],[Odds]]-1))*0.3</f>
        <v>-1.7800465116279054E-2</v>
      </c>
      <c r="W613">
        <f>(Table1[[#This Row],[BB Bet]]*Table1[[#This Row],[Odds]]*Table1[[#This Row],[Win]]-Table1[[#This Row],[BB Bet]])*Table1[[#This Row],[BB Bankroll]]</f>
        <v>0</v>
      </c>
      <c r="X613">
        <f>Table1[[#This Row],[BB Bet]]*Table1[[#This Row],[Odds]]*Table1[[#This Row],[Win]]-Table1[[#This Row],[BB Bet]]</f>
        <v>0</v>
      </c>
      <c r="Y613" s="5">
        <f>Y612</f>
        <v>2.072019601349254</v>
      </c>
    </row>
    <row r="614" spans="1:25" x14ac:dyDescent="0.35">
      <c r="A614" s="4">
        <v>2020020336</v>
      </c>
      <c r="B614" s="4">
        <v>45</v>
      </c>
      <c r="C614" s="4" t="s">
        <v>28</v>
      </c>
      <c r="D614" s="4" t="s">
        <v>29</v>
      </c>
      <c r="E614" s="4">
        <v>0</v>
      </c>
      <c r="F614" s="4">
        <v>0</v>
      </c>
      <c r="G614" s="4">
        <v>2.5</v>
      </c>
      <c r="H614">
        <v>0.39591047891878001</v>
      </c>
      <c r="I614">
        <f>((Table1[[#This Row],[H-S prob.]]*(Table1[[#This Row],[Odds]]-1)-1+Table1[[#This Row],[H-S prob.]])/(Table1[[#This Row],[Odds]]-1))*0.3</f>
        <v>-2.0447605406099909E-3</v>
      </c>
      <c r="K614">
        <f>(Table1[[#This Row],[H-S Bet]]*Table1[[#This Row],[Odds]]*Table1[[#This Row],[Win]]-Table1[[#This Row],[H-S Bet]])*Table1[[#This Row],[H-S Bankroll]]</f>
        <v>0</v>
      </c>
      <c r="L614">
        <f>Table1[[#This Row],[H-S Bet]]*Table1[[#This Row],[Odds]]*Table1[[#This Row],[Win]]-Table1[[#This Row],[H-S Bet]]</f>
        <v>0</v>
      </c>
      <c r="M614" s="5">
        <f>M613</f>
        <v>1.5853026234238328</v>
      </c>
      <c r="N614" s="4">
        <v>0.374</v>
      </c>
      <c r="O614" s="4">
        <f>((Table1[[#This Row],[Dom prob.]]*(Table1[[#This Row],[Odds]]-1)-1+Table1[[#This Row],[Dom prob.]])/(Table1[[#This Row],[Odds]]-1))*0.3</f>
        <v>-1.300000000000001E-2</v>
      </c>
      <c r="P614" s="4"/>
      <c r="Q614" s="4">
        <f>(Table1[[#This Row],[Dom Bet]]*Table1[[#This Row],[Odds]]*Table1[[#This Row],[Win]]-Table1[[#This Row],[Dom Bet]])*Table1[[#This Row],[Dom Bankroll]]</f>
        <v>0</v>
      </c>
      <c r="R614" s="4">
        <f>Table1[[#This Row],[Dom Bet]]*Table1[[#This Row],[Odds]]*Table1[[#This Row],[Win]]-Table1[[#This Row],[Dom Bet]]</f>
        <v>0</v>
      </c>
      <c r="S614" s="4">
        <f>S613</f>
        <v>1.1775793849931895</v>
      </c>
      <c r="T614">
        <v>0.44189999999999996</v>
      </c>
      <c r="U614">
        <f>((Table1[[#This Row],[BB prob.]]*(Table1[[#This Row],[Odds]]-1)-1+Table1[[#This Row],[BB prob.]])/(Table1[[#This Row],[Odds]]-1))*0.3</f>
        <v>2.0949999999999979E-2</v>
      </c>
      <c r="V614">
        <v>2.0949999999999979E-2</v>
      </c>
      <c r="W614">
        <f>(Table1[[#This Row],[BB Bet]]*Table1[[#This Row],[Odds]]*Table1[[#This Row],[Win]]-Table1[[#This Row],[BB Bet]])*Table1[[#This Row],[BB Bankroll]]</f>
        <v>-4.3408810648266828E-2</v>
      </c>
      <c r="X614">
        <f>Table1[[#This Row],[BB Bet]]*Table1[[#This Row],[Odds]]*Table1[[#This Row],[Win]]-Table1[[#This Row],[BB Bet]]</f>
        <v>-2.0949999999999979E-2</v>
      </c>
      <c r="Y614" s="5">
        <f>Y613</f>
        <v>2.072019601349254</v>
      </c>
    </row>
    <row r="615" spans="1:25" x14ac:dyDescent="0.35">
      <c r="A615" s="4">
        <v>2020020336</v>
      </c>
      <c r="B615" s="4">
        <v>45</v>
      </c>
      <c r="C615" s="4" t="s">
        <v>29</v>
      </c>
      <c r="D615" s="4" t="s">
        <v>28</v>
      </c>
      <c r="E615" s="4">
        <v>1</v>
      </c>
      <c r="F615" s="4">
        <v>1</v>
      </c>
      <c r="G615" s="4">
        <v>1.62</v>
      </c>
      <c r="H615">
        <v>0.60408952108122005</v>
      </c>
      <c r="I615">
        <f>((Table1[[#This Row],[H-S prob.]]*(Table1[[#This Row],[Odds]]-1)-1+Table1[[#This Row],[H-S prob.]])/(Table1[[#This Row],[Odds]]-1))*0.3</f>
        <v>-1.0342730249237131E-2</v>
      </c>
      <c r="K615">
        <f>(Table1[[#This Row],[H-S Bet]]*Table1[[#This Row],[Odds]]*Table1[[#This Row],[Win]]-Table1[[#This Row],[H-S Bet]])*Table1[[#This Row],[H-S Bankroll]]</f>
        <v>0</v>
      </c>
      <c r="L615">
        <f>Table1[[#This Row],[H-S Bet]]*Table1[[#This Row],[Odds]]*Table1[[#This Row],[Win]]-Table1[[#This Row],[H-S Bet]]</f>
        <v>0</v>
      </c>
      <c r="M615" s="5">
        <f>M614</f>
        <v>1.5853026234238328</v>
      </c>
      <c r="N615" s="4">
        <v>0.626</v>
      </c>
      <c r="O615" s="4">
        <f>((Table1[[#This Row],[Dom prob.]]*(Table1[[#This Row],[Odds]]-1)-1+Table1[[#This Row],[Dom prob.]])/(Table1[[#This Row],[Odds]]-1))*0.3</f>
        <v>6.8322580645161389E-3</v>
      </c>
      <c r="P615" s="4">
        <v>6.8322580645161389E-3</v>
      </c>
      <c r="Q615" s="4">
        <f>(Table1[[#This Row],[Dom Bet]]*Table1[[#This Row],[Odds]]*Table1[[#This Row],[Win]]-Table1[[#This Row],[Dom Bet]])*Table1[[#This Row],[Dom Bankroll]]</f>
        <v>4.9882262748311579E-3</v>
      </c>
      <c r="R615" s="4">
        <f>Table1[[#This Row],[Dom Bet]]*Table1[[#This Row],[Odds]]*Table1[[#This Row],[Win]]-Table1[[#This Row],[Dom Bet]]</f>
        <v>4.2360000000000063E-3</v>
      </c>
      <c r="S615" s="4">
        <f>S614</f>
        <v>1.1775793849931895</v>
      </c>
      <c r="T615">
        <v>0.55810000000000004</v>
      </c>
      <c r="U615">
        <f>((Table1[[#This Row],[BB prob.]]*(Table1[[#This Row],[Odds]]-1)-1+Table1[[#This Row],[BB prob.]])/(Table1[[#This Row],[Odds]]-1))*0.3</f>
        <v>-4.6392580645161233E-2</v>
      </c>
      <c r="W615">
        <f>(Table1[[#This Row],[BB Bet]]*Table1[[#This Row],[Odds]]*Table1[[#This Row],[Win]]-Table1[[#This Row],[BB Bet]])*Table1[[#This Row],[BB Bankroll]]</f>
        <v>0</v>
      </c>
      <c r="X615">
        <f>Table1[[#This Row],[BB Bet]]*Table1[[#This Row],[Odds]]*Table1[[#This Row],[Win]]-Table1[[#This Row],[BB Bet]]</f>
        <v>0</v>
      </c>
      <c r="Y615" s="5">
        <f>Y614</f>
        <v>2.072019601349254</v>
      </c>
    </row>
    <row r="616" spans="1:25" x14ac:dyDescent="0.35">
      <c r="A616" s="4">
        <v>2020020337</v>
      </c>
      <c r="B616" s="4">
        <v>45</v>
      </c>
      <c r="C616" s="4" t="s">
        <v>24</v>
      </c>
      <c r="D616" s="4" t="s">
        <v>10</v>
      </c>
      <c r="E616" s="4">
        <v>1</v>
      </c>
      <c r="F616" s="4">
        <v>0</v>
      </c>
      <c r="G616" s="4">
        <v>2.5499999999999998</v>
      </c>
      <c r="H616">
        <v>0.37768053549828634</v>
      </c>
      <c r="I616">
        <f>((Table1[[#This Row],[H-S prob.]]*(Table1[[#This Row],[Odds]]-1)-1+Table1[[#This Row],[H-S prob.]])/(Table1[[#This Row],[Odds]]-1))*0.3</f>
        <v>-7.1447679637490092E-3</v>
      </c>
      <c r="K616">
        <f>(Table1[[#This Row],[H-S Bet]]*Table1[[#This Row],[Odds]]*Table1[[#This Row],[Win]]-Table1[[#This Row],[H-S Bet]])*Table1[[#This Row],[H-S Bankroll]]</f>
        <v>0</v>
      </c>
      <c r="L616">
        <f>Table1[[#This Row],[H-S Bet]]*Table1[[#This Row],[Odds]]*Table1[[#This Row],[Win]]-Table1[[#This Row],[H-S Bet]]</f>
        <v>0</v>
      </c>
      <c r="M616" s="5">
        <f>M615</f>
        <v>1.5853026234238328</v>
      </c>
      <c r="N616" s="4">
        <v>0.36399999999999999</v>
      </c>
      <c r="O616" s="4">
        <f>((Table1[[#This Row],[Dom prob.]]*(Table1[[#This Row],[Odds]]-1)-1+Table1[[#This Row],[Dom prob.]])/(Table1[[#This Row],[Odds]]-1))*0.3</f>
        <v>-1.3896774193548405E-2</v>
      </c>
      <c r="P616" s="4"/>
      <c r="Q616" s="4">
        <f>(Table1[[#This Row],[Dom Bet]]*Table1[[#This Row],[Odds]]*Table1[[#This Row],[Win]]-Table1[[#This Row],[Dom Bet]])*Table1[[#This Row],[Dom Bankroll]]</f>
        <v>0</v>
      </c>
      <c r="R616" s="4">
        <f>Table1[[#This Row],[Dom Bet]]*Table1[[#This Row],[Odds]]*Table1[[#This Row],[Win]]-Table1[[#This Row],[Dom Bet]]</f>
        <v>0</v>
      </c>
      <c r="S616" s="4">
        <f>S615</f>
        <v>1.1775793849931895</v>
      </c>
      <c r="T616">
        <v>0.40360000000000001</v>
      </c>
      <c r="U616">
        <f>((Table1[[#This Row],[BB prob.]]*(Table1[[#This Row],[Odds]]-1)-1+Table1[[#This Row],[BB prob.]])/(Table1[[#This Row],[Odds]]-1))*0.3</f>
        <v>5.6477419354838574E-3</v>
      </c>
      <c r="V616">
        <v>5.6477419354838574E-3</v>
      </c>
      <c r="W616">
        <f>(Table1[[#This Row],[BB Bet]]*Table1[[#This Row],[Odds]]*Table1[[#This Row],[Win]]-Table1[[#This Row],[BB Bet]])*Table1[[#This Row],[BB Bankroll]]</f>
        <v>-1.1702231993684727E-2</v>
      </c>
      <c r="X616">
        <f>Table1[[#This Row],[BB Bet]]*Table1[[#This Row],[Odds]]*Table1[[#This Row],[Win]]-Table1[[#This Row],[BB Bet]]</f>
        <v>-5.6477419354838574E-3</v>
      </c>
      <c r="Y616" s="5">
        <f>Y615</f>
        <v>2.072019601349254</v>
      </c>
    </row>
    <row r="617" spans="1:25" x14ac:dyDescent="0.35">
      <c r="A617" s="4">
        <v>2020020337</v>
      </c>
      <c r="B617" s="4">
        <v>45</v>
      </c>
      <c r="C617" s="4" t="s">
        <v>10</v>
      </c>
      <c r="D617" s="4" t="s">
        <v>24</v>
      </c>
      <c r="E617" s="4">
        <v>0</v>
      </c>
      <c r="F617" s="4">
        <v>1</v>
      </c>
      <c r="G617" s="4">
        <v>1.58</v>
      </c>
      <c r="H617">
        <v>0.6223194645017136</v>
      </c>
      <c r="I617">
        <f>((Table1[[#This Row],[H-S prob.]]*(Table1[[#This Row],[Odds]]-1)-1+Table1[[#This Row],[H-S prob.]])/(Table1[[#This Row],[Odds]]-1))*0.3</f>
        <v>-8.6561617692892164E-3</v>
      </c>
      <c r="K617">
        <f>(Table1[[#This Row],[H-S Bet]]*Table1[[#This Row],[Odds]]*Table1[[#This Row],[Win]]-Table1[[#This Row],[H-S Bet]])*Table1[[#This Row],[H-S Bankroll]]</f>
        <v>0</v>
      </c>
      <c r="L617">
        <f>Table1[[#This Row],[H-S Bet]]*Table1[[#This Row],[Odds]]*Table1[[#This Row],[Win]]-Table1[[#This Row],[H-S Bet]]</f>
        <v>0</v>
      </c>
      <c r="M617" s="5">
        <f>M616</f>
        <v>1.5853026234238328</v>
      </c>
      <c r="N617" s="4">
        <v>0.63600000000000001</v>
      </c>
      <c r="O617" s="4">
        <f>((Table1[[#This Row],[Dom prob.]]*(Table1[[#This Row],[Odds]]-1)-1+Table1[[#This Row],[Dom prob.]])/(Table1[[#This Row],[Odds]]-1))*0.3</f>
        <v>2.5241379310345377E-3</v>
      </c>
      <c r="P617" s="4">
        <v>2.5241379310345377E-3</v>
      </c>
      <c r="Q617" s="4">
        <f>(Table1[[#This Row],[Dom Bet]]*Table1[[#This Row],[Odds]]*Table1[[#This Row],[Win]]-Table1[[#This Row],[Dom Bet]])*Table1[[#This Row],[Dom Bankroll]]</f>
        <v>1.7239762196300673E-3</v>
      </c>
      <c r="R617" s="4">
        <f>Table1[[#This Row],[Dom Bet]]*Table1[[#This Row],[Odds]]*Table1[[#This Row],[Win]]-Table1[[#This Row],[Dom Bet]]</f>
        <v>1.4640000000000321E-3</v>
      </c>
      <c r="S617" s="4">
        <f>S616</f>
        <v>1.1775793849931895</v>
      </c>
      <c r="T617">
        <v>0.59640000000000004</v>
      </c>
      <c r="U617">
        <f>((Table1[[#This Row],[BB prob.]]*(Table1[[#This Row],[Odds]]-1)-1+Table1[[#This Row],[BB prob.]])/(Table1[[#This Row],[Odds]]-1))*0.3</f>
        <v>-2.9838620689655149E-2</v>
      </c>
      <c r="W617">
        <f>(Table1[[#This Row],[BB Bet]]*Table1[[#This Row],[Odds]]*Table1[[#This Row],[Win]]-Table1[[#This Row],[BB Bet]])*Table1[[#This Row],[BB Bankroll]]</f>
        <v>0</v>
      </c>
      <c r="X617">
        <f>Table1[[#This Row],[BB Bet]]*Table1[[#This Row],[Odds]]*Table1[[#This Row],[Win]]-Table1[[#This Row],[BB Bet]]</f>
        <v>0</v>
      </c>
      <c r="Y617" s="5">
        <f>Y616</f>
        <v>2.072019601349254</v>
      </c>
    </row>
    <row r="618" spans="1:25" x14ac:dyDescent="0.35">
      <c r="A618" s="4">
        <v>2020020340</v>
      </c>
      <c r="B618" s="4">
        <v>46</v>
      </c>
      <c r="C618" s="4" t="s">
        <v>12</v>
      </c>
      <c r="D618" s="4" t="s">
        <v>2</v>
      </c>
      <c r="E618" s="4">
        <v>1</v>
      </c>
      <c r="F618" s="4">
        <v>0</v>
      </c>
      <c r="G618" s="4">
        <v>2.5</v>
      </c>
      <c r="H618">
        <v>0.3571042070468658</v>
      </c>
      <c r="I618">
        <f>((Table1[[#This Row],[H-S prob.]]*(Table1[[#This Row],[Odds]]-1)-1+Table1[[#This Row],[H-S prob.]])/(Table1[[#This Row],[Odds]]-1))*0.3</f>
        <v>-2.1447896476567096E-2</v>
      </c>
      <c r="K618">
        <f>(Table1[[#This Row],[H-S Bet]]*Table1[[#This Row],[Odds]]*Table1[[#This Row],[Win]]-Table1[[#This Row],[H-S Bet]])*Table1[[#This Row],[H-S Bankroll]]</f>
        <v>0</v>
      </c>
      <c r="L618">
        <f>Table1[[#This Row],[H-S Bet]]*Table1[[#This Row],[Odds]]*Table1[[#This Row],[Win]]-Table1[[#This Row],[H-S Bet]]</f>
        <v>0</v>
      </c>
      <c r="M618" s="5">
        <f>M617+SUM(K590:K617)</f>
        <v>1.6258917664534651</v>
      </c>
      <c r="N618" s="4">
        <v>0.41099999999999998</v>
      </c>
      <c r="O618" s="4">
        <f>((Table1[[#This Row],[Dom prob.]]*(Table1[[#This Row],[Odds]]-1)-1+Table1[[#This Row],[Dom prob.]])/(Table1[[#This Row],[Odds]]-1))*0.3</f>
        <v>5.4999999999999823E-3</v>
      </c>
      <c r="P618" s="4">
        <v>5.4999999999999823E-3</v>
      </c>
      <c r="Q618" s="4">
        <f>(Table1[[#This Row],[Dom Bet]]*Table1[[#This Row],[Odds]]*Table1[[#This Row],[Win]]-Table1[[#This Row],[Dom Bet]])*Table1[[#This Row],[Dom Bankroll]]</f>
        <v>-6.684242196050235E-3</v>
      </c>
      <c r="R618" s="4">
        <f>Table1[[#This Row],[Dom Bet]]*Table1[[#This Row],[Odds]]*Table1[[#This Row],[Win]]-Table1[[#This Row],[Dom Bet]]</f>
        <v>-5.4999999999999823E-3</v>
      </c>
      <c r="S618" s="4">
        <f>S617+SUM(Q590:Q617)</f>
        <v>1.2153167629182284</v>
      </c>
      <c r="T618">
        <v>0.3483</v>
      </c>
      <c r="U618">
        <f>((Table1[[#This Row],[BB prob.]]*(Table1[[#This Row],[Odds]]-1)-1+Table1[[#This Row],[BB prob.]])/(Table1[[#This Row],[Odds]]-1))*0.3</f>
        <v>-2.5850000000000005E-2</v>
      </c>
      <c r="W618">
        <f>(Table1[[#This Row],[BB Bet]]*Table1[[#This Row],[Odds]]*Table1[[#This Row],[Win]]-Table1[[#This Row],[BB Bet]])*Table1[[#This Row],[BB Bankroll]]</f>
        <v>0</v>
      </c>
      <c r="X618">
        <f>Table1[[#This Row],[BB Bet]]*Table1[[#This Row],[Odds]]*Table1[[#This Row],[Win]]-Table1[[#This Row],[BB Bet]]</f>
        <v>0</v>
      </c>
      <c r="Y618" s="5">
        <f>Y617+SUM(W590:W617)</f>
        <v>1.9473060867252743</v>
      </c>
    </row>
    <row r="619" spans="1:25" x14ac:dyDescent="0.35">
      <c r="A619" s="4">
        <v>2020020340</v>
      </c>
      <c r="B619" s="4">
        <v>46</v>
      </c>
      <c r="C619" s="4" t="s">
        <v>2</v>
      </c>
      <c r="D619" s="4" t="s">
        <v>12</v>
      </c>
      <c r="E619" s="4">
        <v>0</v>
      </c>
      <c r="F619" s="4">
        <v>1</v>
      </c>
      <c r="G619" s="4">
        <v>1.58</v>
      </c>
      <c r="H619">
        <v>0.64289579295313415</v>
      </c>
      <c r="I619">
        <f>((Table1[[#This Row],[H-S prob.]]*(Table1[[#This Row],[Odds]]-1)-1+Table1[[#This Row],[H-S prob.]])/(Table1[[#This Row],[Odds]]-1))*0.3</f>
        <v>8.1596652754924101E-3</v>
      </c>
      <c r="J619">
        <v>8.1596652754924101E-3</v>
      </c>
      <c r="K619">
        <f>(Table1[[#This Row],[H-S Bet]]*Table1[[#This Row],[Odds]]*Table1[[#This Row],[Win]]-Table1[[#This Row],[H-S Bet]])*Table1[[#This Row],[H-S Bankroll]]</f>
        <v>7.6947049012948254E-3</v>
      </c>
      <c r="L619">
        <f>Table1[[#This Row],[H-S Bet]]*Table1[[#This Row],[Odds]]*Table1[[#This Row],[Win]]-Table1[[#This Row],[H-S Bet]]</f>
        <v>4.7326058597855977E-3</v>
      </c>
      <c r="M619" s="5">
        <f>M618</f>
        <v>1.6258917664534651</v>
      </c>
      <c r="N619" s="4">
        <v>0.58899999999999997</v>
      </c>
      <c r="O619" s="4">
        <f>((Table1[[#This Row],[Dom prob.]]*(Table1[[#This Row],[Odds]]-1)-1+Table1[[#This Row],[Dom prob.]])/(Table1[[#This Row],[Odds]]-1))*0.3</f>
        <v>-3.5886206896551719E-2</v>
      </c>
      <c r="P619" s="4"/>
      <c r="Q619" s="4">
        <f>(Table1[[#This Row],[Dom Bet]]*Table1[[#This Row],[Odds]]*Table1[[#This Row],[Win]]-Table1[[#This Row],[Dom Bet]])*Table1[[#This Row],[Dom Bankroll]]</f>
        <v>0</v>
      </c>
      <c r="R619" s="4">
        <f>Table1[[#This Row],[Dom Bet]]*Table1[[#This Row],[Odds]]*Table1[[#This Row],[Win]]-Table1[[#This Row],[Dom Bet]]</f>
        <v>0</v>
      </c>
      <c r="S619" s="4">
        <f>S618</f>
        <v>1.2153167629182284</v>
      </c>
      <c r="T619">
        <v>0.65169999999999995</v>
      </c>
      <c r="U619">
        <f>((Table1[[#This Row],[BB prob.]]*(Table1[[#This Row],[Odds]]-1)-1+Table1[[#This Row],[BB prob.]])/(Table1[[#This Row],[Odds]]-1))*0.3</f>
        <v>1.5354827586206831E-2</v>
      </c>
      <c r="V619">
        <v>1.5354827586206831E-2</v>
      </c>
      <c r="W619">
        <f>(Table1[[#This Row],[BB Bet]]*Table1[[#This Row],[Odds]]*Table1[[#This Row],[Win]]-Table1[[#This Row],[BB Bet]])*Table1[[#This Row],[BB Bankroll]]</f>
        <v>1.7342318547157877E-2</v>
      </c>
      <c r="X619">
        <f>Table1[[#This Row],[BB Bet]]*Table1[[#This Row],[Odds]]*Table1[[#This Row],[Win]]-Table1[[#This Row],[BB Bet]]</f>
        <v>8.9057999999999637E-3</v>
      </c>
      <c r="Y619" s="5">
        <f>Y618</f>
        <v>1.9473060867252743</v>
      </c>
    </row>
    <row r="620" spans="1:25" x14ac:dyDescent="0.35">
      <c r="A620" s="4">
        <v>2020020341</v>
      </c>
      <c r="B620" s="4">
        <v>46</v>
      </c>
      <c r="C620" s="4" t="s">
        <v>16</v>
      </c>
      <c r="D620" s="4" t="s">
        <v>3</v>
      </c>
      <c r="E620" s="4">
        <v>1</v>
      </c>
      <c r="F620" s="4">
        <v>1</v>
      </c>
      <c r="G620" s="4">
        <v>1.9</v>
      </c>
      <c r="H620">
        <v>0.49744482596299128</v>
      </c>
      <c r="I620">
        <f>((Table1[[#This Row],[H-S prob.]]*(Table1[[#This Row],[Odds]]-1)-1+Table1[[#This Row],[H-S prob.]])/(Table1[[#This Row],[Odds]]-1))*0.3</f>
        <v>-1.8284943556772185E-2</v>
      </c>
      <c r="K620">
        <f>(Table1[[#This Row],[H-S Bet]]*Table1[[#This Row],[Odds]]*Table1[[#This Row],[Win]]-Table1[[#This Row],[H-S Bet]])*Table1[[#This Row],[H-S Bankroll]]</f>
        <v>0</v>
      </c>
      <c r="L620">
        <f>Table1[[#This Row],[H-S Bet]]*Table1[[#This Row],[Odds]]*Table1[[#This Row],[Win]]-Table1[[#This Row],[H-S Bet]]</f>
        <v>0</v>
      </c>
      <c r="M620" s="5">
        <f>M619</f>
        <v>1.6258917664534651</v>
      </c>
      <c r="N620" s="4">
        <v>0.47499999999999998</v>
      </c>
      <c r="O620" s="4">
        <f>((Table1[[#This Row],[Dom prob.]]*(Table1[[#This Row],[Odds]]-1)-1+Table1[[#This Row],[Dom prob.]])/(Table1[[#This Row],[Odds]]-1))*0.3</f>
        <v>-3.2500000000000015E-2</v>
      </c>
      <c r="P620" s="4"/>
      <c r="Q620" s="4">
        <f>(Table1[[#This Row],[Dom Bet]]*Table1[[#This Row],[Odds]]*Table1[[#This Row],[Win]]-Table1[[#This Row],[Dom Bet]])*Table1[[#This Row],[Dom Bankroll]]</f>
        <v>0</v>
      </c>
      <c r="R620" s="4">
        <f>Table1[[#This Row],[Dom Bet]]*Table1[[#This Row],[Odds]]*Table1[[#This Row],[Win]]-Table1[[#This Row],[Dom Bet]]</f>
        <v>0</v>
      </c>
      <c r="S620" s="4">
        <f>S619</f>
        <v>1.2153167629182284</v>
      </c>
      <c r="T620">
        <v>0.56200000000000006</v>
      </c>
      <c r="U620">
        <f>((Table1[[#This Row],[BB prob.]]*(Table1[[#This Row],[Odds]]-1)-1+Table1[[#This Row],[BB prob.]])/(Table1[[#This Row],[Odds]]-1))*0.3</f>
        <v>2.260000000000003E-2</v>
      </c>
      <c r="V620">
        <v>2.260000000000003E-2</v>
      </c>
      <c r="W620">
        <f>(Table1[[#This Row],[BB Bet]]*Table1[[#This Row],[Odds]]*Table1[[#This Row],[Win]]-Table1[[#This Row],[BB Bet]])*Table1[[#This Row],[BB Bankroll]]</f>
        <v>3.960820580399213E-2</v>
      </c>
      <c r="X620">
        <f>Table1[[#This Row],[BB Bet]]*Table1[[#This Row],[Odds]]*Table1[[#This Row],[Win]]-Table1[[#This Row],[BB Bet]]</f>
        <v>2.0340000000000025E-2</v>
      </c>
      <c r="Y620" s="5">
        <f>Y619</f>
        <v>1.9473060867252743</v>
      </c>
    </row>
    <row r="621" spans="1:25" x14ac:dyDescent="0.35">
      <c r="A621" s="4">
        <v>2020020341</v>
      </c>
      <c r="B621" s="4">
        <v>46</v>
      </c>
      <c r="C621" s="4" t="s">
        <v>3</v>
      </c>
      <c r="D621" s="4" t="s">
        <v>16</v>
      </c>
      <c r="E621" s="4">
        <v>0</v>
      </c>
      <c r="F621" s="4">
        <v>0</v>
      </c>
      <c r="G621" s="4">
        <v>2.0499999999999998</v>
      </c>
      <c r="H621">
        <v>0.50255517403700878</v>
      </c>
      <c r="I621">
        <f>((Table1[[#This Row],[H-S prob.]]*(Table1[[#This Row],[Odds]]-1)-1+Table1[[#This Row],[H-S prob.]])/(Table1[[#This Row],[Odds]]-1))*0.3</f>
        <v>8.6394590788194045E-3</v>
      </c>
      <c r="J621">
        <v>8.6394590788194045E-3</v>
      </c>
      <c r="K621">
        <f>(Table1[[#This Row],[H-S Bet]]*Table1[[#This Row],[Odds]]*Table1[[#This Row],[Win]]-Table1[[#This Row],[H-S Bet]])*Table1[[#This Row],[H-S Bankroll]]</f>
        <v>-1.4046825382864107E-2</v>
      </c>
      <c r="L621">
        <f>Table1[[#This Row],[H-S Bet]]*Table1[[#This Row],[Odds]]*Table1[[#This Row],[Win]]-Table1[[#This Row],[H-S Bet]]</f>
        <v>-8.6394590788194045E-3</v>
      </c>
      <c r="M621" s="5">
        <f>M620</f>
        <v>1.6258917664534651</v>
      </c>
      <c r="N621" s="4">
        <v>0.52500000000000002</v>
      </c>
      <c r="O621" s="4">
        <f>((Table1[[#This Row],[Dom prob.]]*(Table1[[#This Row],[Odds]]-1)-1+Table1[[#This Row],[Dom prob.]])/(Table1[[#This Row],[Odds]]-1))*0.3</f>
        <v>2.1785714285714269E-2</v>
      </c>
      <c r="P621" s="4">
        <v>2.1785714285714269E-2</v>
      </c>
      <c r="Q621" s="4">
        <f>(Table1[[#This Row],[Dom Bet]]*Table1[[#This Row],[Odds]]*Table1[[#This Row],[Win]]-Table1[[#This Row],[Dom Bet]])*Table1[[#This Row],[Dom Bankroll]]</f>
        <v>-2.647654376357567E-2</v>
      </c>
      <c r="R621" s="4">
        <f>Table1[[#This Row],[Dom Bet]]*Table1[[#This Row],[Odds]]*Table1[[#This Row],[Win]]-Table1[[#This Row],[Dom Bet]]</f>
        <v>-2.1785714285714269E-2</v>
      </c>
      <c r="S621" s="4">
        <f>S620</f>
        <v>1.2153167629182284</v>
      </c>
      <c r="T621">
        <v>0.43799999999999994</v>
      </c>
      <c r="U621">
        <f>((Table1[[#This Row],[BB prob.]]*(Table1[[#This Row],[Odds]]-1)-1+Table1[[#This Row],[BB prob.]])/(Table1[[#This Row],[Odds]]-1))*0.3</f>
        <v>-2.9171428571428633E-2</v>
      </c>
      <c r="W621">
        <f>(Table1[[#This Row],[BB Bet]]*Table1[[#This Row],[Odds]]*Table1[[#This Row],[Win]]-Table1[[#This Row],[BB Bet]])*Table1[[#This Row],[BB Bankroll]]</f>
        <v>0</v>
      </c>
      <c r="X621">
        <f>Table1[[#This Row],[BB Bet]]*Table1[[#This Row],[Odds]]*Table1[[#This Row],[Win]]-Table1[[#This Row],[BB Bet]]</f>
        <v>0</v>
      </c>
      <c r="Y621" s="5">
        <f>Y620</f>
        <v>1.9473060867252743</v>
      </c>
    </row>
    <row r="622" spans="1:25" x14ac:dyDescent="0.35">
      <c r="A622" s="4">
        <v>2020020342</v>
      </c>
      <c r="B622" s="4">
        <v>46</v>
      </c>
      <c r="C622" s="4" t="s">
        <v>14</v>
      </c>
      <c r="D622" s="4" t="s">
        <v>17</v>
      </c>
      <c r="E622" s="4">
        <v>0</v>
      </c>
      <c r="F622" s="4">
        <v>1</v>
      </c>
      <c r="G622" s="4">
        <v>1.6</v>
      </c>
      <c r="H622">
        <v>0.61841260186880009</v>
      </c>
      <c r="I622">
        <f>((Table1[[#This Row],[H-S prob.]]*(Table1[[#This Row],[Odds]]-1)-1+Table1[[#This Row],[H-S prob.]])/(Table1[[#This Row],[Odds]]-1))*0.3</f>
        <v>-5.2699185049598909E-3</v>
      </c>
      <c r="K622">
        <f>(Table1[[#This Row],[H-S Bet]]*Table1[[#This Row],[Odds]]*Table1[[#This Row],[Win]]-Table1[[#This Row],[H-S Bet]])*Table1[[#This Row],[H-S Bankroll]]</f>
        <v>0</v>
      </c>
      <c r="L622">
        <f>Table1[[#This Row],[H-S Bet]]*Table1[[#This Row],[Odds]]*Table1[[#This Row],[Win]]-Table1[[#This Row],[H-S Bet]]</f>
        <v>0</v>
      </c>
      <c r="M622" s="5">
        <f>M621</f>
        <v>1.6258917664534651</v>
      </c>
      <c r="N622" s="4">
        <v>0.57099999999999995</v>
      </c>
      <c r="O622" s="4">
        <f>((Table1[[#This Row],[Dom prob.]]*(Table1[[#This Row],[Odds]]-1)-1+Table1[[#This Row],[Dom prob.]])/(Table1[[#This Row],[Odds]]-1))*0.3</f>
        <v>-4.3200000000000009E-2</v>
      </c>
      <c r="P622" s="4"/>
      <c r="Q622" s="4">
        <f>(Table1[[#This Row],[Dom Bet]]*Table1[[#This Row],[Odds]]*Table1[[#This Row],[Win]]-Table1[[#This Row],[Dom Bet]])*Table1[[#This Row],[Dom Bankroll]]</f>
        <v>0</v>
      </c>
      <c r="R622" s="4">
        <f>Table1[[#This Row],[Dom Bet]]*Table1[[#This Row],[Odds]]*Table1[[#This Row],[Win]]-Table1[[#This Row],[Dom Bet]]</f>
        <v>0</v>
      </c>
      <c r="S622" s="4">
        <f>S621</f>
        <v>1.2153167629182284</v>
      </c>
      <c r="T622">
        <v>0.60799999999999998</v>
      </c>
      <c r="U622">
        <f>((Table1[[#This Row],[BB prob.]]*(Table1[[#This Row],[Odds]]-1)-1+Table1[[#This Row],[BB prob.]])/(Table1[[#This Row],[Odds]]-1))*0.3</f>
        <v>-1.3599999999999999E-2</v>
      </c>
      <c r="W622">
        <f>(Table1[[#This Row],[BB Bet]]*Table1[[#This Row],[Odds]]*Table1[[#This Row],[Win]]-Table1[[#This Row],[BB Bet]])*Table1[[#This Row],[BB Bankroll]]</f>
        <v>0</v>
      </c>
      <c r="X622">
        <f>Table1[[#This Row],[BB Bet]]*Table1[[#This Row],[Odds]]*Table1[[#This Row],[Win]]-Table1[[#This Row],[BB Bet]]</f>
        <v>0</v>
      </c>
      <c r="Y622" s="5">
        <f>Y621</f>
        <v>1.9473060867252743</v>
      </c>
    </row>
    <row r="623" spans="1:25" x14ac:dyDescent="0.35">
      <c r="A623" s="4">
        <v>2020020342</v>
      </c>
      <c r="B623" s="4">
        <v>46</v>
      </c>
      <c r="C623" s="4" t="s">
        <v>17</v>
      </c>
      <c r="D623" s="4" t="s">
        <v>14</v>
      </c>
      <c r="E623" s="4">
        <v>1</v>
      </c>
      <c r="F623" s="4">
        <v>0</v>
      </c>
      <c r="G623" s="4">
        <v>2.4500000000000002</v>
      </c>
      <c r="H623">
        <v>0.38158739813119985</v>
      </c>
      <c r="I623">
        <f>((Table1[[#This Row],[H-S prob.]]*(Table1[[#This Row],[Odds]]-1)-1+Table1[[#This Row],[H-S prob.]])/(Table1[[#This Row],[Odds]]-1))*0.3</f>
        <v>-1.3471215430046956E-2</v>
      </c>
      <c r="K623">
        <f>(Table1[[#This Row],[H-S Bet]]*Table1[[#This Row],[Odds]]*Table1[[#This Row],[Win]]-Table1[[#This Row],[H-S Bet]])*Table1[[#This Row],[H-S Bankroll]]</f>
        <v>0</v>
      </c>
      <c r="L623">
        <f>Table1[[#This Row],[H-S Bet]]*Table1[[#This Row],[Odds]]*Table1[[#This Row],[Win]]-Table1[[#This Row],[H-S Bet]]</f>
        <v>0</v>
      </c>
      <c r="M623" s="5">
        <f>M622</f>
        <v>1.6258917664534651</v>
      </c>
      <c r="N623" s="4">
        <v>0.42899999999999999</v>
      </c>
      <c r="O623" s="4">
        <f>((Table1[[#This Row],[Dom prob.]]*(Table1[[#This Row],[Odds]]-1)-1+Table1[[#This Row],[Dom prob.]])/(Table1[[#This Row],[Odds]]-1))*0.3</f>
        <v>1.0562068965517261E-2</v>
      </c>
      <c r="P623" s="4">
        <v>1.0562068965517261E-2</v>
      </c>
      <c r="Q623" s="4">
        <f>(Table1[[#This Row],[Dom Bet]]*Table1[[#This Row],[Odds]]*Table1[[#This Row],[Win]]-Table1[[#This Row],[Dom Bet]])*Table1[[#This Row],[Dom Bankroll]]</f>
        <v>-1.2836259464891519E-2</v>
      </c>
      <c r="R623" s="4">
        <f>Table1[[#This Row],[Dom Bet]]*Table1[[#This Row],[Odds]]*Table1[[#This Row],[Win]]-Table1[[#This Row],[Dom Bet]]</f>
        <v>-1.0562068965517261E-2</v>
      </c>
      <c r="S623" s="4">
        <f>S622</f>
        <v>1.2153167629182284</v>
      </c>
      <c r="T623">
        <v>0.39200000000000002</v>
      </c>
      <c r="U623">
        <f>((Table1[[#This Row],[BB prob.]]*(Table1[[#This Row],[Odds]]-1)-1+Table1[[#This Row],[BB prob.]])/(Table1[[#This Row],[Odds]]-1))*0.3</f>
        <v>-8.1931034482758316E-3</v>
      </c>
      <c r="W623">
        <f>(Table1[[#This Row],[BB Bet]]*Table1[[#This Row],[Odds]]*Table1[[#This Row],[Win]]-Table1[[#This Row],[BB Bet]])*Table1[[#This Row],[BB Bankroll]]</f>
        <v>0</v>
      </c>
      <c r="X623">
        <f>Table1[[#This Row],[BB Bet]]*Table1[[#This Row],[Odds]]*Table1[[#This Row],[Win]]-Table1[[#This Row],[BB Bet]]</f>
        <v>0</v>
      </c>
      <c r="Y623" s="5">
        <f>Y622</f>
        <v>1.9473060867252743</v>
      </c>
    </row>
    <row r="624" spans="1:25" x14ac:dyDescent="0.35">
      <c r="A624" s="4">
        <v>2020020343</v>
      </c>
      <c r="B624" s="4">
        <v>46</v>
      </c>
      <c r="C624" s="4" t="s">
        <v>4</v>
      </c>
      <c r="D624" s="4" t="s">
        <v>19</v>
      </c>
      <c r="E624" s="4">
        <v>1</v>
      </c>
      <c r="F624" s="4">
        <v>1</v>
      </c>
      <c r="G624" s="4">
        <v>1.5</v>
      </c>
      <c r="H624">
        <v>0.66596909178020403</v>
      </c>
      <c r="I624">
        <f>((Table1[[#This Row],[H-S prob.]]*(Table1[[#This Row],[Odds]]-1)-1+Table1[[#This Row],[H-S prob.]])/(Table1[[#This Row],[Odds]]-1))*0.3</f>
        <v>-6.2781739781641026E-4</v>
      </c>
      <c r="K624">
        <f>(Table1[[#This Row],[H-S Bet]]*Table1[[#This Row],[Odds]]*Table1[[#This Row],[Win]]-Table1[[#This Row],[H-S Bet]])*Table1[[#This Row],[H-S Bankroll]]</f>
        <v>0</v>
      </c>
      <c r="L624">
        <f>Table1[[#This Row],[H-S Bet]]*Table1[[#This Row],[Odds]]*Table1[[#This Row],[Win]]-Table1[[#This Row],[H-S Bet]]</f>
        <v>0</v>
      </c>
      <c r="M624" s="5">
        <f>M623</f>
        <v>1.6258917664534651</v>
      </c>
      <c r="N624" s="4">
        <v>0.67700000000000005</v>
      </c>
      <c r="O624" s="4">
        <f>((Table1[[#This Row],[Dom prob.]]*(Table1[[#This Row],[Odds]]-1)-1+Table1[[#This Row],[Dom prob.]])/(Table1[[#This Row],[Odds]]-1))*0.3</f>
        <v>9.3000000000000409E-3</v>
      </c>
      <c r="P624" s="4">
        <v>9.3000000000000409E-3</v>
      </c>
      <c r="Q624" s="4">
        <f>(Table1[[#This Row],[Dom Bet]]*Table1[[#This Row],[Odds]]*Table1[[#This Row],[Win]]-Table1[[#This Row],[Dom Bet]])*Table1[[#This Row],[Dom Bankroll]]</f>
        <v>5.6512229475697874E-3</v>
      </c>
      <c r="R624" s="4">
        <f>Table1[[#This Row],[Dom Bet]]*Table1[[#This Row],[Odds]]*Table1[[#This Row],[Win]]-Table1[[#This Row],[Dom Bet]]</f>
        <v>4.6500000000000204E-3</v>
      </c>
      <c r="S624" s="4">
        <f>S623</f>
        <v>1.2153167629182284</v>
      </c>
      <c r="T624">
        <v>0.71060000000000001</v>
      </c>
      <c r="U624">
        <f>((Table1[[#This Row],[BB prob.]]*(Table1[[#This Row],[Odds]]-1)-1+Table1[[#This Row],[BB prob.]])/(Table1[[#This Row],[Odds]]-1))*0.3</f>
        <v>3.9539999999999971E-2</v>
      </c>
      <c r="V624">
        <v>3.9539999999999971E-2</v>
      </c>
      <c r="W624">
        <f>(Table1[[#This Row],[BB Bet]]*Table1[[#This Row],[Odds]]*Table1[[#This Row],[Win]]-Table1[[#This Row],[BB Bet]])*Table1[[#This Row],[BB Bankroll]]</f>
        <v>3.8498241334558654E-2</v>
      </c>
      <c r="X624">
        <f>Table1[[#This Row],[BB Bet]]*Table1[[#This Row],[Odds]]*Table1[[#This Row],[Win]]-Table1[[#This Row],[BB Bet]]</f>
        <v>1.9769999999999989E-2</v>
      </c>
      <c r="Y624" s="5">
        <f>Y623</f>
        <v>1.9473060867252743</v>
      </c>
    </row>
    <row r="625" spans="1:25" x14ac:dyDescent="0.35">
      <c r="A625" s="4">
        <v>2020020343</v>
      </c>
      <c r="B625" s="4">
        <v>46</v>
      </c>
      <c r="C625" s="4" t="s">
        <v>19</v>
      </c>
      <c r="D625" s="4" t="s">
        <v>4</v>
      </c>
      <c r="E625" s="4">
        <v>0</v>
      </c>
      <c r="F625" s="4">
        <v>0</v>
      </c>
      <c r="G625" s="4">
        <v>2.7</v>
      </c>
      <c r="H625">
        <v>0.33403090821979597</v>
      </c>
      <c r="I625">
        <f>((Table1[[#This Row],[H-S prob.]]*(Table1[[#This Row],[Odds]]-1)-1+Table1[[#This Row],[H-S prob.]])/(Table1[[#This Row],[Odds]]-1))*0.3</f>
        <v>-1.7314684907038368E-2</v>
      </c>
      <c r="K625">
        <f>(Table1[[#This Row],[H-S Bet]]*Table1[[#This Row],[Odds]]*Table1[[#This Row],[Win]]-Table1[[#This Row],[H-S Bet]])*Table1[[#This Row],[H-S Bankroll]]</f>
        <v>0</v>
      </c>
      <c r="L625">
        <f>Table1[[#This Row],[H-S Bet]]*Table1[[#This Row],[Odds]]*Table1[[#This Row],[Win]]-Table1[[#This Row],[H-S Bet]]</f>
        <v>0</v>
      </c>
      <c r="M625" s="5">
        <f>M624</f>
        <v>1.6258917664534651</v>
      </c>
      <c r="N625" s="4">
        <v>0.32299999999999995</v>
      </c>
      <c r="O625" s="4">
        <f>((Table1[[#This Row],[Dom prob.]]*(Table1[[#This Row],[Odds]]-1)-1+Table1[[#This Row],[Dom prob.]])/(Table1[[#This Row],[Odds]]-1))*0.3</f>
        <v>-2.2570588235294117E-2</v>
      </c>
      <c r="P625" s="4"/>
      <c r="Q625" s="4">
        <f>(Table1[[#This Row],[Dom Bet]]*Table1[[#This Row],[Odds]]*Table1[[#This Row],[Win]]-Table1[[#This Row],[Dom Bet]])*Table1[[#This Row],[Dom Bankroll]]</f>
        <v>0</v>
      </c>
      <c r="R625" s="4">
        <f>Table1[[#This Row],[Dom Bet]]*Table1[[#This Row],[Odds]]*Table1[[#This Row],[Win]]-Table1[[#This Row],[Dom Bet]]</f>
        <v>0</v>
      </c>
      <c r="S625" s="4">
        <f>S624</f>
        <v>1.2153167629182284</v>
      </c>
      <c r="T625">
        <v>0.28939999999999999</v>
      </c>
      <c r="U625">
        <f>((Table1[[#This Row],[BB prob.]]*(Table1[[#This Row],[Odds]]-1)-1+Table1[[#This Row],[BB prob.]])/(Table1[[#This Row],[Odds]]-1))*0.3</f>
        <v>-3.8579999999999982E-2</v>
      </c>
      <c r="W625">
        <f>(Table1[[#This Row],[BB Bet]]*Table1[[#This Row],[Odds]]*Table1[[#This Row],[Win]]-Table1[[#This Row],[BB Bet]])*Table1[[#This Row],[BB Bankroll]]</f>
        <v>0</v>
      </c>
      <c r="X625">
        <f>Table1[[#This Row],[BB Bet]]*Table1[[#This Row],[Odds]]*Table1[[#This Row],[Win]]-Table1[[#This Row],[BB Bet]]</f>
        <v>0</v>
      </c>
      <c r="Y625" s="5">
        <f>Y624</f>
        <v>1.9473060867252743</v>
      </c>
    </row>
    <row r="626" spans="1:25" x14ac:dyDescent="0.35">
      <c r="A626" s="4">
        <v>2020020344</v>
      </c>
      <c r="B626" s="4">
        <v>46</v>
      </c>
      <c r="C626" s="4" t="s">
        <v>20</v>
      </c>
      <c r="D626" s="4" t="s">
        <v>21</v>
      </c>
      <c r="E626" s="4">
        <v>0</v>
      </c>
      <c r="F626" s="4">
        <v>0</v>
      </c>
      <c r="G626" s="4">
        <v>2.15</v>
      </c>
      <c r="H626">
        <v>0.47508820437310439</v>
      </c>
      <c r="I626">
        <f>((Table1[[#This Row],[H-S prob.]]*(Table1[[#This Row],[Odds]]-1)-1+Table1[[#This Row],[H-S prob.]])/(Table1[[#This Row],[Odds]]-1))*0.3</f>
        <v>5.5929494092628916E-3</v>
      </c>
      <c r="J626">
        <v>5.5929494092628916E-3</v>
      </c>
      <c r="K626">
        <f>(Table1[[#This Row],[H-S Bet]]*Table1[[#This Row],[Odds]]*Table1[[#This Row],[Win]]-Table1[[#This Row],[H-S Bet]])*Table1[[#This Row],[H-S Bankroll]]</f>
        <v>-9.0935303947113078E-3</v>
      </c>
      <c r="L626">
        <f>Table1[[#This Row],[H-S Bet]]*Table1[[#This Row],[Odds]]*Table1[[#This Row],[Win]]-Table1[[#This Row],[H-S Bet]]</f>
        <v>-5.5929494092628916E-3</v>
      </c>
      <c r="M626" s="5">
        <f>M625</f>
        <v>1.6258917664534651</v>
      </c>
      <c r="N626" s="4">
        <v>0.43500000000000005</v>
      </c>
      <c r="O626" s="4">
        <f>((Table1[[#This Row],[Dom prob.]]*(Table1[[#This Row],[Odds]]-1)-1+Table1[[#This Row],[Dom prob.]])/(Table1[[#This Row],[Odds]]-1))*0.3</f>
        <v>-1.689130434782608E-2</v>
      </c>
      <c r="P626" s="4"/>
      <c r="Q626" s="4">
        <f>(Table1[[#This Row],[Dom Bet]]*Table1[[#This Row],[Odds]]*Table1[[#This Row],[Win]]-Table1[[#This Row],[Dom Bet]])*Table1[[#This Row],[Dom Bankroll]]</f>
        <v>0</v>
      </c>
      <c r="R626" s="4">
        <f>Table1[[#This Row],[Dom Bet]]*Table1[[#This Row],[Odds]]*Table1[[#This Row],[Win]]-Table1[[#This Row],[Dom Bet]]</f>
        <v>0</v>
      </c>
      <c r="S626" s="4">
        <f>S625</f>
        <v>1.2153167629182284</v>
      </c>
      <c r="T626">
        <v>0.52129999999999999</v>
      </c>
      <c r="U626">
        <f>((Table1[[#This Row],[BB prob.]]*(Table1[[#This Row],[Odds]]-1)-1+Table1[[#This Row],[BB prob.]])/(Table1[[#This Row],[Odds]]-1))*0.3</f>
        <v>3.151173913043475E-2</v>
      </c>
      <c r="V626">
        <v>3.151173913043475E-2</v>
      </c>
      <c r="W626">
        <f>(Table1[[#This Row],[BB Bet]]*Table1[[#This Row],[Odds]]*Table1[[#This Row],[Win]]-Table1[[#This Row],[BB Bet]])*Table1[[#This Row],[BB Bankroll]]</f>
        <v>-6.1363001411994592E-2</v>
      </c>
      <c r="X626">
        <f>Table1[[#This Row],[BB Bet]]*Table1[[#This Row],[Odds]]*Table1[[#This Row],[Win]]-Table1[[#This Row],[BB Bet]]</f>
        <v>-3.151173913043475E-2</v>
      </c>
      <c r="Y626" s="5">
        <f>Y625</f>
        <v>1.9473060867252743</v>
      </c>
    </row>
    <row r="627" spans="1:25" x14ac:dyDescent="0.35">
      <c r="A627" s="4">
        <v>2020020344</v>
      </c>
      <c r="B627" s="4">
        <v>46</v>
      </c>
      <c r="C627" s="4" t="s">
        <v>21</v>
      </c>
      <c r="D627" s="4" t="s">
        <v>20</v>
      </c>
      <c r="E627" s="4">
        <v>1</v>
      </c>
      <c r="F627" s="4">
        <v>1</v>
      </c>
      <c r="G627" s="4">
        <v>1.8</v>
      </c>
      <c r="H627">
        <v>0.52491179562689561</v>
      </c>
      <c r="I627">
        <f>((Table1[[#This Row],[H-S prob.]]*(Table1[[#This Row],[Odds]]-1)-1+Table1[[#This Row],[H-S prob.]])/(Table1[[#This Row],[Odds]]-1))*0.3</f>
        <v>-2.0684537951845466E-2</v>
      </c>
      <c r="K627">
        <f>(Table1[[#This Row],[H-S Bet]]*Table1[[#This Row],[Odds]]*Table1[[#This Row],[Win]]-Table1[[#This Row],[H-S Bet]])*Table1[[#This Row],[H-S Bankroll]]</f>
        <v>0</v>
      </c>
      <c r="L627">
        <f>Table1[[#This Row],[H-S Bet]]*Table1[[#This Row],[Odds]]*Table1[[#This Row],[Win]]-Table1[[#This Row],[H-S Bet]]</f>
        <v>0</v>
      </c>
      <c r="M627" s="5">
        <f>M626</f>
        <v>1.6258917664534651</v>
      </c>
      <c r="N627" s="4">
        <v>0.56499999999999995</v>
      </c>
      <c r="O627" s="4">
        <f>((Table1[[#This Row],[Dom prob.]]*(Table1[[#This Row],[Odds]]-1)-1+Table1[[#This Row],[Dom prob.]])/(Table1[[#This Row],[Odds]]-1))*0.3</f>
        <v>6.374999999999964E-3</v>
      </c>
      <c r="P627" s="4">
        <v>6.374999999999964E-3</v>
      </c>
      <c r="Q627" s="4">
        <f>(Table1[[#This Row],[Dom Bet]]*Table1[[#This Row],[Odds]]*Table1[[#This Row],[Win]]-Table1[[#This Row],[Dom Bet]])*Table1[[#This Row],[Dom Bankroll]]</f>
        <v>6.1981154908829295E-3</v>
      </c>
      <c r="R627" s="4">
        <f>Table1[[#This Row],[Dom Bet]]*Table1[[#This Row],[Odds]]*Table1[[#This Row],[Win]]-Table1[[#This Row],[Dom Bet]]</f>
        <v>5.0999999999999709E-3</v>
      </c>
      <c r="S627" s="4">
        <f>S626</f>
        <v>1.2153167629182284</v>
      </c>
      <c r="T627">
        <v>0.47870000000000001</v>
      </c>
      <c r="U627">
        <f>((Table1[[#This Row],[BB prob.]]*(Table1[[#This Row],[Odds]]-1)-1+Table1[[#This Row],[BB prob.]])/(Table1[[#This Row],[Odds]]-1))*0.3</f>
        <v>-5.1877500000000007E-2</v>
      </c>
      <c r="W627">
        <f>(Table1[[#This Row],[BB Bet]]*Table1[[#This Row],[Odds]]*Table1[[#This Row],[Win]]-Table1[[#This Row],[BB Bet]])*Table1[[#This Row],[BB Bankroll]]</f>
        <v>0</v>
      </c>
      <c r="X627">
        <f>Table1[[#This Row],[BB Bet]]*Table1[[#This Row],[Odds]]*Table1[[#This Row],[Win]]-Table1[[#This Row],[BB Bet]]</f>
        <v>0</v>
      </c>
      <c r="Y627" s="5">
        <f>Y626</f>
        <v>1.9473060867252743</v>
      </c>
    </row>
    <row r="628" spans="1:25" x14ac:dyDescent="0.35">
      <c r="A628" s="4">
        <v>2020020346</v>
      </c>
      <c r="B628" s="4">
        <v>46</v>
      </c>
      <c r="C628" s="4" t="s">
        <v>15</v>
      </c>
      <c r="D628" s="4" t="s">
        <v>13</v>
      </c>
      <c r="E628" s="4">
        <v>1</v>
      </c>
      <c r="F628" s="4">
        <v>0</v>
      </c>
      <c r="G628" s="4">
        <v>2.25</v>
      </c>
      <c r="H628">
        <v>0.443029929146178</v>
      </c>
      <c r="I628">
        <f>((Table1[[#This Row],[H-S prob.]]*(Table1[[#This Row],[Odds]]-1)-1+Table1[[#This Row],[H-S prob.]])/(Table1[[#This Row],[Odds]]-1))*0.3</f>
        <v>-7.63838261063885E-4</v>
      </c>
      <c r="K628">
        <f>(Table1[[#This Row],[H-S Bet]]*Table1[[#This Row],[Odds]]*Table1[[#This Row],[Win]]-Table1[[#This Row],[H-S Bet]])*Table1[[#This Row],[H-S Bankroll]]</f>
        <v>0</v>
      </c>
      <c r="L628">
        <f>Table1[[#This Row],[H-S Bet]]*Table1[[#This Row],[Odds]]*Table1[[#This Row],[Win]]-Table1[[#This Row],[H-S Bet]]</f>
        <v>0</v>
      </c>
      <c r="M628" s="5">
        <f>M627</f>
        <v>1.6258917664534651</v>
      </c>
      <c r="N628" s="4">
        <v>0.42299999999999999</v>
      </c>
      <c r="O628" s="4">
        <f>((Table1[[#This Row],[Dom prob.]]*(Table1[[#This Row],[Odds]]-1)-1+Table1[[#This Row],[Dom prob.]])/(Table1[[#This Row],[Odds]]-1))*0.3</f>
        <v>-1.1580000000000017E-2</v>
      </c>
      <c r="P628" s="4"/>
      <c r="Q628" s="4">
        <f>(Table1[[#This Row],[Dom Bet]]*Table1[[#This Row],[Odds]]*Table1[[#This Row],[Win]]-Table1[[#This Row],[Dom Bet]])*Table1[[#This Row],[Dom Bankroll]]</f>
        <v>0</v>
      </c>
      <c r="R628" s="4">
        <f>Table1[[#This Row],[Dom Bet]]*Table1[[#This Row],[Odds]]*Table1[[#This Row],[Win]]-Table1[[#This Row],[Dom Bet]]</f>
        <v>0</v>
      </c>
      <c r="S628" s="4">
        <f>S627</f>
        <v>1.2153167629182284</v>
      </c>
      <c r="T628">
        <v>0.41710000000000003</v>
      </c>
      <c r="U628">
        <f>((Table1[[#This Row],[BB prob.]]*(Table1[[#This Row],[Odds]]-1)-1+Table1[[#This Row],[BB prob.]])/(Table1[[#This Row],[Odds]]-1))*0.3</f>
        <v>-1.4765999999999984E-2</v>
      </c>
      <c r="W628">
        <f>(Table1[[#This Row],[BB Bet]]*Table1[[#This Row],[Odds]]*Table1[[#This Row],[Win]]-Table1[[#This Row],[BB Bet]])*Table1[[#This Row],[BB Bankroll]]</f>
        <v>0</v>
      </c>
      <c r="X628">
        <f>Table1[[#This Row],[BB Bet]]*Table1[[#This Row],[Odds]]*Table1[[#This Row],[Win]]-Table1[[#This Row],[BB Bet]]</f>
        <v>0</v>
      </c>
      <c r="Y628" s="5">
        <f>Y627</f>
        <v>1.9473060867252743</v>
      </c>
    </row>
    <row r="629" spans="1:25" x14ac:dyDescent="0.35">
      <c r="A629" s="4">
        <v>2020020346</v>
      </c>
      <c r="B629" s="4">
        <v>46</v>
      </c>
      <c r="C629" s="4" t="s">
        <v>13</v>
      </c>
      <c r="D629" s="4" t="s">
        <v>15</v>
      </c>
      <c r="E629" s="4">
        <v>0</v>
      </c>
      <c r="F629" s="4">
        <v>1</v>
      </c>
      <c r="G629" s="4">
        <v>1.71</v>
      </c>
      <c r="H629">
        <v>0.556970070853822</v>
      </c>
      <c r="I629">
        <f>((Table1[[#This Row],[H-S prob.]]*(Table1[[#This Row],[Odds]]-1)-1+Table1[[#This Row],[H-S prob.]])/(Table1[[#This Row],[Odds]]-1))*0.3</f>
        <v>-2.0104723453506074E-2</v>
      </c>
      <c r="K629">
        <f>(Table1[[#This Row],[H-S Bet]]*Table1[[#This Row],[Odds]]*Table1[[#This Row],[Win]]-Table1[[#This Row],[H-S Bet]])*Table1[[#This Row],[H-S Bankroll]]</f>
        <v>0</v>
      </c>
      <c r="L629">
        <f>Table1[[#This Row],[H-S Bet]]*Table1[[#This Row],[Odds]]*Table1[[#This Row],[Win]]-Table1[[#This Row],[H-S Bet]]</f>
        <v>0</v>
      </c>
      <c r="M629" s="5">
        <f>M628</f>
        <v>1.6258917664534651</v>
      </c>
      <c r="N629" s="4">
        <v>0.57699999999999996</v>
      </c>
      <c r="O629" s="4">
        <f>((Table1[[#This Row],[Dom prob.]]*(Table1[[#This Row],[Odds]]-1)-1+Table1[[#This Row],[Dom prob.]])/(Table1[[#This Row],[Odds]]-1))*0.3</f>
        <v>-5.6323943661972103E-3</v>
      </c>
      <c r="P629" s="4"/>
      <c r="Q629" s="4">
        <f>(Table1[[#This Row],[Dom Bet]]*Table1[[#This Row],[Odds]]*Table1[[#This Row],[Win]]-Table1[[#This Row],[Dom Bet]])*Table1[[#This Row],[Dom Bankroll]]</f>
        <v>0</v>
      </c>
      <c r="R629" s="4">
        <f>Table1[[#This Row],[Dom Bet]]*Table1[[#This Row],[Odds]]*Table1[[#This Row],[Win]]-Table1[[#This Row],[Dom Bet]]</f>
        <v>0</v>
      </c>
      <c r="S629" s="4">
        <f>S628</f>
        <v>1.2153167629182284</v>
      </c>
      <c r="T629">
        <v>0.58289999999999997</v>
      </c>
      <c r="U629">
        <f>((Table1[[#This Row],[BB prob.]]*(Table1[[#This Row],[Odds]]-1)-1+Table1[[#This Row],[BB prob.]])/(Table1[[#This Row],[Odds]]-1))*0.3</f>
        <v>-1.3694366197183308E-3</v>
      </c>
      <c r="W629">
        <f>(Table1[[#This Row],[BB Bet]]*Table1[[#This Row],[Odds]]*Table1[[#This Row],[Win]]-Table1[[#This Row],[BB Bet]])*Table1[[#This Row],[BB Bankroll]]</f>
        <v>0</v>
      </c>
      <c r="X629">
        <f>Table1[[#This Row],[BB Bet]]*Table1[[#This Row],[Odds]]*Table1[[#This Row],[Win]]-Table1[[#This Row],[BB Bet]]</f>
        <v>0</v>
      </c>
      <c r="Y629" s="5">
        <f>Y628</f>
        <v>1.9473060867252743</v>
      </c>
    </row>
    <row r="630" spans="1:25" x14ac:dyDescent="0.35">
      <c r="A630" s="4">
        <v>2020020346.9000001</v>
      </c>
      <c r="B630" s="4">
        <v>47</v>
      </c>
      <c r="C630" s="4" t="s">
        <v>9</v>
      </c>
      <c r="D630" s="4" t="s">
        <v>23</v>
      </c>
      <c r="E630" s="4">
        <v>0</v>
      </c>
      <c r="F630" s="4">
        <v>1</v>
      </c>
      <c r="G630" s="4">
        <v>2.2000000000000002</v>
      </c>
      <c r="H630">
        <v>0.40652485415487727</v>
      </c>
      <c r="I630">
        <f>((Table1[[#This Row],[H-S prob.]]*(Table1[[#This Row],[Odds]]-1)-1+Table1[[#This Row],[H-S prob.]])/(Table1[[#This Row],[Odds]]-1))*0.3</f>
        <v>-2.6411330214817477E-2</v>
      </c>
      <c r="K630">
        <f>(Table1[[#This Row],[H-S Bet]]*Table1[[#This Row],[Odds]]*Table1[[#This Row],[Win]]-Table1[[#This Row],[H-S Bet]])*Table1[[#This Row],[H-S Bankroll]]</f>
        <v>0</v>
      </c>
      <c r="L630">
        <f>Table1[[#This Row],[H-S Bet]]*Table1[[#This Row],[Odds]]*Table1[[#This Row],[Win]]-Table1[[#This Row],[H-S Bet]]</f>
        <v>0</v>
      </c>
      <c r="M630" s="5">
        <f>M629+SUM(K618:K629)</f>
        <v>1.6104461155771845</v>
      </c>
      <c r="N630" s="4">
        <v>0.47299999999999998</v>
      </c>
      <c r="O630" s="4">
        <f>((Table1[[#This Row],[Dom prob.]]*(Table1[[#This Row],[Odds]]-1)-1+Table1[[#This Row],[Dom prob.]])/(Table1[[#This Row],[Odds]]-1))*0.3</f>
        <v>1.0150000000000018E-2</v>
      </c>
      <c r="P630" s="4">
        <v>1.0150000000000018E-2</v>
      </c>
      <c r="Q630" s="4">
        <f>(Table1[[#This Row],[Dom Bet]]*Table1[[#This Row],[Odds]]*Table1[[#This Row],[Win]]-Table1[[#This Row],[Dom Bet]])*Table1[[#This Row],[Dom Bankroll]]</f>
        <v>1.4386639101253781E-2</v>
      </c>
      <c r="R630" s="4">
        <f>Table1[[#This Row],[Dom Bet]]*Table1[[#This Row],[Odds]]*Table1[[#This Row],[Win]]-Table1[[#This Row],[Dom Bet]]</f>
        <v>1.2180000000000022E-2</v>
      </c>
      <c r="S630" s="4">
        <f>S629+SUM(Q618:Q629)</f>
        <v>1.1811690559321637</v>
      </c>
      <c r="T630">
        <v>0.3931</v>
      </c>
      <c r="U630">
        <f>((Table1[[#This Row],[BB prob.]]*(Table1[[#This Row],[Odds]]-1)-1+Table1[[#This Row],[BB prob.]])/(Table1[[#This Row],[Odds]]-1))*0.3</f>
        <v>-3.3794999999999957E-2</v>
      </c>
      <c r="W630">
        <f>(Table1[[#This Row],[BB Bet]]*Table1[[#This Row],[Odds]]*Table1[[#This Row],[Win]]-Table1[[#This Row],[BB Bet]])*Table1[[#This Row],[BB Bankroll]]</f>
        <v>0</v>
      </c>
      <c r="X630">
        <f>Table1[[#This Row],[BB Bet]]*Table1[[#This Row],[Odds]]*Table1[[#This Row],[Win]]-Table1[[#This Row],[BB Bet]]</f>
        <v>0</v>
      </c>
      <c r="Y630" s="5">
        <f>Y629+SUM(W618:W629)</f>
        <v>1.9813918509989883</v>
      </c>
    </row>
    <row r="631" spans="1:25" x14ac:dyDescent="0.35">
      <c r="A631" s="4">
        <v>2020020346.9000001</v>
      </c>
      <c r="B631" s="4">
        <v>47</v>
      </c>
      <c r="C631" s="4" t="s">
        <v>23</v>
      </c>
      <c r="D631" s="4" t="s">
        <v>9</v>
      </c>
      <c r="E631" s="4">
        <v>1</v>
      </c>
      <c r="F631" s="4">
        <v>0</v>
      </c>
      <c r="G631" s="4">
        <v>1.71</v>
      </c>
      <c r="H631">
        <v>0.59347514584512262</v>
      </c>
      <c r="I631">
        <f>((Table1[[#This Row],[H-S prob.]]*(Table1[[#This Row],[Odds]]-1)-1+Table1[[#This Row],[H-S prob.]])/(Table1[[#This Row],[Odds]]-1))*0.3</f>
        <v>6.2714786176731093E-3</v>
      </c>
      <c r="J631">
        <v>6.2714786176731093E-3</v>
      </c>
      <c r="K631">
        <f>(Table1[[#This Row],[H-S Bet]]*Table1[[#This Row],[Odds]]*Table1[[#This Row],[Win]]-Table1[[#This Row],[H-S Bet]])*Table1[[#This Row],[H-S Bankroll]]</f>
        <v>-1.0099878378757029E-2</v>
      </c>
      <c r="L631">
        <f>Table1[[#This Row],[H-S Bet]]*Table1[[#This Row],[Odds]]*Table1[[#This Row],[Win]]-Table1[[#This Row],[H-S Bet]]</f>
        <v>-6.2714786176731093E-3</v>
      </c>
      <c r="M631" s="5">
        <f>M630</f>
        <v>1.6104461155771845</v>
      </c>
      <c r="N631" s="4">
        <v>0.52700000000000002</v>
      </c>
      <c r="O631" s="4">
        <f>((Table1[[#This Row],[Dom prob.]]*(Table1[[#This Row],[Odds]]-1)-1+Table1[[#This Row],[Dom prob.]])/(Table1[[#This Row],[Odds]]-1))*0.3</f>
        <v>-4.1759154929577456E-2</v>
      </c>
      <c r="P631" s="4"/>
      <c r="Q631" s="4">
        <f>(Table1[[#This Row],[Dom Bet]]*Table1[[#This Row],[Odds]]*Table1[[#This Row],[Win]]-Table1[[#This Row],[Dom Bet]])*Table1[[#This Row],[Dom Bankroll]]</f>
        <v>0</v>
      </c>
      <c r="R631" s="4">
        <f>Table1[[#This Row],[Dom Bet]]*Table1[[#This Row],[Odds]]*Table1[[#This Row],[Win]]-Table1[[#This Row],[Dom Bet]]</f>
        <v>0</v>
      </c>
      <c r="S631" s="4">
        <f>S630</f>
        <v>1.1811690559321637</v>
      </c>
      <c r="T631">
        <v>0.6069</v>
      </c>
      <c r="U631">
        <f>((Table1[[#This Row],[BB prob.]]*(Table1[[#This Row],[Odds]]-1)-1+Table1[[#This Row],[BB prob.]])/(Table1[[#This Row],[Odds]]-1))*0.3</f>
        <v>1.5971408450704189E-2</v>
      </c>
      <c r="V631">
        <v>1.5971408450704189E-2</v>
      </c>
      <c r="W631">
        <f>(Table1[[#This Row],[BB Bet]]*Table1[[#This Row],[Odds]]*Table1[[#This Row],[Win]]-Table1[[#This Row],[BB Bet]])*Table1[[#This Row],[BB Bankroll]]</f>
        <v>-3.1645618553201658E-2</v>
      </c>
      <c r="X631">
        <f>Table1[[#This Row],[BB Bet]]*Table1[[#This Row],[Odds]]*Table1[[#This Row],[Win]]-Table1[[#This Row],[BB Bet]]</f>
        <v>-1.5971408450704189E-2</v>
      </c>
      <c r="Y631" s="5">
        <f>Y630</f>
        <v>1.9813918509989883</v>
      </c>
    </row>
    <row r="632" spans="1:25" x14ac:dyDescent="0.35">
      <c r="A632" s="4">
        <v>2020020348</v>
      </c>
      <c r="B632" s="4">
        <v>47</v>
      </c>
      <c r="C632" s="4" t="s">
        <v>18</v>
      </c>
      <c r="D632" s="4" t="s">
        <v>31</v>
      </c>
      <c r="E632" s="4">
        <v>0</v>
      </c>
      <c r="F632" s="4">
        <v>1</v>
      </c>
      <c r="G632" s="4">
        <v>2</v>
      </c>
      <c r="H632">
        <v>0.49469364224154388</v>
      </c>
      <c r="I632">
        <f>((Table1[[#This Row],[H-S prob.]]*(Table1[[#This Row],[Odds]]-1)-1+Table1[[#This Row],[H-S prob.]])/(Table1[[#This Row],[Odds]]-1))*0.3</f>
        <v>-3.183814655073669E-3</v>
      </c>
      <c r="K632">
        <f>(Table1[[#This Row],[H-S Bet]]*Table1[[#This Row],[Odds]]*Table1[[#This Row],[Win]]-Table1[[#This Row],[H-S Bet]])*Table1[[#This Row],[H-S Bankroll]]</f>
        <v>0</v>
      </c>
      <c r="L632">
        <f>Table1[[#This Row],[H-S Bet]]*Table1[[#This Row],[Odds]]*Table1[[#This Row],[Win]]-Table1[[#This Row],[H-S Bet]]</f>
        <v>0</v>
      </c>
      <c r="M632" s="5">
        <f>M631</f>
        <v>1.6104461155771845</v>
      </c>
      <c r="N632" s="4">
        <v>0.46699999999999997</v>
      </c>
      <c r="O632" s="4">
        <f>((Table1[[#This Row],[Dom prob.]]*(Table1[[#This Row],[Odds]]-1)-1+Table1[[#This Row],[Dom prob.]])/(Table1[[#This Row],[Odds]]-1))*0.3</f>
        <v>-1.9800000000000016E-2</v>
      </c>
      <c r="P632" s="4"/>
      <c r="Q632" s="4">
        <f>(Table1[[#This Row],[Dom Bet]]*Table1[[#This Row],[Odds]]*Table1[[#This Row],[Win]]-Table1[[#This Row],[Dom Bet]])*Table1[[#This Row],[Dom Bankroll]]</f>
        <v>0</v>
      </c>
      <c r="R632" s="4">
        <f>Table1[[#This Row],[Dom Bet]]*Table1[[#This Row],[Odds]]*Table1[[#This Row],[Win]]-Table1[[#This Row],[Dom Bet]]</f>
        <v>0</v>
      </c>
      <c r="S632" s="4">
        <f>S631</f>
        <v>1.1811690559321637</v>
      </c>
      <c r="T632">
        <v>0.57519999999999993</v>
      </c>
      <c r="U632">
        <f>((Table1[[#This Row],[BB prob.]]*(Table1[[#This Row],[Odds]]-1)-1+Table1[[#This Row],[BB prob.]])/(Table1[[#This Row],[Odds]]-1))*0.3</f>
        <v>4.5119999999999959E-2</v>
      </c>
      <c r="V632">
        <v>4.5119999999999959E-2</v>
      </c>
      <c r="W632">
        <f>(Table1[[#This Row],[BB Bet]]*Table1[[#This Row],[Odds]]*Table1[[#This Row],[Win]]-Table1[[#This Row],[BB Bet]])*Table1[[#This Row],[BB Bankroll]]</f>
        <v>8.9400400317074274E-2</v>
      </c>
      <c r="X632">
        <f>Table1[[#This Row],[BB Bet]]*Table1[[#This Row],[Odds]]*Table1[[#This Row],[Win]]-Table1[[#This Row],[BB Bet]]</f>
        <v>4.5119999999999959E-2</v>
      </c>
      <c r="Y632" s="5">
        <f>Y631</f>
        <v>1.9813918509989883</v>
      </c>
    </row>
    <row r="633" spans="1:25" x14ac:dyDescent="0.35">
      <c r="A633" s="4">
        <v>2020020348</v>
      </c>
      <c r="B633" s="4">
        <v>47</v>
      </c>
      <c r="C633" s="4" t="s">
        <v>31</v>
      </c>
      <c r="D633" s="4" t="s">
        <v>18</v>
      </c>
      <c r="E633" s="4">
        <v>1</v>
      </c>
      <c r="F633" s="4">
        <v>0</v>
      </c>
      <c r="G633" s="4">
        <v>1.9</v>
      </c>
      <c r="H633">
        <v>0.50530635775845612</v>
      </c>
      <c r="I633">
        <f>((Table1[[#This Row],[H-S prob.]]*(Table1[[#This Row],[Odds]]-1)-1+Table1[[#This Row],[H-S prob.]])/(Table1[[#This Row],[Odds]]-1))*0.3</f>
        <v>-1.3305973419644459E-2</v>
      </c>
      <c r="K633">
        <f>(Table1[[#This Row],[H-S Bet]]*Table1[[#This Row],[Odds]]*Table1[[#This Row],[Win]]-Table1[[#This Row],[H-S Bet]])*Table1[[#This Row],[H-S Bankroll]]</f>
        <v>0</v>
      </c>
      <c r="L633">
        <f>Table1[[#This Row],[H-S Bet]]*Table1[[#This Row],[Odds]]*Table1[[#This Row],[Win]]-Table1[[#This Row],[H-S Bet]]</f>
        <v>0</v>
      </c>
      <c r="M633" s="5">
        <f>M632</f>
        <v>1.6104461155771845</v>
      </c>
      <c r="N633" s="4">
        <v>0.53300000000000003</v>
      </c>
      <c r="O633" s="4">
        <f>((Table1[[#This Row],[Dom prob.]]*(Table1[[#This Row],[Odds]]-1)-1+Table1[[#This Row],[Dom prob.]])/(Table1[[#This Row],[Odds]]-1))*0.3</f>
        <v>4.2333333333333485E-3</v>
      </c>
      <c r="P633" s="4">
        <v>4.2333333333333485E-3</v>
      </c>
      <c r="Q633" s="4">
        <f>(Table1[[#This Row],[Dom Bet]]*Table1[[#This Row],[Odds]]*Table1[[#This Row],[Win]]-Table1[[#This Row],[Dom Bet]])*Table1[[#This Row],[Dom Bankroll]]</f>
        <v>-5.0002823367795105E-3</v>
      </c>
      <c r="R633" s="4">
        <f>Table1[[#This Row],[Dom Bet]]*Table1[[#This Row],[Odds]]*Table1[[#This Row],[Win]]-Table1[[#This Row],[Dom Bet]]</f>
        <v>-4.2333333333333485E-3</v>
      </c>
      <c r="S633" s="4">
        <f>S632</f>
        <v>1.1811690559321637</v>
      </c>
      <c r="T633">
        <v>0.42480000000000001</v>
      </c>
      <c r="U633">
        <f>((Table1[[#This Row],[BB prob.]]*(Table1[[#This Row],[Odds]]-1)-1+Table1[[#This Row],[BB prob.]])/(Table1[[#This Row],[Odds]]-1))*0.3</f>
        <v>-6.4293333333333327E-2</v>
      </c>
      <c r="W633">
        <f>(Table1[[#This Row],[BB Bet]]*Table1[[#This Row],[Odds]]*Table1[[#This Row],[Win]]-Table1[[#This Row],[BB Bet]])*Table1[[#This Row],[BB Bankroll]]</f>
        <v>0</v>
      </c>
      <c r="X633">
        <f>Table1[[#This Row],[BB Bet]]*Table1[[#This Row],[Odds]]*Table1[[#This Row],[Win]]-Table1[[#This Row],[BB Bet]]</f>
        <v>0</v>
      </c>
      <c r="Y633" s="5">
        <f>Y632</f>
        <v>1.9813918509989883</v>
      </c>
    </row>
    <row r="634" spans="1:25" x14ac:dyDescent="0.35">
      <c r="A634" s="4">
        <v>2020020349</v>
      </c>
      <c r="B634" s="4">
        <v>47</v>
      </c>
      <c r="C634" s="4" t="s">
        <v>22</v>
      </c>
      <c r="D634" s="4" t="s">
        <v>30</v>
      </c>
      <c r="E634" s="4">
        <v>0</v>
      </c>
      <c r="F634" s="4">
        <v>0</v>
      </c>
      <c r="G634" s="4">
        <v>1.64</v>
      </c>
      <c r="H634">
        <v>0.65173065933753016</v>
      </c>
      <c r="I634">
        <f>((Table1[[#This Row],[H-S prob.]]*(Table1[[#This Row],[Odds]]-1)-1+Table1[[#This Row],[H-S prob.]])/(Table1[[#This Row],[Odds]]-1))*0.3</f>
        <v>3.2267944365726289E-2</v>
      </c>
      <c r="J634">
        <v>3.2267944365726289E-2</v>
      </c>
      <c r="K634">
        <f>(Table1[[#This Row],[H-S Bet]]*Table1[[#This Row],[Odds]]*Table1[[#This Row],[Win]]-Table1[[#This Row],[H-S Bet]])*Table1[[#This Row],[H-S Bankroll]]</f>
        <v>-5.1965785661444601E-2</v>
      </c>
      <c r="L634">
        <f>Table1[[#This Row],[H-S Bet]]*Table1[[#This Row],[Odds]]*Table1[[#This Row],[Win]]-Table1[[#This Row],[H-S Bet]]</f>
        <v>-3.2267944365726289E-2</v>
      </c>
      <c r="M634" s="5">
        <f>M633</f>
        <v>1.6104461155771845</v>
      </c>
      <c r="N634" s="4">
        <v>0.61099999999999999</v>
      </c>
      <c r="O634" s="4">
        <f>((Table1[[#This Row],[Dom prob.]]*(Table1[[#This Row],[Odds]]-1)-1+Table1[[#This Row],[Dom prob.]])/(Table1[[#This Row],[Odds]]-1))*0.3</f>
        <v>9.5624999999996765E-4</v>
      </c>
      <c r="P634" s="4">
        <v>9.5624999999996765E-4</v>
      </c>
      <c r="Q634" s="4">
        <f>(Table1[[#This Row],[Dom Bet]]*Table1[[#This Row],[Odds]]*Table1[[#This Row],[Win]]-Table1[[#This Row],[Dom Bet]])*Table1[[#This Row],[Dom Bankroll]]</f>
        <v>-1.1294929097350934E-3</v>
      </c>
      <c r="R634" s="4">
        <f>Table1[[#This Row],[Dom Bet]]*Table1[[#This Row],[Odds]]*Table1[[#This Row],[Win]]-Table1[[#This Row],[Dom Bet]]</f>
        <v>-9.5624999999996765E-4</v>
      </c>
      <c r="S634" s="4">
        <f>S633</f>
        <v>1.1811690559321637</v>
      </c>
      <c r="T634">
        <v>0.65600000000000003</v>
      </c>
      <c r="U634">
        <f>((Table1[[#This Row],[BB prob.]]*(Table1[[#This Row],[Odds]]-1)-1+Table1[[#This Row],[BB prob.]])/(Table1[[#This Row],[Odds]]-1))*0.3</f>
        <v>3.5550000000000012E-2</v>
      </c>
      <c r="V634">
        <v>3.5550000000000012E-2</v>
      </c>
      <c r="W634">
        <f>(Table1[[#This Row],[BB Bet]]*Table1[[#This Row],[Odds]]*Table1[[#This Row],[Win]]-Table1[[#This Row],[BB Bet]])*Table1[[#This Row],[BB Bankroll]]</f>
        <v>-7.0438480303014056E-2</v>
      </c>
      <c r="X634">
        <f>Table1[[#This Row],[BB Bet]]*Table1[[#This Row],[Odds]]*Table1[[#This Row],[Win]]-Table1[[#This Row],[BB Bet]]</f>
        <v>-3.5550000000000012E-2</v>
      </c>
      <c r="Y634" s="5">
        <f>Y633</f>
        <v>1.9813918509989883</v>
      </c>
    </row>
    <row r="635" spans="1:25" x14ac:dyDescent="0.35">
      <c r="A635" s="4">
        <v>2020020349</v>
      </c>
      <c r="B635" s="4">
        <v>47</v>
      </c>
      <c r="C635" s="4" t="s">
        <v>30</v>
      </c>
      <c r="D635" s="4" t="s">
        <v>22</v>
      </c>
      <c r="E635" s="4">
        <v>1</v>
      </c>
      <c r="F635" s="4">
        <v>1</v>
      </c>
      <c r="G635" s="4">
        <v>2.4</v>
      </c>
      <c r="H635">
        <v>0.3482693406624699</v>
      </c>
      <c r="I635">
        <f>((Table1[[#This Row],[H-S prob.]]*(Table1[[#This Row],[Odds]]-1)-1+Table1[[#This Row],[H-S prob.]])/(Table1[[#This Row],[Odds]]-1))*0.3</f>
        <v>-3.5175767659301187E-2</v>
      </c>
      <c r="K635">
        <f>(Table1[[#This Row],[H-S Bet]]*Table1[[#This Row],[Odds]]*Table1[[#This Row],[Win]]-Table1[[#This Row],[H-S Bet]])*Table1[[#This Row],[H-S Bankroll]]</f>
        <v>0</v>
      </c>
      <c r="L635">
        <f>Table1[[#This Row],[H-S Bet]]*Table1[[#This Row],[Odds]]*Table1[[#This Row],[Win]]-Table1[[#This Row],[H-S Bet]]</f>
        <v>0</v>
      </c>
      <c r="M635" s="5">
        <f>M634</f>
        <v>1.6104461155771845</v>
      </c>
      <c r="N635" s="4">
        <v>0.38900000000000001</v>
      </c>
      <c r="O635" s="4">
        <f>((Table1[[#This Row],[Dom prob.]]*(Table1[[#This Row],[Odds]]-1)-1+Table1[[#This Row],[Dom prob.]])/(Table1[[#This Row],[Odds]]-1))*0.3</f>
        <v>-1.4228571428571432E-2</v>
      </c>
      <c r="P635" s="4"/>
      <c r="Q635" s="4">
        <f>(Table1[[#This Row],[Dom Bet]]*Table1[[#This Row],[Odds]]*Table1[[#This Row],[Win]]-Table1[[#This Row],[Dom Bet]])*Table1[[#This Row],[Dom Bankroll]]</f>
        <v>0</v>
      </c>
      <c r="R635" s="4">
        <f>Table1[[#This Row],[Dom Bet]]*Table1[[#This Row],[Odds]]*Table1[[#This Row],[Win]]-Table1[[#This Row],[Dom Bet]]</f>
        <v>0</v>
      </c>
      <c r="S635" s="4">
        <f>S634</f>
        <v>1.1811690559321637</v>
      </c>
      <c r="T635">
        <v>0.34399999999999997</v>
      </c>
      <c r="U635">
        <f>((Table1[[#This Row],[BB prob.]]*(Table1[[#This Row],[Odds]]-1)-1+Table1[[#This Row],[BB prob.]])/(Table1[[#This Row],[Odds]]-1))*0.3</f>
        <v>-3.7371428571428597E-2</v>
      </c>
      <c r="W635">
        <f>(Table1[[#This Row],[BB Bet]]*Table1[[#This Row],[Odds]]*Table1[[#This Row],[Win]]-Table1[[#This Row],[BB Bet]])*Table1[[#This Row],[BB Bankroll]]</f>
        <v>0</v>
      </c>
      <c r="X635">
        <f>Table1[[#This Row],[BB Bet]]*Table1[[#This Row],[Odds]]*Table1[[#This Row],[Win]]-Table1[[#This Row],[BB Bet]]</f>
        <v>0</v>
      </c>
      <c r="Y635" s="5">
        <f>Y634</f>
        <v>1.9813918509989883</v>
      </c>
    </row>
    <row r="636" spans="1:25" x14ac:dyDescent="0.35">
      <c r="A636" s="4">
        <v>2020020350</v>
      </c>
      <c r="B636" s="4">
        <v>47</v>
      </c>
      <c r="C636" s="4" t="s">
        <v>8</v>
      </c>
      <c r="D636" s="4" t="s">
        <v>7</v>
      </c>
      <c r="E636" s="4">
        <v>1</v>
      </c>
      <c r="F636" s="4">
        <v>0</v>
      </c>
      <c r="G636" s="4">
        <v>1.95</v>
      </c>
      <c r="H636">
        <v>0.50807253469131153</v>
      </c>
      <c r="I636">
        <f>((Table1[[#This Row],[H-S prob.]]*(Table1[[#This Row],[Odds]]-1)-1+Table1[[#This Row],[H-S prob.]])/(Table1[[#This Row],[Odds]]-1))*0.3</f>
        <v>-2.9237549532450274E-3</v>
      </c>
      <c r="K636">
        <f>(Table1[[#This Row],[H-S Bet]]*Table1[[#This Row],[Odds]]*Table1[[#This Row],[Win]]-Table1[[#This Row],[H-S Bet]])*Table1[[#This Row],[H-S Bankroll]]</f>
        <v>0</v>
      </c>
      <c r="L636">
        <f>Table1[[#This Row],[H-S Bet]]*Table1[[#This Row],[Odds]]*Table1[[#This Row],[Win]]-Table1[[#This Row],[H-S Bet]]</f>
        <v>0</v>
      </c>
      <c r="M636" s="5">
        <f>M635</f>
        <v>1.6104461155771845</v>
      </c>
      <c r="N636" s="4">
        <v>0.47199999999999998</v>
      </c>
      <c r="O636" s="4">
        <f>((Table1[[#This Row],[Dom prob.]]*(Table1[[#This Row],[Odds]]-1)-1+Table1[[#This Row],[Dom prob.]])/(Table1[[#This Row],[Odds]]-1))*0.3</f>
        <v>-2.5136842105263194E-2</v>
      </c>
      <c r="P636" s="4"/>
      <c r="Q636" s="4">
        <f>(Table1[[#This Row],[Dom Bet]]*Table1[[#This Row],[Odds]]*Table1[[#This Row],[Win]]-Table1[[#This Row],[Dom Bet]])*Table1[[#This Row],[Dom Bankroll]]</f>
        <v>0</v>
      </c>
      <c r="R636" s="4">
        <f>Table1[[#This Row],[Dom Bet]]*Table1[[#This Row],[Odds]]*Table1[[#This Row],[Win]]-Table1[[#This Row],[Dom Bet]]</f>
        <v>0</v>
      </c>
      <c r="S636" s="4">
        <f>S635</f>
        <v>1.1811690559321637</v>
      </c>
      <c r="T636">
        <v>0.44829999999999998</v>
      </c>
      <c r="U636">
        <f>((Table1[[#This Row],[BB prob.]]*(Table1[[#This Row],[Odds]]-1)-1+Table1[[#This Row],[BB prob.]])/(Table1[[#This Row],[Odds]]-1))*0.3</f>
        <v>-3.9731052631578972E-2</v>
      </c>
      <c r="W636">
        <f>(Table1[[#This Row],[BB Bet]]*Table1[[#This Row],[Odds]]*Table1[[#This Row],[Win]]-Table1[[#This Row],[BB Bet]])*Table1[[#This Row],[BB Bankroll]]</f>
        <v>0</v>
      </c>
      <c r="X636">
        <f>Table1[[#This Row],[BB Bet]]*Table1[[#This Row],[Odds]]*Table1[[#This Row],[Win]]-Table1[[#This Row],[BB Bet]]</f>
        <v>0</v>
      </c>
      <c r="Y636" s="5">
        <f>Y635</f>
        <v>1.9813918509989883</v>
      </c>
    </row>
    <row r="637" spans="1:25" x14ac:dyDescent="0.35">
      <c r="A637" s="4">
        <v>2020020350</v>
      </c>
      <c r="B637" s="4">
        <v>47</v>
      </c>
      <c r="C637" s="4" t="s">
        <v>7</v>
      </c>
      <c r="D637" s="4" t="s">
        <v>8</v>
      </c>
      <c r="E637" s="4">
        <v>0</v>
      </c>
      <c r="F637" s="4">
        <v>1</v>
      </c>
      <c r="G637" s="4">
        <v>2</v>
      </c>
      <c r="H637">
        <v>0.49192746530868853</v>
      </c>
      <c r="I637">
        <f>((Table1[[#This Row],[H-S prob.]]*(Table1[[#This Row],[Odds]]-1)-1+Table1[[#This Row],[H-S prob.]])/(Table1[[#This Row],[Odds]]-1))*0.3</f>
        <v>-4.8435208147868999E-3</v>
      </c>
      <c r="K637">
        <f>(Table1[[#This Row],[H-S Bet]]*Table1[[#This Row],[Odds]]*Table1[[#This Row],[Win]]-Table1[[#This Row],[H-S Bet]])*Table1[[#This Row],[H-S Bankroll]]</f>
        <v>0</v>
      </c>
      <c r="L637">
        <f>Table1[[#This Row],[H-S Bet]]*Table1[[#This Row],[Odds]]*Table1[[#This Row],[Win]]-Table1[[#This Row],[H-S Bet]]</f>
        <v>0</v>
      </c>
      <c r="M637" s="5">
        <f>M636</f>
        <v>1.6104461155771845</v>
      </c>
      <c r="N637" s="4">
        <v>0.52800000000000002</v>
      </c>
      <c r="O637" s="4">
        <f>((Table1[[#This Row],[Dom prob.]]*(Table1[[#This Row],[Odds]]-1)-1+Table1[[#This Row],[Dom prob.]])/(Table1[[#This Row],[Odds]]-1))*0.3</f>
        <v>1.6800000000000013E-2</v>
      </c>
      <c r="P637" s="4">
        <v>1.6800000000000013E-2</v>
      </c>
      <c r="Q637" s="4">
        <f>(Table1[[#This Row],[Dom Bet]]*Table1[[#This Row],[Odds]]*Table1[[#This Row],[Win]]-Table1[[#This Row],[Dom Bet]])*Table1[[#This Row],[Dom Bankroll]]</f>
        <v>1.9843640139660366E-2</v>
      </c>
      <c r="R637" s="4">
        <f>Table1[[#This Row],[Dom Bet]]*Table1[[#This Row],[Odds]]*Table1[[#This Row],[Win]]-Table1[[#This Row],[Dom Bet]]</f>
        <v>1.6800000000000013E-2</v>
      </c>
      <c r="S637" s="4">
        <f>S636</f>
        <v>1.1811690559321637</v>
      </c>
      <c r="T637">
        <v>0.55170000000000008</v>
      </c>
      <c r="U637">
        <f>((Table1[[#This Row],[BB prob.]]*(Table1[[#This Row],[Odds]]-1)-1+Table1[[#This Row],[BB prob.]])/(Table1[[#This Row],[Odds]]-1))*0.3</f>
        <v>3.1020000000000048E-2</v>
      </c>
      <c r="V637">
        <v>3.1020000000000048E-2</v>
      </c>
      <c r="W637">
        <f>(Table1[[#This Row],[BB Bet]]*Table1[[#This Row],[Odds]]*Table1[[#This Row],[Win]]-Table1[[#This Row],[BB Bet]])*Table1[[#This Row],[BB Bankroll]]</f>
        <v>6.1462775217988708E-2</v>
      </c>
      <c r="X637">
        <f>Table1[[#This Row],[BB Bet]]*Table1[[#This Row],[Odds]]*Table1[[#This Row],[Win]]-Table1[[#This Row],[BB Bet]]</f>
        <v>3.1020000000000048E-2</v>
      </c>
      <c r="Y637" s="5">
        <f>Y636</f>
        <v>1.9813918509989883</v>
      </c>
    </row>
    <row r="638" spans="1:25" x14ac:dyDescent="0.35">
      <c r="A638" s="4">
        <v>2020020351</v>
      </c>
      <c r="B638" s="4">
        <v>47</v>
      </c>
      <c r="C638" s="4" t="s">
        <v>29</v>
      </c>
      <c r="D638" s="4" t="s">
        <v>27</v>
      </c>
      <c r="E638" s="4">
        <v>0</v>
      </c>
      <c r="F638" s="4">
        <v>0</v>
      </c>
      <c r="G638" s="4">
        <v>2.25</v>
      </c>
      <c r="H638">
        <v>0.44236614230911392</v>
      </c>
      <c r="I638">
        <f>((Table1[[#This Row],[H-S prob.]]*(Table1[[#This Row],[Odds]]-1)-1+Table1[[#This Row],[H-S prob.]])/(Table1[[#This Row],[Odds]]-1))*0.3</f>
        <v>-1.1222831530784871E-3</v>
      </c>
      <c r="K638">
        <f>(Table1[[#This Row],[H-S Bet]]*Table1[[#This Row],[Odds]]*Table1[[#This Row],[Win]]-Table1[[#This Row],[H-S Bet]])*Table1[[#This Row],[H-S Bankroll]]</f>
        <v>0</v>
      </c>
      <c r="L638">
        <f>Table1[[#This Row],[H-S Bet]]*Table1[[#This Row],[Odds]]*Table1[[#This Row],[Win]]-Table1[[#This Row],[H-S Bet]]</f>
        <v>0</v>
      </c>
      <c r="M638" s="5">
        <f>M637</f>
        <v>1.6104461155771845</v>
      </c>
      <c r="N638" s="4">
        <v>0.48699999999999999</v>
      </c>
      <c r="O638" s="4">
        <f>((Table1[[#This Row],[Dom prob.]]*(Table1[[#This Row],[Odds]]-1)-1+Table1[[#This Row],[Dom prob.]])/(Table1[[#This Row],[Odds]]-1))*0.3</f>
        <v>2.298E-2</v>
      </c>
      <c r="P638" s="4">
        <v>2.298E-2</v>
      </c>
      <c r="Q638" s="4">
        <f>(Table1[[#This Row],[Dom Bet]]*Table1[[#This Row],[Odds]]*Table1[[#This Row],[Win]]-Table1[[#This Row],[Dom Bet]])*Table1[[#This Row],[Dom Bankroll]]</f>
        <v>-2.7143264905321124E-2</v>
      </c>
      <c r="R638" s="4">
        <f>Table1[[#This Row],[Dom Bet]]*Table1[[#This Row],[Odds]]*Table1[[#This Row],[Win]]-Table1[[#This Row],[Dom Bet]]</f>
        <v>-2.298E-2</v>
      </c>
      <c r="S638" s="4">
        <f>S637</f>
        <v>1.1811690559321637</v>
      </c>
      <c r="T638">
        <v>0.41400000000000003</v>
      </c>
      <c r="U638">
        <f>((Table1[[#This Row],[BB prob.]]*(Table1[[#This Row],[Odds]]-1)-1+Table1[[#This Row],[BB prob.]])/(Table1[[#This Row],[Odds]]-1))*0.3</f>
        <v>-1.6439999999999975E-2</v>
      </c>
      <c r="W638">
        <f>(Table1[[#This Row],[BB Bet]]*Table1[[#This Row],[Odds]]*Table1[[#This Row],[Win]]-Table1[[#This Row],[BB Bet]])*Table1[[#This Row],[BB Bankroll]]</f>
        <v>0</v>
      </c>
      <c r="X638">
        <f>Table1[[#This Row],[BB Bet]]*Table1[[#This Row],[Odds]]*Table1[[#This Row],[Win]]-Table1[[#This Row],[BB Bet]]</f>
        <v>0</v>
      </c>
      <c r="Y638" s="5">
        <f>Y637</f>
        <v>1.9813918509989883</v>
      </c>
    </row>
    <row r="639" spans="1:25" x14ac:dyDescent="0.35">
      <c r="A639" s="4">
        <v>2020020351</v>
      </c>
      <c r="B639" s="4">
        <v>47</v>
      </c>
      <c r="C639" s="4" t="s">
        <v>27</v>
      </c>
      <c r="D639" s="4" t="s">
        <v>29</v>
      </c>
      <c r="E639" s="4">
        <v>1</v>
      </c>
      <c r="F639" s="4">
        <v>1</v>
      </c>
      <c r="G639" s="4">
        <v>1.74</v>
      </c>
      <c r="H639">
        <v>0.55763385769088614</v>
      </c>
      <c r="I639">
        <f>((Table1[[#This Row],[H-S prob.]]*(Table1[[#This Row],[Odds]]-1)-1+Table1[[#This Row],[H-S prob.]])/(Table1[[#This Row],[Odds]]-1))*0.3</f>
        <v>-1.2047467953185705E-2</v>
      </c>
      <c r="K639">
        <f>(Table1[[#This Row],[H-S Bet]]*Table1[[#This Row],[Odds]]*Table1[[#This Row],[Win]]-Table1[[#This Row],[H-S Bet]])*Table1[[#This Row],[H-S Bankroll]]</f>
        <v>0</v>
      </c>
      <c r="L639">
        <f>Table1[[#This Row],[H-S Bet]]*Table1[[#This Row],[Odds]]*Table1[[#This Row],[Win]]-Table1[[#This Row],[H-S Bet]]</f>
        <v>0</v>
      </c>
      <c r="M639" s="5">
        <f>M638</f>
        <v>1.6104461155771845</v>
      </c>
      <c r="N639" s="4">
        <v>0.51300000000000001</v>
      </c>
      <c r="O639" s="4">
        <f>((Table1[[#This Row],[Dom prob.]]*(Table1[[#This Row],[Odds]]-1)-1+Table1[[#This Row],[Dom prob.]])/(Table1[[#This Row],[Odds]]-1))*0.3</f>
        <v>-4.3532432432432398E-2</v>
      </c>
      <c r="P639" s="4"/>
      <c r="Q639" s="4">
        <f>(Table1[[#This Row],[Dom Bet]]*Table1[[#This Row],[Odds]]*Table1[[#This Row],[Win]]-Table1[[#This Row],[Dom Bet]])*Table1[[#This Row],[Dom Bankroll]]</f>
        <v>0</v>
      </c>
      <c r="R639" s="4">
        <f>Table1[[#This Row],[Dom Bet]]*Table1[[#This Row],[Odds]]*Table1[[#This Row],[Win]]-Table1[[#This Row],[Dom Bet]]</f>
        <v>0</v>
      </c>
      <c r="S639" s="4">
        <f>S638</f>
        <v>1.1811690559321637</v>
      </c>
      <c r="T639">
        <v>0.58599999999999997</v>
      </c>
      <c r="U639">
        <f>((Table1[[#This Row],[BB prob.]]*(Table1[[#This Row],[Odds]]-1)-1+Table1[[#This Row],[BB prob.]])/(Table1[[#This Row],[Odds]]-1))*0.3</f>
        <v>7.962162162162157E-3</v>
      </c>
      <c r="V639">
        <v>7.962162162162157E-3</v>
      </c>
      <c r="W639">
        <f>(Table1[[#This Row],[BB Bet]]*Table1[[#This Row],[Odds]]*Table1[[#This Row],[Win]]-Table1[[#This Row],[BB Bet]])*Table1[[#This Row],[BB Bankroll]]</f>
        <v>1.1674360786086031E-2</v>
      </c>
      <c r="X639">
        <f>Table1[[#This Row],[BB Bet]]*Table1[[#This Row],[Odds]]*Table1[[#This Row],[Win]]-Table1[[#This Row],[BB Bet]]</f>
        <v>5.8919999999999962E-3</v>
      </c>
      <c r="Y639" s="5">
        <f>Y638</f>
        <v>1.9813918509989883</v>
      </c>
    </row>
    <row r="640" spans="1:25" x14ac:dyDescent="0.35">
      <c r="A640" s="4">
        <v>2020020352</v>
      </c>
      <c r="B640" s="4">
        <v>47</v>
      </c>
      <c r="C640" s="4" t="s">
        <v>26</v>
      </c>
      <c r="D640" s="4" t="s">
        <v>11</v>
      </c>
      <c r="E640" s="4">
        <v>1</v>
      </c>
      <c r="F640" s="4">
        <v>0</v>
      </c>
      <c r="G640" s="4">
        <v>2.2000000000000002</v>
      </c>
      <c r="H640">
        <v>0.44608273671032234</v>
      </c>
      <c r="I640">
        <f>((Table1[[#This Row],[H-S prob.]]*(Table1[[#This Row],[Odds]]-1)-1+Table1[[#This Row],[H-S prob.]])/(Table1[[#This Row],[Odds]]-1))*0.3</f>
        <v>-4.6544948093226865E-3</v>
      </c>
      <c r="K640">
        <f>(Table1[[#This Row],[H-S Bet]]*Table1[[#This Row],[Odds]]*Table1[[#This Row],[Win]]-Table1[[#This Row],[H-S Bet]])*Table1[[#This Row],[H-S Bankroll]]</f>
        <v>0</v>
      </c>
      <c r="L640">
        <f>Table1[[#This Row],[H-S Bet]]*Table1[[#This Row],[Odds]]*Table1[[#This Row],[Win]]-Table1[[#This Row],[H-S Bet]]</f>
        <v>0</v>
      </c>
      <c r="M640" s="5">
        <f>M639</f>
        <v>1.6104461155771845</v>
      </c>
      <c r="N640" s="4">
        <v>0.42899999999999999</v>
      </c>
      <c r="O640" s="4">
        <f>((Table1[[#This Row],[Dom prob.]]*(Table1[[#This Row],[Odds]]-1)-1+Table1[[#This Row],[Dom prob.]])/(Table1[[#This Row],[Odds]]-1))*0.3</f>
        <v>-1.4049999999999991E-2</v>
      </c>
      <c r="P640" s="4"/>
      <c r="Q640" s="4">
        <f>(Table1[[#This Row],[Dom Bet]]*Table1[[#This Row],[Odds]]*Table1[[#This Row],[Win]]-Table1[[#This Row],[Dom Bet]])*Table1[[#This Row],[Dom Bankroll]]</f>
        <v>0</v>
      </c>
      <c r="R640" s="4">
        <f>Table1[[#This Row],[Dom Bet]]*Table1[[#This Row],[Odds]]*Table1[[#This Row],[Win]]-Table1[[#This Row],[Dom Bet]]</f>
        <v>0</v>
      </c>
      <c r="S640" s="4">
        <f>S639</f>
        <v>1.1811690559321637</v>
      </c>
      <c r="T640">
        <v>0.37</v>
      </c>
      <c r="U640">
        <f>((Table1[[#This Row],[BB prob.]]*(Table1[[#This Row],[Odds]]-1)-1+Table1[[#This Row],[BB prob.]])/(Table1[[#This Row],[Odds]]-1))*0.3</f>
        <v>-4.6499999999999979E-2</v>
      </c>
      <c r="W640">
        <f>(Table1[[#This Row],[BB Bet]]*Table1[[#This Row],[Odds]]*Table1[[#This Row],[Win]]-Table1[[#This Row],[BB Bet]])*Table1[[#This Row],[BB Bankroll]]</f>
        <v>0</v>
      </c>
      <c r="X640">
        <f>Table1[[#This Row],[BB Bet]]*Table1[[#This Row],[Odds]]*Table1[[#This Row],[Win]]-Table1[[#This Row],[BB Bet]]</f>
        <v>0</v>
      </c>
      <c r="Y640" s="5">
        <f>Y639</f>
        <v>1.9813918509989883</v>
      </c>
    </row>
    <row r="641" spans="1:25" x14ac:dyDescent="0.35">
      <c r="A641" s="4">
        <v>2020020352</v>
      </c>
      <c r="B641" s="4">
        <v>47</v>
      </c>
      <c r="C641" s="4" t="s">
        <v>11</v>
      </c>
      <c r="D641" s="4" t="s">
        <v>26</v>
      </c>
      <c r="E641" s="4">
        <v>0</v>
      </c>
      <c r="F641" s="4">
        <v>1</v>
      </c>
      <c r="G641" s="4">
        <v>1.71</v>
      </c>
      <c r="H641">
        <v>0.55391726328967772</v>
      </c>
      <c r="I641">
        <f>((Table1[[#This Row],[H-S prob.]]*(Table1[[#This Row],[Odds]]-1)-1+Table1[[#This Row],[H-S prob.]])/(Table1[[#This Row],[Odds]]-1))*0.3</f>
        <v>-2.231048441182441E-2</v>
      </c>
      <c r="K641">
        <f>(Table1[[#This Row],[H-S Bet]]*Table1[[#This Row],[Odds]]*Table1[[#This Row],[Win]]-Table1[[#This Row],[H-S Bet]])*Table1[[#This Row],[H-S Bankroll]]</f>
        <v>0</v>
      </c>
      <c r="L641">
        <f>Table1[[#This Row],[H-S Bet]]*Table1[[#This Row],[Odds]]*Table1[[#This Row],[Win]]-Table1[[#This Row],[H-S Bet]]</f>
        <v>0</v>
      </c>
      <c r="M641" s="5">
        <f>M640</f>
        <v>1.6104461155771845</v>
      </c>
      <c r="N641" s="4">
        <v>0.57099999999999995</v>
      </c>
      <c r="O641" s="4">
        <f>((Table1[[#This Row],[Dom prob.]]*(Table1[[#This Row],[Odds]]-1)-1+Table1[[#This Row],[Dom prob.]])/(Table1[[#This Row],[Odds]]-1))*0.3</f>
        <v>-9.9676056338028635E-3</v>
      </c>
      <c r="P641" s="4"/>
      <c r="Q641" s="4">
        <f>(Table1[[#This Row],[Dom Bet]]*Table1[[#This Row],[Odds]]*Table1[[#This Row],[Win]]-Table1[[#This Row],[Dom Bet]])*Table1[[#This Row],[Dom Bankroll]]</f>
        <v>0</v>
      </c>
      <c r="R641" s="4">
        <f>Table1[[#This Row],[Dom Bet]]*Table1[[#This Row],[Odds]]*Table1[[#This Row],[Win]]-Table1[[#This Row],[Dom Bet]]</f>
        <v>0</v>
      </c>
      <c r="S641" s="4">
        <f>S640</f>
        <v>1.1811690559321637</v>
      </c>
      <c r="T641">
        <v>0.63</v>
      </c>
      <c r="U641">
        <f>((Table1[[#This Row],[BB prob.]]*(Table1[[#This Row],[Odds]]-1)-1+Table1[[#This Row],[BB prob.]])/(Table1[[#This Row],[Odds]]-1))*0.3</f>
        <v>3.2661971830985931E-2</v>
      </c>
      <c r="V641">
        <v>3.2661971830985931E-2</v>
      </c>
      <c r="W641">
        <f>(Table1[[#This Row],[BB Bet]]*Table1[[#This Row],[Odds]]*Table1[[#This Row],[Win]]-Table1[[#This Row],[BB Bet]])*Table1[[#This Row],[BB Bankroll]]</f>
        <v>4.5948477024666555E-2</v>
      </c>
      <c r="X641">
        <f>Table1[[#This Row],[BB Bet]]*Table1[[#This Row],[Odds]]*Table1[[#This Row],[Win]]-Table1[[#This Row],[BB Bet]]</f>
        <v>2.3190000000000009E-2</v>
      </c>
      <c r="Y641" s="5">
        <f>Y640</f>
        <v>1.9813918509989883</v>
      </c>
    </row>
    <row r="642" spans="1:25" x14ac:dyDescent="0.35">
      <c r="A642" s="4">
        <v>2020020353</v>
      </c>
      <c r="B642" s="4">
        <v>47</v>
      </c>
      <c r="C642" s="4" t="s">
        <v>10</v>
      </c>
      <c r="D642" s="4" t="s">
        <v>25</v>
      </c>
      <c r="E642" s="4">
        <v>0</v>
      </c>
      <c r="F642" s="4">
        <v>0</v>
      </c>
      <c r="G642" s="4">
        <v>1.43</v>
      </c>
      <c r="H642">
        <v>0.65348826766784907</v>
      </c>
      <c r="I642">
        <f>((Table1[[#This Row],[H-S prob.]]*(Table1[[#This Row],[Odds]]-1)-1+Table1[[#This Row],[H-S prob.]])/(Table1[[#This Row],[Odds]]-1))*0.3</f>
        <v>-4.5705891094169171E-2</v>
      </c>
      <c r="K642">
        <f>(Table1[[#This Row],[H-S Bet]]*Table1[[#This Row],[Odds]]*Table1[[#This Row],[Win]]-Table1[[#This Row],[H-S Bet]])*Table1[[#This Row],[H-S Bankroll]]</f>
        <v>0</v>
      </c>
      <c r="L642">
        <f>Table1[[#This Row],[H-S Bet]]*Table1[[#This Row],[Odds]]*Table1[[#This Row],[Win]]-Table1[[#This Row],[H-S Bet]]</f>
        <v>0</v>
      </c>
      <c r="M642" s="5">
        <f>M641</f>
        <v>1.6104461155771845</v>
      </c>
      <c r="N642" s="4">
        <v>0.66799999999999993</v>
      </c>
      <c r="O642" s="4">
        <f>((Table1[[#This Row],[Dom prob.]]*(Table1[[#This Row],[Odds]]-1)-1+Table1[[#This Row],[Dom prob.]])/(Table1[[#This Row],[Odds]]-1))*0.3</f>
        <v>-3.1227906976744282E-2</v>
      </c>
      <c r="P642" s="4"/>
      <c r="Q642" s="4">
        <f>(Table1[[#This Row],[Dom Bet]]*Table1[[#This Row],[Odds]]*Table1[[#This Row],[Win]]-Table1[[#This Row],[Dom Bet]])*Table1[[#This Row],[Dom Bankroll]]</f>
        <v>0</v>
      </c>
      <c r="R642" s="4">
        <f>Table1[[#This Row],[Dom Bet]]*Table1[[#This Row],[Odds]]*Table1[[#This Row],[Win]]-Table1[[#This Row],[Dom Bet]]</f>
        <v>0</v>
      </c>
      <c r="S642" s="4">
        <f>S641</f>
        <v>1.1811690559321637</v>
      </c>
      <c r="T642">
        <v>0.7107</v>
      </c>
      <c r="U642">
        <f>((Table1[[#This Row],[BB prob.]]*(Table1[[#This Row],[Odds]]-1)-1+Table1[[#This Row],[BB prob.]])/(Table1[[#This Row],[Odds]]-1))*0.3</f>
        <v>1.1372790697674426E-2</v>
      </c>
      <c r="V642">
        <v>1.1372790697674426E-2</v>
      </c>
      <c r="W642">
        <f>(Table1[[#This Row],[BB Bet]]*Table1[[#This Row],[Odds]]*Table1[[#This Row],[Win]]-Table1[[#This Row],[BB Bet]])*Table1[[#This Row],[BB Bankroll]]</f>
        <v>-2.2533954811489208E-2</v>
      </c>
      <c r="X642">
        <f>Table1[[#This Row],[BB Bet]]*Table1[[#This Row],[Odds]]*Table1[[#This Row],[Win]]-Table1[[#This Row],[BB Bet]]</f>
        <v>-1.1372790697674426E-2</v>
      </c>
      <c r="Y642" s="5">
        <f>Y641</f>
        <v>1.9813918509989883</v>
      </c>
    </row>
    <row r="643" spans="1:25" x14ac:dyDescent="0.35">
      <c r="A643" s="4">
        <v>2020020353</v>
      </c>
      <c r="B643" s="4">
        <v>47</v>
      </c>
      <c r="C643" s="4" t="s">
        <v>25</v>
      </c>
      <c r="D643" s="4" t="s">
        <v>10</v>
      </c>
      <c r="E643" s="4">
        <v>1</v>
      </c>
      <c r="F643" s="4">
        <v>1</v>
      </c>
      <c r="G643" s="4">
        <v>2.9</v>
      </c>
      <c r="H643">
        <v>0.34651173233215093</v>
      </c>
      <c r="I643">
        <f>((Table1[[#This Row],[H-S prob.]]*(Table1[[#This Row],[Odds]]-1)-1+Table1[[#This Row],[H-S prob.]])/(Table1[[#This Row],[Odds]]-1))*0.3</f>
        <v>7.7116164682700691E-4</v>
      </c>
      <c r="J643">
        <v>7.7116164682700691E-4</v>
      </c>
      <c r="K643">
        <f>(Table1[[#This Row],[H-S Bet]]*Table1[[#This Row],[Odds]]*Table1[[#This Row],[Win]]-Table1[[#This Row],[H-S Bet]])*Table1[[#This Row],[H-S Bankroll]]</f>
        <v>2.3596371293678501E-3</v>
      </c>
      <c r="L643">
        <f>Table1[[#This Row],[H-S Bet]]*Table1[[#This Row],[Odds]]*Table1[[#This Row],[Win]]-Table1[[#This Row],[H-S Bet]]</f>
        <v>1.4652071289713131E-3</v>
      </c>
      <c r="M643" s="5">
        <f>M642</f>
        <v>1.6104461155771845</v>
      </c>
      <c r="N643" s="4">
        <v>0.33200000000000002</v>
      </c>
      <c r="O643" s="4">
        <f>((Table1[[#This Row],[Dom prob.]]*(Table1[[#This Row],[Odds]]-1)-1+Table1[[#This Row],[Dom prob.]])/(Table1[[#This Row],[Odds]]-1))*0.3</f>
        <v>-5.8736842105263087E-3</v>
      </c>
      <c r="P643" s="4"/>
      <c r="Q643" s="4">
        <f>(Table1[[#This Row],[Dom Bet]]*Table1[[#This Row],[Odds]]*Table1[[#This Row],[Win]]-Table1[[#This Row],[Dom Bet]])*Table1[[#This Row],[Dom Bankroll]]</f>
        <v>0</v>
      </c>
      <c r="R643" s="4">
        <f>Table1[[#This Row],[Dom Bet]]*Table1[[#This Row],[Odds]]*Table1[[#This Row],[Win]]-Table1[[#This Row],[Dom Bet]]</f>
        <v>0</v>
      </c>
      <c r="S643" s="4">
        <f>S642</f>
        <v>1.1811690559321637</v>
      </c>
      <c r="T643">
        <v>0.2893</v>
      </c>
      <c r="U643">
        <f>((Table1[[#This Row],[BB prob.]]*(Table1[[#This Row],[Odds]]-1)-1+Table1[[#This Row],[BB prob.]])/(Table1[[#This Row],[Odds]]-1))*0.3</f>
        <v>-2.5425789473684211E-2</v>
      </c>
      <c r="W643">
        <f>(Table1[[#This Row],[BB Bet]]*Table1[[#This Row],[Odds]]*Table1[[#This Row],[Win]]-Table1[[#This Row],[BB Bet]])*Table1[[#This Row],[BB Bankroll]]</f>
        <v>0</v>
      </c>
      <c r="X643">
        <f>Table1[[#This Row],[BB Bet]]*Table1[[#This Row],[Odds]]*Table1[[#This Row],[Win]]-Table1[[#This Row],[BB Bet]]</f>
        <v>0</v>
      </c>
      <c r="Y643" s="5">
        <f>Y642</f>
        <v>1.9813918509989883</v>
      </c>
    </row>
    <row r="644" spans="1:25" x14ac:dyDescent="0.35">
      <c r="A644" s="4">
        <v>2020020353.9000001</v>
      </c>
      <c r="B644" s="4">
        <v>48</v>
      </c>
      <c r="C644" s="4" t="s">
        <v>32</v>
      </c>
      <c r="D644" s="4" t="s">
        <v>5</v>
      </c>
      <c r="E644" s="4">
        <v>1</v>
      </c>
      <c r="F644" s="4">
        <v>0</v>
      </c>
      <c r="G644" s="4">
        <v>2.6</v>
      </c>
      <c r="H644">
        <v>0.38144857018198136</v>
      </c>
      <c r="I644">
        <f>((Table1[[#This Row],[H-S prob.]]*(Table1[[#This Row],[Odds]]-1)-1+Table1[[#This Row],[H-S prob.]])/(Table1[[#This Row],[Odds]]-1))*0.3</f>
        <v>-1.5438220362840697E-3</v>
      </c>
      <c r="K644">
        <f>(Table1[[#This Row],[H-S Bet]]*Table1[[#This Row],[Odds]]*Table1[[#This Row],[Win]]-Table1[[#This Row],[H-S Bet]])*Table1[[#This Row],[H-S Bankroll]]</f>
        <v>0</v>
      </c>
      <c r="L644">
        <f>Table1[[#This Row],[H-S Bet]]*Table1[[#This Row],[Odds]]*Table1[[#This Row],[Win]]-Table1[[#This Row],[H-S Bet]]</f>
        <v>0</v>
      </c>
      <c r="M644" s="5">
        <f>M643+SUM(K630:K643)</f>
        <v>1.5507400886663507</v>
      </c>
      <c r="N644" s="4">
        <v>0.35199999999999998</v>
      </c>
      <c r="O644" s="4">
        <f>((Table1[[#This Row],[Dom prob.]]*(Table1[[#This Row],[Odds]]-1)-1+Table1[[#This Row],[Dom prob.]])/(Table1[[#This Row],[Odds]]-1))*0.3</f>
        <v>-1.5899999999999997E-2</v>
      </c>
      <c r="P644" s="4"/>
      <c r="Q644" s="4">
        <f>(Table1[[#This Row],[Dom Bet]]*Table1[[#This Row],[Odds]]*Table1[[#This Row],[Win]]-Table1[[#This Row],[Dom Bet]])*Table1[[#This Row],[Dom Bankroll]]</f>
        <v>0</v>
      </c>
      <c r="R644" s="4">
        <f>Table1[[#This Row],[Dom Bet]]*Table1[[#This Row],[Odds]]*Table1[[#This Row],[Win]]-Table1[[#This Row],[Dom Bet]]</f>
        <v>0</v>
      </c>
      <c r="S644" s="4">
        <f>S643+SUM(Q630:Q643)</f>
        <v>1.1821262950212421</v>
      </c>
      <c r="T644">
        <v>0.32179999999999997</v>
      </c>
      <c r="U644">
        <f>((Table1[[#This Row],[BB prob.]]*(Table1[[#This Row],[Odds]]-1)-1+Table1[[#This Row],[BB prob.]])/(Table1[[#This Row],[Odds]]-1))*0.3</f>
        <v>-3.0622500000000004E-2</v>
      </c>
      <c r="W644">
        <f>(Table1[[#This Row],[BB Bet]]*Table1[[#This Row],[Odds]]*Table1[[#This Row],[Win]]-Table1[[#This Row],[BB Bet]])*Table1[[#This Row],[BB Bankroll]]</f>
        <v>0</v>
      </c>
      <c r="X644">
        <f>Table1[[#This Row],[BB Bet]]*Table1[[#This Row],[Odds]]*Table1[[#This Row],[Win]]-Table1[[#This Row],[BB Bet]]</f>
        <v>0</v>
      </c>
      <c r="Y644" s="5">
        <f>Y643+SUM(W630:W643)</f>
        <v>2.065259810677099</v>
      </c>
    </row>
    <row r="645" spans="1:25" x14ac:dyDescent="0.35">
      <c r="A645" s="4">
        <v>2020020353.9000001</v>
      </c>
      <c r="B645" s="4">
        <v>48</v>
      </c>
      <c r="C645" s="4" t="s">
        <v>5</v>
      </c>
      <c r="D645" s="4" t="s">
        <v>32</v>
      </c>
      <c r="E645" s="4">
        <v>0</v>
      </c>
      <c r="F645" s="4">
        <v>1</v>
      </c>
      <c r="G645" s="4">
        <v>1.55</v>
      </c>
      <c r="H645">
        <v>0.61855142981801869</v>
      </c>
      <c r="I645">
        <f>((Table1[[#This Row],[H-S prob.]]*(Table1[[#This Row],[Odds]]-1)-1+Table1[[#This Row],[H-S prob.]])/(Table1[[#This Row],[Odds]]-1))*0.3</f>
        <v>-2.2497427517493295E-2</v>
      </c>
      <c r="K645">
        <f>(Table1[[#This Row],[H-S Bet]]*Table1[[#This Row],[Odds]]*Table1[[#This Row],[Win]]-Table1[[#This Row],[H-S Bet]])*Table1[[#This Row],[H-S Bankroll]]</f>
        <v>0</v>
      </c>
      <c r="L645">
        <f>Table1[[#This Row],[H-S Bet]]*Table1[[#This Row],[Odds]]*Table1[[#This Row],[Win]]-Table1[[#This Row],[H-S Bet]]</f>
        <v>0</v>
      </c>
      <c r="M645" s="5">
        <f>M644</f>
        <v>1.5507400886663507</v>
      </c>
      <c r="N645" s="4">
        <v>0.64800000000000002</v>
      </c>
      <c r="O645" s="4">
        <f>((Table1[[#This Row],[Dom prob.]]*(Table1[[#This Row],[Odds]]-1)-1+Table1[[#This Row],[Dom prob.]])/(Table1[[#This Row],[Odds]]-1))*0.3</f>
        <v>2.400000000000038E-3</v>
      </c>
      <c r="P645" s="4">
        <v>2.400000000000038E-3</v>
      </c>
      <c r="Q645" s="4">
        <f>(Table1[[#This Row],[Dom Bet]]*Table1[[#This Row],[Odds]]*Table1[[#This Row],[Win]]-Table1[[#This Row],[Dom Bet]])*Table1[[#This Row],[Dom Bankroll]]</f>
        <v>1.5604067094280641E-3</v>
      </c>
      <c r="R645" s="4">
        <f>Table1[[#This Row],[Dom Bet]]*Table1[[#This Row],[Odds]]*Table1[[#This Row],[Win]]-Table1[[#This Row],[Dom Bet]]</f>
        <v>1.3200000000000208E-3</v>
      </c>
      <c r="S645" s="4">
        <f>S644</f>
        <v>1.1821262950212421</v>
      </c>
      <c r="T645">
        <v>0.67820000000000003</v>
      </c>
      <c r="U645">
        <f>((Table1[[#This Row],[BB prob.]]*(Table1[[#This Row],[Odds]]-1)-1+Table1[[#This Row],[BB prob.]])/(Table1[[#This Row],[Odds]]-1))*0.3</f>
        <v>2.7932727272727317E-2</v>
      </c>
      <c r="V645">
        <v>2.7932727272727317E-2</v>
      </c>
      <c r="W645">
        <f>(Table1[[#This Row],[BB Bet]]*Table1[[#This Row],[Odds]]*Table1[[#This Row],[Win]]-Table1[[#This Row],[BB Bet]])*Table1[[#This Row],[BB Bankroll]]</f>
        <v>3.172858647143232E-2</v>
      </c>
      <c r="X645">
        <f>Table1[[#This Row],[BB Bet]]*Table1[[#This Row],[Odds]]*Table1[[#This Row],[Win]]-Table1[[#This Row],[BB Bet]]</f>
        <v>1.5363000000000022E-2</v>
      </c>
      <c r="Y645" s="5">
        <f>Y644</f>
        <v>2.065259810677099</v>
      </c>
    </row>
    <row r="646" spans="1:25" x14ac:dyDescent="0.35">
      <c r="A646" s="4">
        <v>2020020354</v>
      </c>
      <c r="B646" s="4">
        <v>48</v>
      </c>
      <c r="C646" s="4" t="s">
        <v>12</v>
      </c>
      <c r="D646" s="4" t="s">
        <v>17</v>
      </c>
      <c r="E646" s="4">
        <v>0</v>
      </c>
      <c r="F646" s="4">
        <v>0</v>
      </c>
      <c r="G646" s="4">
        <v>2.4</v>
      </c>
      <c r="H646">
        <v>0.49781134792586468</v>
      </c>
      <c r="I646">
        <f>((Table1[[#This Row],[H-S prob.]]*(Table1[[#This Row],[Odds]]-1)-1+Table1[[#This Row],[H-S prob.]])/(Table1[[#This Row],[Odds]]-1))*0.3</f>
        <v>4.1731550361873246E-2</v>
      </c>
      <c r="J646">
        <v>4.1731550361873246E-2</v>
      </c>
      <c r="K646">
        <f>(Table1[[#This Row],[H-S Bet]]*Table1[[#This Row],[Odds]]*Table1[[#This Row],[Win]]-Table1[[#This Row],[H-S Bet]])*Table1[[#This Row],[H-S Bankroll]]</f>
        <v>-6.4714788108355598E-2</v>
      </c>
      <c r="L646">
        <f>Table1[[#This Row],[H-S Bet]]*Table1[[#This Row],[Odds]]*Table1[[#This Row],[Win]]-Table1[[#This Row],[H-S Bet]]</f>
        <v>-4.1731550361873246E-2</v>
      </c>
      <c r="M646" s="5">
        <f>M645</f>
        <v>1.5507400886663507</v>
      </c>
      <c r="N646" s="4">
        <v>0.36299999999999999</v>
      </c>
      <c r="O646" s="4">
        <f>((Table1[[#This Row],[Dom prob.]]*(Table1[[#This Row],[Odds]]-1)-1+Table1[[#This Row],[Dom prob.]])/(Table1[[#This Row],[Odds]]-1))*0.3</f>
        <v>-2.7600000000000006E-2</v>
      </c>
      <c r="P646" s="4"/>
      <c r="Q646" s="4">
        <f>(Table1[[#This Row],[Dom Bet]]*Table1[[#This Row],[Odds]]*Table1[[#This Row],[Win]]-Table1[[#This Row],[Dom Bet]])*Table1[[#This Row],[Dom Bankroll]]</f>
        <v>0</v>
      </c>
      <c r="R646" s="4">
        <f>Table1[[#This Row],[Dom Bet]]*Table1[[#This Row],[Odds]]*Table1[[#This Row],[Win]]-Table1[[#This Row],[Dom Bet]]</f>
        <v>0</v>
      </c>
      <c r="S646" s="4">
        <f>S645</f>
        <v>1.1821262950212421</v>
      </c>
      <c r="T646">
        <v>0.40529999999999999</v>
      </c>
      <c r="U646">
        <f>((Table1[[#This Row],[BB prob.]]*(Table1[[#This Row],[Odds]]-1)-1+Table1[[#This Row],[BB prob.]])/(Table1[[#This Row],[Odds]]-1))*0.3</f>
        <v>-5.8457142857143039E-3</v>
      </c>
      <c r="W646">
        <f>(Table1[[#This Row],[BB Bet]]*Table1[[#This Row],[Odds]]*Table1[[#This Row],[Win]]-Table1[[#This Row],[BB Bet]])*Table1[[#This Row],[BB Bankroll]]</f>
        <v>0</v>
      </c>
      <c r="X646">
        <f>Table1[[#This Row],[BB Bet]]*Table1[[#This Row],[Odds]]*Table1[[#This Row],[Win]]-Table1[[#This Row],[BB Bet]]</f>
        <v>0</v>
      </c>
      <c r="Y646" s="5">
        <f>Y645</f>
        <v>2.065259810677099</v>
      </c>
    </row>
    <row r="647" spans="1:25" x14ac:dyDescent="0.35">
      <c r="A647" s="4">
        <v>2020020354</v>
      </c>
      <c r="B647" s="4">
        <v>48</v>
      </c>
      <c r="C647" s="4" t="s">
        <v>17</v>
      </c>
      <c r="D647" s="4" t="s">
        <v>12</v>
      </c>
      <c r="E647" s="4">
        <v>1</v>
      </c>
      <c r="F647" s="4">
        <v>1</v>
      </c>
      <c r="G647" s="4">
        <v>1.64</v>
      </c>
      <c r="H647">
        <v>0.50218865207413532</v>
      </c>
      <c r="I647">
        <f>((Table1[[#This Row],[H-S prob.]]*(Table1[[#This Row],[Odds]]-1)-1+Table1[[#This Row],[H-S prob.]])/(Table1[[#This Row],[Odds]]-1))*0.3</f>
        <v>-8.2692473718008502E-2</v>
      </c>
      <c r="K647">
        <f>(Table1[[#This Row],[H-S Bet]]*Table1[[#This Row],[Odds]]*Table1[[#This Row],[Win]]-Table1[[#This Row],[H-S Bet]])*Table1[[#This Row],[H-S Bankroll]]</f>
        <v>0</v>
      </c>
      <c r="L647">
        <f>Table1[[#This Row],[H-S Bet]]*Table1[[#This Row],[Odds]]*Table1[[#This Row],[Win]]-Table1[[#This Row],[H-S Bet]]</f>
        <v>0</v>
      </c>
      <c r="M647" s="5">
        <f>M646</f>
        <v>1.5507400886663507</v>
      </c>
      <c r="N647" s="4">
        <v>0.63700000000000001</v>
      </c>
      <c r="O647" s="4">
        <f>((Table1[[#This Row],[Dom prob.]]*(Table1[[#This Row],[Odds]]-1)-1+Table1[[#This Row],[Dom prob.]])/(Table1[[#This Row],[Odds]]-1))*0.3</f>
        <v>2.0943749999999973E-2</v>
      </c>
      <c r="P647" s="4">
        <v>2.0943749999999973E-2</v>
      </c>
      <c r="Q647" s="4">
        <f>(Table1[[#This Row],[Dom Bet]]*Table1[[#This Row],[Odds]]*Table1[[#This Row],[Win]]-Table1[[#This Row],[Dom Bet]])*Table1[[#This Row],[Dom Bankroll]]</f>
        <v>1.5845220858464709E-2</v>
      </c>
      <c r="R647" s="4">
        <f>Table1[[#This Row],[Dom Bet]]*Table1[[#This Row],[Odds]]*Table1[[#This Row],[Win]]-Table1[[#This Row],[Dom Bet]]</f>
        <v>1.3403999999999982E-2</v>
      </c>
      <c r="S647" s="4">
        <f>S646</f>
        <v>1.1821262950212421</v>
      </c>
      <c r="T647">
        <v>0.59470000000000001</v>
      </c>
      <c r="U647">
        <f>((Table1[[#This Row],[BB prob.]]*(Table1[[#This Row],[Odds]]-1)-1+Table1[[#This Row],[BB prob.]])/(Table1[[#This Row],[Odds]]-1))*0.3</f>
        <v>-1.1574375000000024E-2</v>
      </c>
      <c r="W647">
        <f>(Table1[[#This Row],[BB Bet]]*Table1[[#This Row],[Odds]]*Table1[[#This Row],[Win]]-Table1[[#This Row],[BB Bet]])*Table1[[#This Row],[BB Bankroll]]</f>
        <v>0</v>
      </c>
      <c r="X647">
        <f>Table1[[#This Row],[BB Bet]]*Table1[[#This Row],[Odds]]*Table1[[#This Row],[Win]]-Table1[[#This Row],[BB Bet]]</f>
        <v>0</v>
      </c>
      <c r="Y647" s="5">
        <f>Y646</f>
        <v>2.065259810677099</v>
      </c>
    </row>
    <row r="648" spans="1:25" x14ac:dyDescent="0.35">
      <c r="A648" s="4">
        <v>2020020355</v>
      </c>
      <c r="B648" s="4">
        <v>48</v>
      </c>
      <c r="C648" s="4" t="s">
        <v>2</v>
      </c>
      <c r="D648" s="4" t="s">
        <v>3</v>
      </c>
      <c r="E648" s="4">
        <v>0</v>
      </c>
      <c r="F648" s="4">
        <v>0</v>
      </c>
      <c r="G648" s="4">
        <v>1.8</v>
      </c>
      <c r="H648">
        <v>0.51725733756048164</v>
      </c>
      <c r="I648">
        <f>((Table1[[#This Row],[H-S prob.]]*(Table1[[#This Row],[Odds]]-1)-1+Table1[[#This Row],[H-S prob.]])/(Table1[[#This Row],[Odds]]-1))*0.3</f>
        <v>-2.585129714667489E-2</v>
      </c>
      <c r="K648">
        <f>(Table1[[#This Row],[H-S Bet]]*Table1[[#This Row],[Odds]]*Table1[[#This Row],[Win]]-Table1[[#This Row],[H-S Bet]])*Table1[[#This Row],[H-S Bankroll]]</f>
        <v>0</v>
      </c>
      <c r="L648">
        <f>Table1[[#This Row],[H-S Bet]]*Table1[[#This Row],[Odds]]*Table1[[#This Row],[Win]]-Table1[[#This Row],[H-S Bet]]</f>
        <v>0</v>
      </c>
      <c r="M648" s="5">
        <f>M647</f>
        <v>1.5507400886663507</v>
      </c>
      <c r="N648" s="4">
        <v>0.46299999999999997</v>
      </c>
      <c r="O648" s="4">
        <f>((Table1[[#This Row],[Dom prob.]]*(Table1[[#This Row],[Odds]]-1)-1+Table1[[#This Row],[Dom prob.]])/(Table1[[#This Row],[Odds]]-1))*0.3</f>
        <v>-6.2474999999999989E-2</v>
      </c>
      <c r="P648" s="4"/>
      <c r="Q648" s="4">
        <f>(Table1[[#This Row],[Dom Bet]]*Table1[[#This Row],[Odds]]*Table1[[#This Row],[Win]]-Table1[[#This Row],[Dom Bet]])*Table1[[#This Row],[Dom Bankroll]]</f>
        <v>0</v>
      </c>
      <c r="R648" s="4">
        <f>Table1[[#This Row],[Dom Bet]]*Table1[[#This Row],[Odds]]*Table1[[#This Row],[Win]]-Table1[[#This Row],[Dom Bet]]</f>
        <v>0</v>
      </c>
      <c r="S648" s="4">
        <f>S647</f>
        <v>1.1821262950212421</v>
      </c>
      <c r="T648">
        <v>0.56200000000000006</v>
      </c>
      <c r="U648">
        <f>((Table1[[#This Row],[BB prob.]]*(Table1[[#This Row],[Odds]]-1)-1+Table1[[#This Row],[BB prob.]])/(Table1[[#This Row],[Odds]]-1))*0.3</f>
        <v>4.3500000000000205E-3</v>
      </c>
      <c r="V648">
        <v>4.3500000000000205E-3</v>
      </c>
      <c r="W648">
        <f>(Table1[[#This Row],[BB Bet]]*Table1[[#This Row],[Odds]]*Table1[[#This Row],[Win]]-Table1[[#This Row],[BB Bet]])*Table1[[#This Row],[BB Bankroll]]</f>
        <v>-8.9838801764454222E-3</v>
      </c>
      <c r="X648">
        <f>Table1[[#This Row],[BB Bet]]*Table1[[#This Row],[Odds]]*Table1[[#This Row],[Win]]-Table1[[#This Row],[BB Bet]]</f>
        <v>-4.3500000000000205E-3</v>
      </c>
      <c r="Y648" s="5">
        <f>Y647</f>
        <v>2.065259810677099</v>
      </c>
    </row>
    <row r="649" spans="1:25" x14ac:dyDescent="0.35">
      <c r="A649" s="4">
        <v>2020020355</v>
      </c>
      <c r="B649" s="4">
        <v>48</v>
      </c>
      <c r="C649" s="4" t="s">
        <v>3</v>
      </c>
      <c r="D649" s="4" t="s">
        <v>2</v>
      </c>
      <c r="E649" s="4">
        <v>1</v>
      </c>
      <c r="F649" s="4">
        <v>1</v>
      </c>
      <c r="G649" s="4">
        <v>2.1</v>
      </c>
      <c r="H649">
        <v>0.4827426624395183</v>
      </c>
      <c r="I649">
        <f>((Table1[[#This Row],[H-S prob.]]*(Table1[[#This Row],[Odds]]-1)-1+Table1[[#This Row],[H-S prob.]])/(Table1[[#This Row],[Odds]]-1))*0.3</f>
        <v>3.7526157608150359E-3</v>
      </c>
      <c r="J649">
        <v>3.7526157608150359E-3</v>
      </c>
      <c r="K649">
        <f>(Table1[[#This Row],[H-S Bet]]*Table1[[#This Row],[Odds]]*Table1[[#This Row],[Win]]-Table1[[#This Row],[H-S Bet]])*Table1[[#This Row],[H-S Bankroll]]</f>
        <v>6.4012648674227597E-3</v>
      </c>
      <c r="L649">
        <f>Table1[[#This Row],[H-S Bet]]*Table1[[#This Row],[Odds]]*Table1[[#This Row],[Win]]-Table1[[#This Row],[H-S Bet]]</f>
        <v>4.1278773368965396E-3</v>
      </c>
      <c r="M649" s="5">
        <f>M648</f>
        <v>1.5507400886663507</v>
      </c>
      <c r="N649" s="4">
        <v>0.53700000000000003</v>
      </c>
      <c r="O649" s="4">
        <f>((Table1[[#This Row],[Dom prob.]]*(Table1[[#This Row],[Odds]]-1)-1+Table1[[#This Row],[Dom prob.]])/(Table1[[#This Row],[Odds]]-1))*0.3</f>
        <v>3.4827272727272762E-2</v>
      </c>
      <c r="P649" s="4">
        <v>3.4827272727272762E-2</v>
      </c>
      <c r="Q649" s="4">
        <f>(Table1[[#This Row],[Dom Bet]]*Table1[[#This Row],[Odds]]*Table1[[#This Row],[Win]]-Table1[[#This Row],[Dom Bet]])*Table1[[#This Row],[Dom Bankroll]]</f>
        <v>4.5287258362263834E-2</v>
      </c>
      <c r="R649" s="4">
        <f>Table1[[#This Row],[Dom Bet]]*Table1[[#This Row],[Odds]]*Table1[[#This Row],[Win]]-Table1[[#This Row],[Dom Bet]]</f>
        <v>3.8310000000000038E-2</v>
      </c>
      <c r="S649" s="4">
        <f>S648</f>
        <v>1.1821262950212421</v>
      </c>
      <c r="T649">
        <v>0.438</v>
      </c>
      <c r="U649">
        <f>((Table1[[#This Row],[BB prob.]]*(Table1[[#This Row],[Odds]]-1)-1+Table1[[#This Row],[BB prob.]])/(Table1[[#This Row],[Odds]]-1))*0.3</f>
        <v>-2.1872727272727269E-2</v>
      </c>
      <c r="W649">
        <f>(Table1[[#This Row],[BB Bet]]*Table1[[#This Row],[Odds]]*Table1[[#This Row],[Win]]-Table1[[#This Row],[BB Bet]])*Table1[[#This Row],[BB Bankroll]]</f>
        <v>0</v>
      </c>
      <c r="X649">
        <f>Table1[[#This Row],[BB Bet]]*Table1[[#This Row],[Odds]]*Table1[[#This Row],[Win]]-Table1[[#This Row],[BB Bet]]</f>
        <v>0</v>
      </c>
      <c r="Y649" s="5">
        <f>Y648</f>
        <v>2.065259810677099</v>
      </c>
    </row>
    <row r="650" spans="1:25" x14ac:dyDescent="0.35">
      <c r="A650" s="4">
        <v>2020020356</v>
      </c>
      <c r="B650" s="4">
        <v>48</v>
      </c>
      <c r="C650" s="4" t="s">
        <v>20</v>
      </c>
      <c r="D650" s="4" t="s">
        <v>19</v>
      </c>
      <c r="E650" s="4">
        <v>1</v>
      </c>
      <c r="F650" s="4">
        <v>1</v>
      </c>
      <c r="G650" s="4">
        <v>1.55</v>
      </c>
      <c r="H650">
        <v>0.77525118501589829</v>
      </c>
      <c r="I650">
        <f>((Table1[[#This Row],[H-S prob.]]*(Table1[[#This Row],[Odds]]-1)-1+Table1[[#This Row],[H-S prob.]])/(Table1[[#This Row],[Odds]]-1))*0.3</f>
        <v>0.10998509278616857</v>
      </c>
      <c r="J650">
        <v>0.10998509278616857</v>
      </c>
      <c r="K650">
        <f>(Table1[[#This Row],[H-S Bet]]*Table1[[#This Row],[Odds]]*Table1[[#This Row],[Win]]-Table1[[#This Row],[H-S Bet]])*Table1[[#This Row],[H-S Bankroll]]</f>
        <v>9.3807060896559935E-2</v>
      </c>
      <c r="L650">
        <f>Table1[[#This Row],[H-S Bet]]*Table1[[#This Row],[Odds]]*Table1[[#This Row],[Win]]-Table1[[#This Row],[H-S Bet]]</f>
        <v>6.0491801032392725E-2</v>
      </c>
      <c r="M650" s="5">
        <f>M649</f>
        <v>1.5507400886663507</v>
      </c>
      <c r="N650" s="4">
        <v>0.60699999999999998</v>
      </c>
      <c r="O650" s="4">
        <f>((Table1[[#This Row],[Dom prob.]]*(Table1[[#This Row],[Odds]]-1)-1+Table1[[#This Row],[Dom prob.]])/(Table1[[#This Row],[Odds]]-1))*0.3</f>
        <v>-3.2263636363636376E-2</v>
      </c>
      <c r="P650" s="4"/>
      <c r="Q650" s="4">
        <f>(Table1[[#This Row],[Dom Bet]]*Table1[[#This Row],[Odds]]*Table1[[#This Row],[Win]]-Table1[[#This Row],[Dom Bet]])*Table1[[#This Row],[Dom Bankroll]]</f>
        <v>0</v>
      </c>
      <c r="R650" s="4">
        <f>Table1[[#This Row],[Dom Bet]]*Table1[[#This Row],[Odds]]*Table1[[#This Row],[Win]]-Table1[[#This Row],[Dom Bet]]</f>
        <v>0</v>
      </c>
      <c r="S650" s="4">
        <f>S649</f>
        <v>1.1821262950212421</v>
      </c>
      <c r="T650">
        <v>0.70379999999999998</v>
      </c>
      <c r="U650">
        <f>((Table1[[#This Row],[BB prob.]]*(Table1[[#This Row],[Odds]]-1)-1+Table1[[#This Row],[BB prob.]])/(Table1[[#This Row],[Odds]]-1))*0.3</f>
        <v>4.9576363636363648E-2</v>
      </c>
      <c r="V650">
        <v>4.9576363636363648E-2</v>
      </c>
      <c r="W650">
        <f>(Table1[[#This Row],[BB Bet]]*Table1[[#This Row],[Odds]]*Table1[[#This Row],[Win]]-Table1[[#This Row],[BB Bet]])*Table1[[#This Row],[BB Bankroll]]</f>
        <v>5.6313439257732474E-2</v>
      </c>
      <c r="X650">
        <f>Table1[[#This Row],[BB Bet]]*Table1[[#This Row],[Odds]]*Table1[[#This Row],[Win]]-Table1[[#This Row],[BB Bet]]</f>
        <v>2.7267000000000007E-2</v>
      </c>
      <c r="Y650" s="5">
        <f>Y649</f>
        <v>2.065259810677099</v>
      </c>
    </row>
    <row r="651" spans="1:25" x14ac:dyDescent="0.35">
      <c r="A651" s="4">
        <v>2020020356</v>
      </c>
      <c r="B651" s="4">
        <v>48</v>
      </c>
      <c r="C651" s="4" t="s">
        <v>19</v>
      </c>
      <c r="D651" s="4" t="s">
        <v>20</v>
      </c>
      <c r="E651" s="4">
        <v>0</v>
      </c>
      <c r="F651" s="4">
        <v>0</v>
      </c>
      <c r="G651" s="4">
        <v>2.6</v>
      </c>
      <c r="H651">
        <v>0.22474881498410174</v>
      </c>
      <c r="I651">
        <f>((Table1[[#This Row],[H-S prob.]]*(Table1[[#This Row],[Odds]]-1)-1+Table1[[#This Row],[H-S prob.]])/(Table1[[#This Row],[Odds]]-1))*0.3</f>
        <v>-7.7934952695250387E-2</v>
      </c>
      <c r="K651">
        <f>(Table1[[#This Row],[H-S Bet]]*Table1[[#This Row],[Odds]]*Table1[[#This Row],[Win]]-Table1[[#This Row],[H-S Bet]])*Table1[[#This Row],[H-S Bankroll]]</f>
        <v>0</v>
      </c>
      <c r="L651">
        <f>Table1[[#This Row],[H-S Bet]]*Table1[[#This Row],[Odds]]*Table1[[#This Row],[Win]]-Table1[[#This Row],[H-S Bet]]</f>
        <v>0</v>
      </c>
      <c r="M651" s="5">
        <f>M650</f>
        <v>1.5507400886663507</v>
      </c>
      <c r="N651" s="4">
        <v>0.39300000000000002</v>
      </c>
      <c r="O651" s="4">
        <f>((Table1[[#This Row],[Dom prob.]]*(Table1[[#This Row],[Odds]]-1)-1+Table1[[#This Row],[Dom prob.]])/(Table1[[#This Row],[Odds]]-1))*0.3</f>
        <v>4.0875000000000078E-3</v>
      </c>
      <c r="P651" s="4">
        <v>4.0875000000000078E-3</v>
      </c>
      <c r="Q651" s="4">
        <f>(Table1[[#This Row],[Dom Bet]]*Table1[[#This Row],[Odds]]*Table1[[#This Row],[Win]]-Table1[[#This Row],[Dom Bet]])*Table1[[#This Row],[Dom Bankroll]]</f>
        <v>-4.8319412308993363E-3</v>
      </c>
      <c r="R651" s="4">
        <f>Table1[[#This Row],[Dom Bet]]*Table1[[#This Row],[Odds]]*Table1[[#This Row],[Win]]-Table1[[#This Row],[Dom Bet]]</f>
        <v>-4.0875000000000078E-3</v>
      </c>
      <c r="S651" s="4">
        <f>S650</f>
        <v>1.1821262950212421</v>
      </c>
      <c r="T651">
        <v>0.29620000000000002</v>
      </c>
      <c r="U651">
        <f>((Table1[[#This Row],[BB prob.]]*(Table1[[#This Row],[Odds]]-1)-1+Table1[[#This Row],[BB prob.]])/(Table1[[#This Row],[Odds]]-1))*0.3</f>
        <v>-4.3102499999999974E-2</v>
      </c>
      <c r="W651">
        <f>(Table1[[#This Row],[BB Bet]]*Table1[[#This Row],[Odds]]*Table1[[#This Row],[Win]]-Table1[[#This Row],[BB Bet]])*Table1[[#This Row],[BB Bankroll]]</f>
        <v>0</v>
      </c>
      <c r="X651">
        <f>Table1[[#This Row],[BB Bet]]*Table1[[#This Row],[Odds]]*Table1[[#This Row],[Win]]-Table1[[#This Row],[BB Bet]]</f>
        <v>0</v>
      </c>
      <c r="Y651" s="5">
        <f>Y650</f>
        <v>2.065259810677099</v>
      </c>
    </row>
    <row r="652" spans="1:25" x14ac:dyDescent="0.35">
      <c r="A652" s="4">
        <v>2020020357</v>
      </c>
      <c r="B652" s="4">
        <v>48</v>
      </c>
      <c r="C652" s="4" t="s">
        <v>6</v>
      </c>
      <c r="D652" s="4" t="s">
        <v>30</v>
      </c>
      <c r="E652" s="4">
        <v>1</v>
      </c>
      <c r="F652" s="4">
        <v>1</v>
      </c>
      <c r="G652" s="4">
        <v>1.38</v>
      </c>
      <c r="H652">
        <v>0.70324891067013895</v>
      </c>
      <c r="I652">
        <f>((Table1[[#This Row],[H-S prob.]]*(Table1[[#This Row],[Odds]]-1)-1+Table1[[#This Row],[H-S prob.]])/(Table1[[#This Row],[Odds]]-1))*0.3</f>
        <v>-2.3302502585690745E-2</v>
      </c>
      <c r="K652">
        <f>(Table1[[#This Row],[H-S Bet]]*Table1[[#This Row],[Odds]]*Table1[[#This Row],[Win]]-Table1[[#This Row],[H-S Bet]])*Table1[[#This Row],[H-S Bankroll]]</f>
        <v>0</v>
      </c>
      <c r="L652">
        <f>Table1[[#This Row],[H-S Bet]]*Table1[[#This Row],[Odds]]*Table1[[#This Row],[Win]]-Table1[[#This Row],[H-S Bet]]</f>
        <v>0</v>
      </c>
      <c r="M652" s="5">
        <f>M651</f>
        <v>1.5507400886663507</v>
      </c>
      <c r="N652" s="4">
        <v>0.68700000000000006</v>
      </c>
      <c r="O652" s="4">
        <f>((Table1[[#This Row],[Dom prob.]]*(Table1[[#This Row],[Odds]]-1)-1+Table1[[#This Row],[Dom prob.]])/(Table1[[#This Row],[Odds]]-1))*0.3</f>
        <v>-4.1005263157894739E-2</v>
      </c>
      <c r="P652" s="4"/>
      <c r="Q652" s="4">
        <f>(Table1[[#This Row],[Dom Bet]]*Table1[[#This Row],[Odds]]*Table1[[#This Row],[Win]]-Table1[[#This Row],[Dom Bet]])*Table1[[#This Row],[Dom Bankroll]]</f>
        <v>0</v>
      </c>
      <c r="R652" s="4">
        <f>Table1[[#This Row],[Dom Bet]]*Table1[[#This Row],[Odds]]*Table1[[#This Row],[Win]]-Table1[[#This Row],[Dom Bet]]</f>
        <v>0</v>
      </c>
      <c r="S652" s="4">
        <f>S651</f>
        <v>1.1821262950212421</v>
      </c>
      <c r="T652">
        <v>0.65129999999999999</v>
      </c>
      <c r="U652">
        <f>((Table1[[#This Row],[BB prob.]]*(Table1[[#This Row],[Odds]]-1)-1+Table1[[#This Row],[BB prob.]])/(Table1[[#This Row],[Odds]]-1))*0.3</f>
        <v>-7.9899473684210659E-2</v>
      </c>
      <c r="W652">
        <f>(Table1[[#This Row],[BB Bet]]*Table1[[#This Row],[Odds]]*Table1[[#This Row],[Win]]-Table1[[#This Row],[BB Bet]])*Table1[[#This Row],[BB Bankroll]]</f>
        <v>0</v>
      </c>
      <c r="X652">
        <f>Table1[[#This Row],[BB Bet]]*Table1[[#This Row],[Odds]]*Table1[[#This Row],[Win]]-Table1[[#This Row],[BB Bet]]</f>
        <v>0</v>
      </c>
      <c r="Y652" s="5">
        <f>Y651</f>
        <v>2.065259810677099</v>
      </c>
    </row>
    <row r="653" spans="1:25" x14ac:dyDescent="0.35">
      <c r="A653" s="4">
        <v>2020020357</v>
      </c>
      <c r="B653" s="4">
        <v>48</v>
      </c>
      <c r="C653" s="4" t="s">
        <v>30</v>
      </c>
      <c r="D653" s="4" t="s">
        <v>6</v>
      </c>
      <c r="E653" s="4">
        <v>0</v>
      </c>
      <c r="F653" s="4">
        <v>0</v>
      </c>
      <c r="G653" s="4">
        <v>3.2</v>
      </c>
      <c r="H653">
        <v>0.29675108932986094</v>
      </c>
      <c r="I653">
        <f>((Table1[[#This Row],[H-S prob.]]*(Table1[[#This Row],[Odds]]-1)-1+Table1[[#This Row],[H-S prob.]])/(Table1[[#This Row],[Odds]]-1))*0.3</f>
        <v>-6.8722519287879409E-3</v>
      </c>
      <c r="K653">
        <f>(Table1[[#This Row],[H-S Bet]]*Table1[[#This Row],[Odds]]*Table1[[#This Row],[Win]]-Table1[[#This Row],[H-S Bet]])*Table1[[#This Row],[H-S Bankroll]]</f>
        <v>0</v>
      </c>
      <c r="L653">
        <f>Table1[[#This Row],[H-S Bet]]*Table1[[#This Row],[Odds]]*Table1[[#This Row],[Win]]-Table1[[#This Row],[H-S Bet]]</f>
        <v>0</v>
      </c>
      <c r="M653" s="5">
        <f>M652</f>
        <v>1.5507400886663507</v>
      </c>
      <c r="N653" s="4">
        <v>0.31299999999999994</v>
      </c>
      <c r="O653" s="4">
        <f>((Table1[[#This Row],[Dom prob.]]*(Table1[[#This Row],[Odds]]-1)-1+Table1[[#This Row],[Dom prob.]])/(Table1[[#This Row],[Odds]]-1))*0.3</f>
        <v>2.1818181818180929E-4</v>
      </c>
      <c r="P653" s="4">
        <v>2.1818181818180929E-4</v>
      </c>
      <c r="Q653" s="4">
        <f>(Table1[[#This Row],[Dom Bet]]*Table1[[#This Row],[Odds]]*Table1[[#This Row],[Win]]-Table1[[#This Row],[Dom Bet]])*Table1[[#This Row],[Dom Bankroll]]</f>
        <v>-2.5791846436826053E-4</v>
      </c>
      <c r="R653" s="4">
        <f>Table1[[#This Row],[Dom Bet]]*Table1[[#This Row],[Odds]]*Table1[[#This Row],[Win]]-Table1[[#This Row],[Dom Bet]]</f>
        <v>-2.1818181818180929E-4</v>
      </c>
      <c r="S653" s="4">
        <f>S652</f>
        <v>1.1821262950212421</v>
      </c>
      <c r="T653">
        <v>0.34870000000000001</v>
      </c>
      <c r="U653">
        <f>((Table1[[#This Row],[BB prob.]]*(Table1[[#This Row],[Odds]]-1)-1+Table1[[#This Row],[BB prob.]])/(Table1[[#This Row],[Odds]]-1))*0.3</f>
        <v>1.5796363636363643E-2</v>
      </c>
      <c r="V653">
        <v>1.5796363636363643E-2</v>
      </c>
      <c r="W653">
        <f>(Table1[[#This Row],[BB Bet]]*Table1[[#This Row],[Odds]]*Table1[[#This Row],[Win]]-Table1[[#This Row],[BB Bet]])*Table1[[#This Row],[BB Bankroll]]</f>
        <v>-3.2623594973022987E-2</v>
      </c>
      <c r="X653">
        <f>Table1[[#This Row],[BB Bet]]*Table1[[#This Row],[Odds]]*Table1[[#This Row],[Win]]-Table1[[#This Row],[BB Bet]]</f>
        <v>-1.5796363636363643E-2</v>
      </c>
      <c r="Y653" s="5">
        <f>Y652</f>
        <v>2.065259810677099</v>
      </c>
    </row>
    <row r="654" spans="1:25" x14ac:dyDescent="0.35">
      <c r="A654" s="4">
        <v>2020020358</v>
      </c>
      <c r="B654" s="4">
        <v>48</v>
      </c>
      <c r="C654" s="4" t="s">
        <v>9</v>
      </c>
      <c r="D654" s="4" t="s">
        <v>23</v>
      </c>
      <c r="E654" s="4">
        <v>0</v>
      </c>
      <c r="F654" s="4">
        <v>0</v>
      </c>
      <c r="G654" s="4">
        <v>2.2000000000000002</v>
      </c>
      <c r="H654">
        <v>0.45223139948213403</v>
      </c>
      <c r="I654">
        <f>((Table1[[#This Row],[H-S prob.]]*(Table1[[#This Row],[Odds]]-1)-1+Table1[[#This Row],[H-S prob.]])/(Table1[[#This Row],[Odds]]-1))*0.3</f>
        <v>-1.2727302848262593E-3</v>
      </c>
      <c r="K654">
        <f>(Table1[[#This Row],[H-S Bet]]*Table1[[#This Row],[Odds]]*Table1[[#This Row],[Win]]-Table1[[#This Row],[H-S Bet]])*Table1[[#This Row],[H-S Bankroll]]</f>
        <v>0</v>
      </c>
      <c r="L654">
        <f>Table1[[#This Row],[H-S Bet]]*Table1[[#This Row],[Odds]]*Table1[[#This Row],[Win]]-Table1[[#This Row],[H-S Bet]]</f>
        <v>0</v>
      </c>
      <c r="M654" s="5">
        <f>M653</f>
        <v>1.5507400886663507</v>
      </c>
      <c r="N654" s="4">
        <v>0.46399999999999997</v>
      </c>
      <c r="O654" s="4">
        <f>((Table1[[#This Row],[Dom prob.]]*(Table1[[#This Row],[Odds]]-1)-1+Table1[[#This Row],[Dom prob.]])/(Table1[[#This Row],[Odds]]-1))*0.3</f>
        <v>5.2000000000000093E-3</v>
      </c>
      <c r="P654" s="4">
        <v>5.2000000000000093E-3</v>
      </c>
      <c r="Q654" s="4">
        <f>(Table1[[#This Row],[Dom Bet]]*Table1[[#This Row],[Odds]]*Table1[[#This Row],[Win]]-Table1[[#This Row],[Dom Bet]])*Table1[[#This Row],[Dom Bankroll]]</f>
        <v>-6.14705673411047E-3</v>
      </c>
      <c r="R654" s="4">
        <f>Table1[[#This Row],[Dom Bet]]*Table1[[#This Row],[Odds]]*Table1[[#This Row],[Win]]-Table1[[#This Row],[Dom Bet]]</f>
        <v>-5.2000000000000093E-3</v>
      </c>
      <c r="S654" s="4">
        <f>S653</f>
        <v>1.1821262950212421</v>
      </c>
      <c r="T654">
        <v>0.41930000000000001</v>
      </c>
      <c r="U654">
        <f>((Table1[[#This Row],[BB prob.]]*(Table1[[#This Row],[Odds]]-1)-1+Table1[[#This Row],[BB prob.]])/(Table1[[#This Row],[Odds]]-1))*0.3</f>
        <v>-1.9384999999999982E-2</v>
      </c>
      <c r="W654">
        <f>(Table1[[#This Row],[BB Bet]]*Table1[[#This Row],[Odds]]*Table1[[#This Row],[Win]]-Table1[[#This Row],[BB Bet]])*Table1[[#This Row],[BB Bankroll]]</f>
        <v>0</v>
      </c>
      <c r="X654">
        <f>Table1[[#This Row],[BB Bet]]*Table1[[#This Row],[Odds]]*Table1[[#This Row],[Win]]-Table1[[#This Row],[BB Bet]]</f>
        <v>0</v>
      </c>
      <c r="Y654" s="5">
        <f>Y653</f>
        <v>2.065259810677099</v>
      </c>
    </row>
    <row r="655" spans="1:25" x14ac:dyDescent="0.35">
      <c r="A655" s="4">
        <v>2020020358</v>
      </c>
      <c r="B655" s="4">
        <v>48</v>
      </c>
      <c r="C655" s="4" t="s">
        <v>23</v>
      </c>
      <c r="D655" s="4" t="s">
        <v>9</v>
      </c>
      <c r="E655" s="4">
        <v>1</v>
      </c>
      <c r="F655" s="4">
        <v>1</v>
      </c>
      <c r="G655" s="4">
        <v>1.8</v>
      </c>
      <c r="H655">
        <v>0.54776860051786602</v>
      </c>
      <c r="I655">
        <f>((Table1[[#This Row],[H-S prob.]]*(Table1[[#This Row],[Odds]]-1)-1+Table1[[#This Row],[H-S prob.]])/(Table1[[#This Row],[Odds]]-1))*0.3</f>
        <v>-5.2561946504404017E-3</v>
      </c>
      <c r="K655">
        <f>(Table1[[#This Row],[H-S Bet]]*Table1[[#This Row],[Odds]]*Table1[[#This Row],[Win]]-Table1[[#This Row],[H-S Bet]])*Table1[[#This Row],[H-S Bankroll]]</f>
        <v>0</v>
      </c>
      <c r="L655">
        <f>Table1[[#This Row],[H-S Bet]]*Table1[[#This Row],[Odds]]*Table1[[#This Row],[Win]]-Table1[[#This Row],[H-S Bet]]</f>
        <v>0</v>
      </c>
      <c r="M655" s="5">
        <f>M654</f>
        <v>1.5507400886663507</v>
      </c>
      <c r="N655" s="4">
        <v>0.53600000000000003</v>
      </c>
      <c r="O655" s="4">
        <f>((Table1[[#This Row],[Dom prob.]]*(Table1[[#This Row],[Odds]]-1)-1+Table1[[#This Row],[Dom prob.]])/(Table1[[#This Row],[Odds]]-1))*0.3</f>
        <v>-1.3199999999999962E-2</v>
      </c>
      <c r="P655" s="4"/>
      <c r="Q655" s="4">
        <f>(Table1[[#This Row],[Dom Bet]]*Table1[[#This Row],[Odds]]*Table1[[#This Row],[Win]]-Table1[[#This Row],[Dom Bet]])*Table1[[#This Row],[Dom Bankroll]]</f>
        <v>0</v>
      </c>
      <c r="R655" s="4">
        <f>Table1[[#This Row],[Dom Bet]]*Table1[[#This Row],[Odds]]*Table1[[#This Row],[Win]]-Table1[[#This Row],[Dom Bet]]</f>
        <v>0</v>
      </c>
      <c r="S655" s="4">
        <f>S654</f>
        <v>1.1821262950212421</v>
      </c>
      <c r="T655">
        <v>0.58069999999999999</v>
      </c>
      <c r="U655">
        <f>((Table1[[#This Row],[BB prob.]]*(Table1[[#This Row],[Odds]]-1)-1+Table1[[#This Row],[BB prob.]])/(Table1[[#This Row],[Odds]]-1))*0.3</f>
        <v>1.6972500000000029E-2</v>
      </c>
      <c r="V655">
        <v>1.6972500000000029E-2</v>
      </c>
      <c r="W655">
        <f>(Table1[[#This Row],[BB Bet]]*Table1[[#This Row],[Odds]]*Table1[[#This Row],[Win]]-Table1[[#This Row],[BB Bet]])*Table1[[#This Row],[BB Bankroll]]</f>
        <v>2.8042097709373701E-2</v>
      </c>
      <c r="X655">
        <f>Table1[[#This Row],[BB Bet]]*Table1[[#This Row],[Odds]]*Table1[[#This Row],[Win]]-Table1[[#This Row],[BB Bet]]</f>
        <v>1.3578000000000024E-2</v>
      </c>
      <c r="Y655" s="5">
        <f>Y654</f>
        <v>2.065259810677099</v>
      </c>
    </row>
    <row r="656" spans="1:25" x14ac:dyDescent="0.35">
      <c r="A656" s="4">
        <v>2020020358.0999999</v>
      </c>
      <c r="B656" s="4">
        <v>48</v>
      </c>
      <c r="C656" s="4" t="s">
        <v>15</v>
      </c>
      <c r="D656" s="4" t="s">
        <v>16</v>
      </c>
      <c r="E656" s="4">
        <v>1</v>
      </c>
      <c r="F656" s="4">
        <v>0</v>
      </c>
      <c r="G656" s="4">
        <v>2.4500000000000002</v>
      </c>
      <c r="H656">
        <v>0.42099759392389369</v>
      </c>
      <c r="I656">
        <f>((Table1[[#This Row],[H-S prob.]]*(Table1[[#This Row],[Odds]]-1)-1+Table1[[#This Row],[H-S prob.]])/(Table1[[#This Row],[Odds]]-1))*0.3</f>
        <v>6.5056769200426681E-3</v>
      </c>
      <c r="J656">
        <v>6.5056769200426681E-3</v>
      </c>
      <c r="K656">
        <f>(Table1[[#This Row],[H-S Bet]]*Table1[[#This Row],[Odds]]*Table1[[#This Row],[Win]]-Table1[[#This Row],[H-S Bet]])*Table1[[#This Row],[H-S Bankroll]]</f>
        <v>-1.0088614003821599E-2</v>
      </c>
      <c r="L656">
        <f>Table1[[#This Row],[H-S Bet]]*Table1[[#This Row],[Odds]]*Table1[[#This Row],[Win]]-Table1[[#This Row],[H-S Bet]]</f>
        <v>-6.5056769200426681E-3</v>
      </c>
      <c r="M656" s="5">
        <f>M655</f>
        <v>1.5507400886663507</v>
      </c>
      <c r="N656" s="4">
        <v>0.40600000000000003</v>
      </c>
      <c r="O656" s="4">
        <f>((Table1[[#This Row],[Dom prob.]]*(Table1[[#This Row],[Odds]]-1)-1+Table1[[#This Row],[Dom prob.]])/(Table1[[#This Row],[Odds]]-1))*0.3</f>
        <v>-1.0965517241379021E-3</v>
      </c>
      <c r="P656" s="4"/>
      <c r="Q656" s="4">
        <f>(Table1[[#This Row],[Dom Bet]]*Table1[[#This Row],[Odds]]*Table1[[#This Row],[Win]]-Table1[[#This Row],[Dom Bet]])*Table1[[#This Row],[Dom Bankroll]]</f>
        <v>0</v>
      </c>
      <c r="R656" s="4">
        <f>Table1[[#This Row],[Dom Bet]]*Table1[[#This Row],[Odds]]*Table1[[#This Row],[Win]]-Table1[[#This Row],[Dom Bet]]</f>
        <v>0</v>
      </c>
      <c r="S656" s="4">
        <f>S655</f>
        <v>1.1821262950212421</v>
      </c>
      <c r="T656">
        <v>0.38900000000000001</v>
      </c>
      <c r="U656">
        <f>((Table1[[#This Row],[BB prob.]]*(Table1[[#This Row],[Odds]]-1)-1+Table1[[#This Row],[BB prob.]])/(Table1[[#This Row],[Odds]]-1))*0.3</f>
        <v>-9.7137931034482605E-3</v>
      </c>
      <c r="W656">
        <f>(Table1[[#This Row],[BB Bet]]*Table1[[#This Row],[Odds]]*Table1[[#This Row],[Win]]-Table1[[#This Row],[BB Bet]])*Table1[[#This Row],[BB Bankroll]]</f>
        <v>0</v>
      </c>
      <c r="X656">
        <f>Table1[[#This Row],[BB Bet]]*Table1[[#This Row],[Odds]]*Table1[[#This Row],[Win]]-Table1[[#This Row],[BB Bet]]</f>
        <v>0</v>
      </c>
      <c r="Y656" s="5">
        <f>Y655</f>
        <v>2.065259810677099</v>
      </c>
    </row>
    <row r="657" spans="1:25" x14ac:dyDescent="0.35">
      <c r="A657" s="4">
        <v>2020020358.0999999</v>
      </c>
      <c r="B657" s="4">
        <v>48</v>
      </c>
      <c r="C657" s="4" t="s">
        <v>16</v>
      </c>
      <c r="D657" s="4" t="s">
        <v>15</v>
      </c>
      <c r="E657" s="4">
        <v>0</v>
      </c>
      <c r="F657" s="4">
        <v>1</v>
      </c>
      <c r="G657" s="4">
        <v>1.64</v>
      </c>
      <c r="H657">
        <v>0.5790024060761062</v>
      </c>
      <c r="I657">
        <f>((Table1[[#This Row],[H-S prob.]]*(Table1[[#This Row],[Odds]]-1)-1+Table1[[#This Row],[H-S prob.]])/(Table1[[#This Row],[Odds]]-1))*0.3</f>
        <v>-2.3641900328993399E-2</v>
      </c>
      <c r="K657">
        <f>(Table1[[#This Row],[H-S Bet]]*Table1[[#This Row],[Odds]]*Table1[[#This Row],[Win]]-Table1[[#This Row],[H-S Bet]])*Table1[[#This Row],[H-S Bankroll]]</f>
        <v>0</v>
      </c>
      <c r="L657">
        <f>Table1[[#This Row],[H-S Bet]]*Table1[[#This Row],[Odds]]*Table1[[#This Row],[Win]]-Table1[[#This Row],[H-S Bet]]</f>
        <v>0</v>
      </c>
      <c r="M657" s="5">
        <f>M656</f>
        <v>1.5507400886663507</v>
      </c>
      <c r="N657" s="4">
        <v>0.59399999999999997</v>
      </c>
      <c r="O657" s="4">
        <f>((Table1[[#This Row],[Dom prob.]]*(Table1[[#This Row],[Odds]]-1)-1+Table1[[#This Row],[Dom prob.]])/(Table1[[#This Row],[Odds]]-1))*0.3</f>
        <v>-1.2112500000000042E-2</v>
      </c>
      <c r="P657" s="4"/>
      <c r="Q657" s="4">
        <f>(Table1[[#This Row],[Dom Bet]]*Table1[[#This Row],[Odds]]*Table1[[#This Row],[Win]]-Table1[[#This Row],[Dom Bet]])*Table1[[#This Row],[Dom Bankroll]]</f>
        <v>0</v>
      </c>
      <c r="R657" s="4">
        <f>Table1[[#This Row],[Dom Bet]]*Table1[[#This Row],[Odds]]*Table1[[#This Row],[Win]]-Table1[[#This Row],[Dom Bet]]</f>
        <v>0</v>
      </c>
      <c r="S657" s="4">
        <f>S656</f>
        <v>1.1821262950212421</v>
      </c>
      <c r="T657">
        <v>0.61099999999999999</v>
      </c>
      <c r="U657">
        <f>((Table1[[#This Row],[BB prob.]]*(Table1[[#This Row],[Odds]]-1)-1+Table1[[#This Row],[BB prob.]])/(Table1[[#This Row],[Odds]]-1))*0.3</f>
        <v>9.5624999999996765E-4</v>
      </c>
      <c r="V657">
        <v>9.5624999999996765E-4</v>
      </c>
      <c r="W657">
        <f>(Table1[[#This Row],[BB Bet]]*Table1[[#This Row],[Odds]]*Table1[[#This Row],[Win]]-Table1[[#This Row],[BB Bet]])*Table1[[#This Row],[BB Bankroll]]</f>
        <v>1.2639390041343417E-3</v>
      </c>
      <c r="X657">
        <f>Table1[[#This Row],[BB Bet]]*Table1[[#This Row],[Odds]]*Table1[[#This Row],[Win]]-Table1[[#This Row],[BB Bet]]</f>
        <v>6.1199999999997921E-4</v>
      </c>
      <c r="Y657" s="5">
        <f>Y656</f>
        <v>2.065259810677099</v>
      </c>
    </row>
    <row r="658" spans="1:25" x14ac:dyDescent="0.35">
      <c r="A658" s="4">
        <v>2020020358.2</v>
      </c>
      <c r="B658" s="4">
        <v>48</v>
      </c>
      <c r="C658" s="4" t="s">
        <v>18</v>
      </c>
      <c r="D658" s="4" t="s">
        <v>21</v>
      </c>
      <c r="E658" s="4">
        <v>0</v>
      </c>
      <c r="F658" s="4">
        <v>1</v>
      </c>
      <c r="G658" s="4">
        <v>1.8</v>
      </c>
      <c r="H658">
        <v>0.50705757403660767</v>
      </c>
      <c r="I658">
        <f>((Table1[[#This Row],[H-S prob.]]*(Table1[[#This Row],[Odds]]-1)-1+Table1[[#This Row],[H-S prob.]])/(Table1[[#This Row],[Odds]]-1))*0.3</f>
        <v>-3.2736137525289838E-2</v>
      </c>
      <c r="K658">
        <f>(Table1[[#This Row],[H-S Bet]]*Table1[[#This Row],[Odds]]*Table1[[#This Row],[Win]]-Table1[[#This Row],[H-S Bet]])*Table1[[#This Row],[H-S Bankroll]]</f>
        <v>0</v>
      </c>
      <c r="L658">
        <f>Table1[[#This Row],[H-S Bet]]*Table1[[#This Row],[Odds]]*Table1[[#This Row],[Win]]-Table1[[#This Row],[H-S Bet]]</f>
        <v>0</v>
      </c>
      <c r="M658" s="5">
        <f>M657</f>
        <v>1.5507400886663507</v>
      </c>
      <c r="N658" s="4">
        <v>0.53800000000000003</v>
      </c>
      <c r="O658" s="4">
        <f>((Table1[[#This Row],[Dom prob.]]*(Table1[[#This Row],[Odds]]-1)-1+Table1[[#This Row],[Dom prob.]])/(Table1[[#This Row],[Odds]]-1))*0.3</f>
        <v>-1.1849999999999944E-2</v>
      </c>
      <c r="P658" s="4"/>
      <c r="Q658" s="4">
        <f>(Table1[[#This Row],[Dom Bet]]*Table1[[#This Row],[Odds]]*Table1[[#This Row],[Win]]-Table1[[#This Row],[Dom Bet]])*Table1[[#This Row],[Dom Bankroll]]</f>
        <v>0</v>
      </c>
      <c r="R658" s="4">
        <f>Table1[[#This Row],[Dom Bet]]*Table1[[#This Row],[Odds]]*Table1[[#This Row],[Win]]-Table1[[#This Row],[Dom Bet]]</f>
        <v>0</v>
      </c>
      <c r="S658" s="4">
        <f>S657</f>
        <v>1.1821262950212421</v>
      </c>
      <c r="T658">
        <v>0.60670000000000002</v>
      </c>
      <c r="U658">
        <f>((Table1[[#This Row],[BB prob.]]*(Table1[[#This Row],[Odds]]-1)-1+Table1[[#This Row],[BB prob.]])/(Table1[[#This Row],[Odds]]-1))*0.3</f>
        <v>3.4522500000000012E-2</v>
      </c>
      <c r="V658">
        <v>3.4522500000000012E-2</v>
      </c>
      <c r="W658">
        <f>(Table1[[#This Row],[BB Bet]]*Table1[[#This Row],[Odds]]*Table1[[#This Row],[Win]]-Table1[[#This Row],[BB Bet]])*Table1[[#This Row],[BB Bankroll]]</f>
        <v>5.7038345451280142E-2</v>
      </c>
      <c r="X658">
        <f>Table1[[#This Row],[BB Bet]]*Table1[[#This Row],[Odds]]*Table1[[#This Row],[Win]]-Table1[[#This Row],[BB Bet]]</f>
        <v>2.7618000000000011E-2</v>
      </c>
      <c r="Y658" s="5">
        <f>Y657</f>
        <v>2.065259810677099</v>
      </c>
    </row>
    <row r="659" spans="1:25" x14ac:dyDescent="0.35">
      <c r="A659" s="4">
        <v>2020020358.2</v>
      </c>
      <c r="B659" s="4">
        <v>48</v>
      </c>
      <c r="C659" s="4" t="s">
        <v>21</v>
      </c>
      <c r="D659" s="4" t="s">
        <v>18</v>
      </c>
      <c r="E659" s="4">
        <v>1</v>
      </c>
      <c r="F659" s="4">
        <v>0</v>
      </c>
      <c r="G659" s="4">
        <v>2.0499999999999998</v>
      </c>
      <c r="H659">
        <v>0.49294242596339222</v>
      </c>
      <c r="I659">
        <f>((Table1[[#This Row],[H-S prob.]]*(Table1[[#This Row],[Odds]]-1)-1+Table1[[#This Row],[H-S prob.]])/(Table1[[#This Row],[Odds]]-1))*0.3</f>
        <v>3.009135207129691E-3</v>
      </c>
      <c r="J659">
        <v>3.009135207129691E-3</v>
      </c>
      <c r="K659">
        <f>(Table1[[#This Row],[H-S Bet]]*Table1[[#This Row],[Odds]]*Table1[[#This Row],[Win]]-Table1[[#This Row],[H-S Bet]])*Table1[[#This Row],[H-S Bankroll]]</f>
        <v>-4.666386597913335E-3</v>
      </c>
      <c r="L659">
        <f>Table1[[#This Row],[H-S Bet]]*Table1[[#This Row],[Odds]]*Table1[[#This Row],[Win]]-Table1[[#This Row],[H-S Bet]]</f>
        <v>-3.009135207129691E-3</v>
      </c>
      <c r="M659" s="5">
        <f>M658</f>
        <v>1.5507400886663507</v>
      </c>
      <c r="N659" s="4">
        <v>0.46200000000000002</v>
      </c>
      <c r="O659" s="4">
        <f>((Table1[[#This Row],[Dom prob.]]*(Table1[[#This Row],[Odds]]-1)-1+Table1[[#This Row],[Dom prob.]])/(Table1[[#This Row],[Odds]]-1))*0.3</f>
        <v>-1.5114285714285748E-2</v>
      </c>
      <c r="P659" s="4"/>
      <c r="Q659" s="4">
        <f>(Table1[[#This Row],[Dom Bet]]*Table1[[#This Row],[Odds]]*Table1[[#This Row],[Win]]-Table1[[#This Row],[Dom Bet]])*Table1[[#This Row],[Dom Bankroll]]</f>
        <v>0</v>
      </c>
      <c r="R659" s="4">
        <f>Table1[[#This Row],[Dom Bet]]*Table1[[#This Row],[Odds]]*Table1[[#This Row],[Win]]-Table1[[#This Row],[Dom Bet]]</f>
        <v>0</v>
      </c>
      <c r="S659" s="4">
        <f>S658</f>
        <v>1.1821262950212421</v>
      </c>
      <c r="T659">
        <v>0.39329999999999998</v>
      </c>
      <c r="U659">
        <f>((Table1[[#This Row],[BB prob.]]*(Table1[[#This Row],[Odds]]-1)-1+Table1[[#This Row],[BB prob.]])/(Table1[[#This Row],[Odds]]-1))*0.3</f>
        <v>-5.5352857142857176E-2</v>
      </c>
      <c r="W659">
        <f>(Table1[[#This Row],[BB Bet]]*Table1[[#This Row],[Odds]]*Table1[[#This Row],[Win]]-Table1[[#This Row],[BB Bet]])*Table1[[#This Row],[BB Bankroll]]</f>
        <v>0</v>
      </c>
      <c r="X659">
        <f>Table1[[#This Row],[BB Bet]]*Table1[[#This Row],[Odds]]*Table1[[#This Row],[Win]]-Table1[[#This Row],[BB Bet]]</f>
        <v>0</v>
      </c>
      <c r="Y659" s="5">
        <f>Y658</f>
        <v>2.065259810677099</v>
      </c>
    </row>
    <row r="660" spans="1:25" x14ac:dyDescent="0.35">
      <c r="A660" s="4">
        <v>2020020359</v>
      </c>
      <c r="B660" s="4">
        <v>49</v>
      </c>
      <c r="C660" s="4" t="s">
        <v>14</v>
      </c>
      <c r="D660" s="4" t="s">
        <v>13</v>
      </c>
      <c r="E660" s="4">
        <v>1</v>
      </c>
      <c r="F660" s="4">
        <v>0</v>
      </c>
      <c r="G660" s="4">
        <v>1.68</v>
      </c>
      <c r="H660">
        <v>0.55812999770270488</v>
      </c>
      <c r="I660">
        <f>((Table1[[#This Row],[H-S prob.]]*(Table1[[#This Row],[Odds]]-1)-1+Table1[[#This Row],[H-S prob.]])/(Table1[[#This Row],[Odds]]-1))*0.3</f>
        <v>-2.7503648761524647E-2</v>
      </c>
      <c r="K660">
        <f>(Table1[[#This Row],[H-S Bet]]*Table1[[#This Row],[Odds]]*Table1[[#This Row],[Win]]-Table1[[#This Row],[H-S Bet]])*Table1[[#This Row],[H-S Bankroll]]</f>
        <v>0</v>
      </c>
      <c r="L660">
        <f>Table1[[#This Row],[H-S Bet]]*Table1[[#This Row],[Odds]]*Table1[[#This Row],[Win]]-Table1[[#This Row],[H-S Bet]]</f>
        <v>0</v>
      </c>
      <c r="M660" s="5">
        <f>M659+SUM(K644:K659)</f>
        <v>1.5714786257202429</v>
      </c>
      <c r="N660" s="4">
        <v>0.57999999999999996</v>
      </c>
      <c r="O660" s="4">
        <f>((Table1[[#This Row],[Dom prob.]]*(Table1[[#This Row],[Odds]]-1)-1+Table1[[#This Row],[Dom prob.]])/(Table1[[#This Row],[Odds]]-1))*0.3</f>
        <v>-1.1294117647058904E-2</v>
      </c>
      <c r="P660" s="4"/>
      <c r="Q660" s="4">
        <f>(Table1[[#This Row],[Dom Bet]]*Table1[[#This Row],[Odds]]*Table1[[#This Row],[Win]]-Table1[[#This Row],[Dom Bet]])*Table1[[#This Row],[Dom Bankroll]]</f>
        <v>0</v>
      </c>
      <c r="R660" s="4">
        <f>Table1[[#This Row],[Dom Bet]]*Table1[[#This Row],[Odds]]*Table1[[#This Row],[Win]]-Table1[[#This Row],[Dom Bet]]</f>
        <v>0</v>
      </c>
      <c r="S660" s="4">
        <f>S659+SUM(Q644:Q659)</f>
        <v>1.2335822645220207</v>
      </c>
      <c r="T660">
        <v>0.59019999999999995</v>
      </c>
      <c r="U660">
        <f>((Table1[[#This Row],[BB prob.]]*(Table1[[#This Row],[Odds]]-1)-1+Table1[[#This Row],[BB prob.]])/(Table1[[#This Row],[Odds]]-1))*0.3</f>
        <v>-3.7341176470588847E-3</v>
      </c>
      <c r="W660">
        <f>(Table1[[#This Row],[BB Bet]]*Table1[[#This Row],[Odds]]*Table1[[#This Row],[Win]]-Table1[[#This Row],[BB Bet]])*Table1[[#This Row],[BB Bankroll]]</f>
        <v>0</v>
      </c>
      <c r="X660">
        <f>Table1[[#This Row],[BB Bet]]*Table1[[#This Row],[Odds]]*Table1[[#This Row],[Win]]-Table1[[#This Row],[BB Bet]]</f>
        <v>0</v>
      </c>
      <c r="Y660" s="5">
        <f>Y659+SUM(W644:W659)</f>
        <v>2.1980387434215833</v>
      </c>
    </row>
    <row r="661" spans="1:25" x14ac:dyDescent="0.35">
      <c r="A661" s="4">
        <v>2020020359</v>
      </c>
      <c r="B661" s="4">
        <v>49</v>
      </c>
      <c r="C661" s="4" t="s">
        <v>13</v>
      </c>
      <c r="D661" s="4" t="s">
        <v>14</v>
      </c>
      <c r="E661" s="4">
        <v>0</v>
      </c>
      <c r="F661" s="4">
        <v>1</v>
      </c>
      <c r="G661" s="4">
        <v>2.4</v>
      </c>
      <c r="H661">
        <v>0.44187000229729512</v>
      </c>
      <c r="I661">
        <f>((Table1[[#This Row],[H-S prob.]]*(Table1[[#This Row],[Odds]]-1)-1+Table1[[#This Row],[H-S prob.]])/(Table1[[#This Row],[Odds]]-1))*0.3</f>
        <v>1.2961715467180326E-2</v>
      </c>
      <c r="J661">
        <v>1.2961715467180326E-2</v>
      </c>
      <c r="K661">
        <f>(Table1[[#This Row],[H-S Bet]]*Table1[[#This Row],[Odds]]*Table1[[#This Row],[Win]]-Table1[[#This Row],[H-S Bet]])*Table1[[#This Row],[H-S Bankroll]]</f>
        <v>2.8516682333077897E-2</v>
      </c>
      <c r="L661">
        <f>Table1[[#This Row],[H-S Bet]]*Table1[[#This Row],[Odds]]*Table1[[#This Row],[Win]]-Table1[[#This Row],[H-S Bet]]</f>
        <v>1.8146401654052458E-2</v>
      </c>
      <c r="M661" s="5">
        <f>M660</f>
        <v>1.5714786257202429</v>
      </c>
      <c r="N661" s="4">
        <v>0.42000000000000004</v>
      </c>
      <c r="O661" s="4">
        <f>((Table1[[#This Row],[Dom prob.]]*(Table1[[#This Row],[Odds]]-1)-1+Table1[[#This Row],[Dom prob.]])/(Table1[[#This Row],[Odds]]-1))*0.3</f>
        <v>1.7142857142857157E-3</v>
      </c>
      <c r="P661" s="4">
        <v>1.7142857142857157E-3</v>
      </c>
      <c r="Q661" s="4">
        <f>(Table1[[#This Row],[Dom Bet]]*Table1[[#This Row],[Odds]]*Table1[[#This Row],[Win]]-Table1[[#This Row],[Dom Bet]])*Table1[[#This Row],[Dom Bankroll]]</f>
        <v>2.9605974348528522E-3</v>
      </c>
      <c r="R661" s="4">
        <f>Table1[[#This Row],[Dom Bet]]*Table1[[#This Row],[Odds]]*Table1[[#This Row],[Win]]-Table1[[#This Row],[Dom Bet]]</f>
        <v>2.400000000000002E-3</v>
      </c>
      <c r="S661" s="4">
        <f>S660</f>
        <v>1.2335822645220207</v>
      </c>
      <c r="T661">
        <v>0.40980000000000005</v>
      </c>
      <c r="U661">
        <f>((Table1[[#This Row],[BB prob.]]*(Table1[[#This Row],[Odds]]-1)-1+Table1[[#This Row],[BB prob.]])/(Table1[[#This Row],[Odds]]-1))*0.3</f>
        <v>-3.5314285714285582E-3</v>
      </c>
      <c r="W661">
        <f>(Table1[[#This Row],[BB Bet]]*Table1[[#This Row],[Odds]]*Table1[[#This Row],[Win]]-Table1[[#This Row],[BB Bet]])*Table1[[#This Row],[BB Bankroll]]</f>
        <v>0</v>
      </c>
      <c r="X661">
        <f>Table1[[#This Row],[BB Bet]]*Table1[[#This Row],[Odds]]*Table1[[#This Row],[Win]]-Table1[[#This Row],[BB Bet]]</f>
        <v>0</v>
      </c>
      <c r="Y661" s="5">
        <f>Y660</f>
        <v>2.1980387434215833</v>
      </c>
    </row>
    <row r="662" spans="1:25" x14ac:dyDescent="0.35">
      <c r="A662" s="4">
        <v>2020020360</v>
      </c>
      <c r="B662" s="4">
        <v>49</v>
      </c>
      <c r="C662" s="4" t="s">
        <v>8</v>
      </c>
      <c r="D662" s="4" t="s">
        <v>7</v>
      </c>
      <c r="E662" s="4">
        <v>1</v>
      </c>
      <c r="F662" s="4">
        <v>0</v>
      </c>
      <c r="G662" s="4">
        <v>2.15</v>
      </c>
      <c r="H662">
        <v>0.43272475665230276</v>
      </c>
      <c r="I662">
        <f>((Table1[[#This Row],[H-S prob.]]*(Table1[[#This Row],[Odds]]-1)-1+Table1[[#This Row],[H-S prob.]])/(Table1[[#This Row],[Odds]]-1))*0.3</f>
        <v>-1.8167419095012811E-2</v>
      </c>
      <c r="K662">
        <f>(Table1[[#This Row],[H-S Bet]]*Table1[[#This Row],[Odds]]*Table1[[#This Row],[Win]]-Table1[[#This Row],[H-S Bet]])*Table1[[#This Row],[H-S Bankroll]]</f>
        <v>0</v>
      </c>
      <c r="L662">
        <f>Table1[[#This Row],[H-S Bet]]*Table1[[#This Row],[Odds]]*Table1[[#This Row],[Win]]-Table1[[#This Row],[H-S Bet]]</f>
        <v>0</v>
      </c>
      <c r="M662" s="5">
        <f>M661</f>
        <v>1.5714786257202429</v>
      </c>
      <c r="N662" s="4">
        <v>0.43</v>
      </c>
      <c r="O662" s="4">
        <f>((Table1[[#This Row],[Dom prob.]]*(Table1[[#This Row],[Odds]]-1)-1+Table1[[#This Row],[Dom prob.]])/(Table1[[#This Row],[Odds]]-1))*0.3</f>
        <v>-1.9695652173913062E-2</v>
      </c>
      <c r="P662" s="4"/>
      <c r="Q662" s="4">
        <f>(Table1[[#This Row],[Dom Bet]]*Table1[[#This Row],[Odds]]*Table1[[#This Row],[Win]]-Table1[[#This Row],[Dom Bet]])*Table1[[#This Row],[Dom Bankroll]]</f>
        <v>0</v>
      </c>
      <c r="R662" s="4">
        <f>Table1[[#This Row],[Dom Bet]]*Table1[[#This Row],[Odds]]*Table1[[#This Row],[Win]]-Table1[[#This Row],[Dom Bet]]</f>
        <v>0</v>
      </c>
      <c r="S662" s="4">
        <f>S661</f>
        <v>1.2335822645220207</v>
      </c>
      <c r="T662">
        <v>0.43909999999999999</v>
      </c>
      <c r="U662">
        <f>((Table1[[#This Row],[BB prob.]]*(Table1[[#This Row],[Odds]]-1)-1+Table1[[#This Row],[BB prob.]])/(Table1[[#This Row],[Odds]]-1))*0.3</f>
        <v>-1.4591739130434786E-2</v>
      </c>
      <c r="W662">
        <f>(Table1[[#This Row],[BB Bet]]*Table1[[#This Row],[Odds]]*Table1[[#This Row],[Win]]-Table1[[#This Row],[BB Bet]])*Table1[[#This Row],[BB Bankroll]]</f>
        <v>0</v>
      </c>
      <c r="X662">
        <f>Table1[[#This Row],[BB Bet]]*Table1[[#This Row],[Odds]]*Table1[[#This Row],[Win]]-Table1[[#This Row],[BB Bet]]</f>
        <v>0</v>
      </c>
      <c r="Y662" s="5">
        <f>Y661</f>
        <v>2.1980387434215833</v>
      </c>
    </row>
    <row r="663" spans="1:25" x14ac:dyDescent="0.35">
      <c r="A663" s="4">
        <v>2020020360</v>
      </c>
      <c r="B663" s="4">
        <v>49</v>
      </c>
      <c r="C663" s="4" t="s">
        <v>7</v>
      </c>
      <c r="D663" s="4" t="s">
        <v>8</v>
      </c>
      <c r="E663" s="4">
        <v>0</v>
      </c>
      <c r="F663" s="4">
        <v>1</v>
      </c>
      <c r="G663" s="4">
        <v>1.76</v>
      </c>
      <c r="H663">
        <v>0.56727524334769719</v>
      </c>
      <c r="I663">
        <f>((Table1[[#This Row],[H-S prob.]]*(Table1[[#This Row],[Odds]]-1)-1+Table1[[#This Row],[H-S prob.]])/(Table1[[#This Row],[Odds]]-1))*0.3</f>
        <v>-6.298309373893511E-4</v>
      </c>
      <c r="K663">
        <f>(Table1[[#This Row],[H-S Bet]]*Table1[[#This Row],[Odds]]*Table1[[#This Row],[Win]]-Table1[[#This Row],[H-S Bet]])*Table1[[#This Row],[H-S Bankroll]]</f>
        <v>0</v>
      </c>
      <c r="L663">
        <f>Table1[[#This Row],[H-S Bet]]*Table1[[#This Row],[Odds]]*Table1[[#This Row],[Win]]-Table1[[#This Row],[H-S Bet]]</f>
        <v>0</v>
      </c>
      <c r="M663" s="5">
        <f>M662</f>
        <v>1.5714786257202429</v>
      </c>
      <c r="N663" s="4">
        <v>0.57000000000000006</v>
      </c>
      <c r="O663" s="4">
        <f>((Table1[[#This Row],[Dom prob.]]*(Table1[[#This Row],[Odds]]-1)-1+Table1[[#This Row],[Dom prob.]])/(Table1[[#This Row],[Odds]]-1))*0.3</f>
        <v>1.2631578947368781E-3</v>
      </c>
      <c r="P663" s="4">
        <v>1.2631578947368781E-3</v>
      </c>
      <c r="Q663" s="4">
        <f>(Table1[[#This Row],[Dom Bet]]*Table1[[#This Row],[Odds]]*Table1[[#This Row],[Win]]-Table1[[#This Row],[Dom Bet]])*Table1[[#This Row],[Dom Bankroll]]</f>
        <v>1.1842389739411738E-3</v>
      </c>
      <c r="R663" s="4">
        <f>Table1[[#This Row],[Dom Bet]]*Table1[[#This Row],[Odds]]*Table1[[#This Row],[Win]]-Table1[[#This Row],[Dom Bet]]</f>
        <v>9.6000000000002745E-4</v>
      </c>
      <c r="S663" s="4">
        <f>S662</f>
        <v>1.2335822645220207</v>
      </c>
      <c r="T663">
        <v>0.56089999999999995</v>
      </c>
      <c r="U663">
        <f>((Table1[[#This Row],[BB prob.]]*(Table1[[#This Row],[Odds]]-1)-1+Table1[[#This Row],[BB prob.]])/(Table1[[#This Row],[Odds]]-1))*0.3</f>
        <v>-5.0589473684210717E-3</v>
      </c>
      <c r="W663">
        <f>(Table1[[#This Row],[BB Bet]]*Table1[[#This Row],[Odds]]*Table1[[#This Row],[Win]]-Table1[[#This Row],[BB Bet]])*Table1[[#This Row],[BB Bankroll]]</f>
        <v>0</v>
      </c>
      <c r="X663">
        <f>Table1[[#This Row],[BB Bet]]*Table1[[#This Row],[Odds]]*Table1[[#This Row],[Win]]-Table1[[#This Row],[BB Bet]]</f>
        <v>0</v>
      </c>
      <c r="Y663" s="5">
        <f>Y662</f>
        <v>2.1980387434215833</v>
      </c>
    </row>
    <row r="664" spans="1:25" x14ac:dyDescent="0.35">
      <c r="A664" s="4">
        <v>2020020361</v>
      </c>
      <c r="B664" s="4">
        <v>49</v>
      </c>
      <c r="C664" s="4" t="s">
        <v>29</v>
      </c>
      <c r="D664" s="4" t="s">
        <v>27</v>
      </c>
      <c r="E664" s="4">
        <v>0</v>
      </c>
      <c r="F664" s="4">
        <v>0</v>
      </c>
      <c r="G664" s="4">
        <v>2.2999999999999998</v>
      </c>
      <c r="H664">
        <v>0.43693555914945609</v>
      </c>
      <c r="I664">
        <f>((Table1[[#This Row],[H-S prob.]]*(Table1[[#This Row],[Odds]]-1)-1+Table1[[#This Row],[H-S prob.]])/(Table1[[#This Row],[Odds]]-1))*0.3</f>
        <v>1.1427198562497607E-3</v>
      </c>
      <c r="J664">
        <v>1.1427198562497607E-3</v>
      </c>
      <c r="K664">
        <f>(Table1[[#This Row],[H-S Bet]]*Table1[[#This Row],[Odds]]*Table1[[#This Row],[Win]]-Table1[[#This Row],[H-S Bet]])*Table1[[#This Row],[H-S Bankroll]]</f>
        <v>-1.7957598292826075E-3</v>
      </c>
      <c r="L664">
        <f>Table1[[#This Row],[H-S Bet]]*Table1[[#This Row],[Odds]]*Table1[[#This Row],[Win]]-Table1[[#This Row],[H-S Bet]]</f>
        <v>-1.1427198562497607E-3</v>
      </c>
      <c r="M664" s="5">
        <f>M663</f>
        <v>1.5714786257202429</v>
      </c>
      <c r="N664" s="4">
        <v>0.47099999999999997</v>
      </c>
      <c r="O664" s="4">
        <f>((Table1[[#This Row],[Dom prob.]]*(Table1[[#This Row],[Odds]]-1)-1+Table1[[#This Row],[Dom prob.]])/(Table1[[#This Row],[Odds]]-1))*0.3</f>
        <v>1.9223076923076884E-2</v>
      </c>
      <c r="P664" s="4">
        <v>1.9223076923076884E-2</v>
      </c>
      <c r="Q664" s="4">
        <f>(Table1[[#This Row],[Dom Bet]]*Table1[[#This Row],[Odds]]*Table1[[#This Row],[Win]]-Table1[[#This Row],[Dom Bet]])*Table1[[#This Row],[Dom Bankroll]]</f>
        <v>-2.371324676185018E-2</v>
      </c>
      <c r="R664" s="4">
        <f>Table1[[#This Row],[Dom Bet]]*Table1[[#This Row],[Odds]]*Table1[[#This Row],[Win]]-Table1[[#This Row],[Dom Bet]]</f>
        <v>-1.9223076923076884E-2</v>
      </c>
      <c r="S664" s="4">
        <f>S663</f>
        <v>1.2335822645220207</v>
      </c>
      <c r="T664">
        <v>0.40039999999999998</v>
      </c>
      <c r="U664">
        <f>((Table1[[#This Row],[BB prob.]]*(Table1[[#This Row],[Odds]]-1)-1+Table1[[#This Row],[BB prob.]])/(Table1[[#This Row],[Odds]]-1))*0.3</f>
        <v>-1.8249230769230806E-2</v>
      </c>
      <c r="W664">
        <f>(Table1[[#This Row],[BB Bet]]*Table1[[#This Row],[Odds]]*Table1[[#This Row],[Win]]-Table1[[#This Row],[BB Bet]])*Table1[[#This Row],[BB Bankroll]]</f>
        <v>0</v>
      </c>
      <c r="X664">
        <f>Table1[[#This Row],[BB Bet]]*Table1[[#This Row],[Odds]]*Table1[[#This Row],[Win]]-Table1[[#This Row],[BB Bet]]</f>
        <v>0</v>
      </c>
      <c r="Y664" s="5">
        <f>Y663</f>
        <v>2.1980387434215833</v>
      </c>
    </row>
    <row r="665" spans="1:25" x14ac:dyDescent="0.35">
      <c r="A665" s="4">
        <v>2020020361</v>
      </c>
      <c r="B665" s="4">
        <v>49</v>
      </c>
      <c r="C665" s="4" t="s">
        <v>27</v>
      </c>
      <c r="D665" s="4" t="s">
        <v>29</v>
      </c>
      <c r="E665" s="4">
        <v>1</v>
      </c>
      <c r="F665" s="4">
        <v>1</v>
      </c>
      <c r="G665" s="4">
        <v>1.71</v>
      </c>
      <c r="H665">
        <v>0.56306444085054397</v>
      </c>
      <c r="I665">
        <f>((Table1[[#This Row],[H-S prob.]]*(Table1[[#This Row],[Odds]]-1)-1+Table1[[#This Row],[H-S prob.]])/(Table1[[#This Row],[Odds]]-1))*0.3</f>
        <v>-1.5701326540381651E-2</v>
      </c>
      <c r="K665">
        <f>(Table1[[#This Row],[H-S Bet]]*Table1[[#This Row],[Odds]]*Table1[[#This Row],[Win]]-Table1[[#This Row],[H-S Bet]])*Table1[[#This Row],[H-S Bankroll]]</f>
        <v>0</v>
      </c>
      <c r="L665">
        <f>Table1[[#This Row],[H-S Bet]]*Table1[[#This Row],[Odds]]*Table1[[#This Row],[Win]]-Table1[[#This Row],[H-S Bet]]</f>
        <v>0</v>
      </c>
      <c r="M665" s="5">
        <f>M664</f>
        <v>1.5714786257202429</v>
      </c>
      <c r="N665" s="4">
        <v>0.52900000000000003</v>
      </c>
      <c r="O665" s="4">
        <f>((Table1[[#This Row],[Dom prob.]]*(Table1[[#This Row],[Odds]]-1)-1+Table1[[#This Row],[Dom prob.]])/(Table1[[#This Row],[Odds]]-1))*0.3</f>
        <v>-4.0314084507042255E-2</v>
      </c>
      <c r="P665" s="4"/>
      <c r="Q665" s="4">
        <f>(Table1[[#This Row],[Dom Bet]]*Table1[[#This Row],[Odds]]*Table1[[#This Row],[Win]]-Table1[[#This Row],[Dom Bet]])*Table1[[#This Row],[Dom Bankroll]]</f>
        <v>0</v>
      </c>
      <c r="R665" s="4">
        <f>Table1[[#This Row],[Dom Bet]]*Table1[[#This Row],[Odds]]*Table1[[#This Row],[Win]]-Table1[[#This Row],[Dom Bet]]</f>
        <v>0</v>
      </c>
      <c r="S665" s="4">
        <f>S664</f>
        <v>1.2335822645220207</v>
      </c>
      <c r="T665">
        <v>0.59960000000000002</v>
      </c>
      <c r="U665">
        <f>((Table1[[#This Row],[BB prob.]]*(Table1[[#This Row],[Odds]]-1)-1+Table1[[#This Row],[BB prob.]])/(Table1[[#This Row],[Odds]]-1))*0.3</f>
        <v>1.0696901408450707E-2</v>
      </c>
      <c r="V665">
        <v>1.0696901408450707E-2</v>
      </c>
      <c r="W665">
        <f>(Table1[[#This Row],[BB Bet]]*Table1[[#This Row],[Odds]]*Table1[[#This Row],[Win]]-Table1[[#This Row],[BB Bet]])*Table1[[#This Row],[BB Bankroll]]</f>
        <v>1.6693664648538241E-2</v>
      </c>
      <c r="X665">
        <f>Table1[[#This Row],[BB Bet]]*Table1[[#This Row],[Odds]]*Table1[[#This Row],[Win]]-Table1[[#This Row],[BB Bet]]</f>
        <v>7.5948000000000005E-3</v>
      </c>
      <c r="Y665" s="5">
        <f>Y664</f>
        <v>2.1980387434215833</v>
      </c>
    </row>
    <row r="666" spans="1:25" x14ac:dyDescent="0.35">
      <c r="A666" s="4">
        <v>2020020362</v>
      </c>
      <c r="B666" s="4">
        <v>49</v>
      </c>
      <c r="C666" s="4" t="s">
        <v>26</v>
      </c>
      <c r="D666" s="4" t="s">
        <v>11</v>
      </c>
      <c r="E666" s="4">
        <v>1</v>
      </c>
      <c r="F666" s="4">
        <v>0</v>
      </c>
      <c r="G666" s="4">
        <v>2.4</v>
      </c>
      <c r="H666">
        <v>0.42270032080150627</v>
      </c>
      <c r="I666">
        <f>((Table1[[#This Row],[H-S prob.]]*(Table1[[#This Row],[Odds]]-1)-1+Table1[[#This Row],[H-S prob.]])/(Table1[[#This Row],[Odds]]-1))*0.3</f>
        <v>3.1030221264889218E-3</v>
      </c>
      <c r="J666">
        <v>3.1030221264889218E-3</v>
      </c>
      <c r="K666">
        <f>(Table1[[#This Row],[H-S Bet]]*Table1[[#This Row],[Odds]]*Table1[[#This Row],[Win]]-Table1[[#This Row],[H-S Bet]])*Table1[[#This Row],[H-S Bankroll]]</f>
        <v>-4.8763329469143166E-3</v>
      </c>
      <c r="L666">
        <f>Table1[[#This Row],[H-S Bet]]*Table1[[#This Row],[Odds]]*Table1[[#This Row],[Win]]-Table1[[#This Row],[H-S Bet]]</f>
        <v>-3.1030221264889218E-3</v>
      </c>
      <c r="M666" s="5">
        <f>M665</f>
        <v>1.5714786257202429</v>
      </c>
      <c r="N666" s="4">
        <v>0.38800000000000001</v>
      </c>
      <c r="O666" s="4">
        <f>((Table1[[#This Row],[Dom prob.]]*(Table1[[#This Row],[Odds]]-1)-1+Table1[[#This Row],[Dom prob.]])/(Table1[[#This Row],[Odds]]-1))*0.3</f>
        <v>-1.4742857142857137E-2</v>
      </c>
      <c r="P666" s="4"/>
      <c r="Q666" s="4">
        <f>(Table1[[#This Row],[Dom Bet]]*Table1[[#This Row],[Odds]]*Table1[[#This Row],[Win]]-Table1[[#This Row],[Dom Bet]])*Table1[[#This Row],[Dom Bankroll]]</f>
        <v>0</v>
      </c>
      <c r="R666" s="4">
        <f>Table1[[#This Row],[Dom Bet]]*Table1[[#This Row],[Odds]]*Table1[[#This Row],[Win]]-Table1[[#This Row],[Dom Bet]]</f>
        <v>0</v>
      </c>
      <c r="S666" s="4">
        <f>S665</f>
        <v>1.2335822645220207</v>
      </c>
      <c r="T666">
        <v>0.37230000000000002</v>
      </c>
      <c r="U666">
        <f>((Table1[[#This Row],[BB prob.]]*(Table1[[#This Row],[Odds]]-1)-1+Table1[[#This Row],[BB prob.]])/(Table1[[#This Row],[Odds]]-1))*0.3</f>
        <v>-2.2817142857142852E-2</v>
      </c>
      <c r="W666">
        <f>(Table1[[#This Row],[BB Bet]]*Table1[[#This Row],[Odds]]*Table1[[#This Row],[Win]]-Table1[[#This Row],[BB Bet]])*Table1[[#This Row],[BB Bankroll]]</f>
        <v>0</v>
      </c>
      <c r="X666">
        <f>Table1[[#This Row],[BB Bet]]*Table1[[#This Row],[Odds]]*Table1[[#This Row],[Win]]-Table1[[#This Row],[BB Bet]]</f>
        <v>0</v>
      </c>
      <c r="Y666" s="5">
        <f>Y665</f>
        <v>2.1980387434215833</v>
      </c>
    </row>
    <row r="667" spans="1:25" x14ac:dyDescent="0.35">
      <c r="A667" s="4">
        <v>2020020362</v>
      </c>
      <c r="B667" s="4">
        <v>49</v>
      </c>
      <c r="C667" s="4" t="s">
        <v>11</v>
      </c>
      <c r="D667" s="4" t="s">
        <v>26</v>
      </c>
      <c r="E667" s="4">
        <v>0</v>
      </c>
      <c r="F667" s="4">
        <v>1</v>
      </c>
      <c r="G667" s="4">
        <v>1.62</v>
      </c>
      <c r="H667">
        <v>0.57729967919849368</v>
      </c>
      <c r="I667">
        <f>((Table1[[#This Row],[H-S prob.]]*(Table1[[#This Row],[Odds]]-1)-1+Table1[[#This Row],[H-S prob.]])/(Table1[[#This Row],[Odds]]-1))*0.3</f>
        <v>-3.1342509531503304E-2</v>
      </c>
      <c r="K667">
        <f>(Table1[[#This Row],[H-S Bet]]*Table1[[#This Row],[Odds]]*Table1[[#This Row],[Win]]-Table1[[#This Row],[H-S Bet]])*Table1[[#This Row],[H-S Bankroll]]</f>
        <v>0</v>
      </c>
      <c r="L667">
        <f>Table1[[#This Row],[H-S Bet]]*Table1[[#This Row],[Odds]]*Table1[[#This Row],[Win]]-Table1[[#This Row],[H-S Bet]]</f>
        <v>0</v>
      </c>
      <c r="M667" s="5">
        <f>M666</f>
        <v>1.5714786257202429</v>
      </c>
      <c r="N667" s="4">
        <v>0.61199999999999999</v>
      </c>
      <c r="O667" s="4">
        <f>((Table1[[#This Row],[Dom prob.]]*(Table1[[#This Row],[Odds]]-1)-1+Table1[[#This Row],[Dom prob.]])/(Table1[[#This Row],[Odds]]-1))*0.3</f>
        <v>-4.141935483870973E-3</v>
      </c>
      <c r="P667" s="4"/>
      <c r="Q667" s="4">
        <f>(Table1[[#This Row],[Dom Bet]]*Table1[[#This Row],[Odds]]*Table1[[#This Row],[Win]]-Table1[[#This Row],[Dom Bet]])*Table1[[#This Row],[Dom Bankroll]]</f>
        <v>0</v>
      </c>
      <c r="R667" s="4">
        <f>Table1[[#This Row],[Dom Bet]]*Table1[[#This Row],[Odds]]*Table1[[#This Row],[Win]]-Table1[[#This Row],[Dom Bet]]</f>
        <v>0</v>
      </c>
      <c r="S667" s="4">
        <f>S666</f>
        <v>1.2335822645220207</v>
      </c>
      <c r="T667">
        <v>0.62769999999999992</v>
      </c>
      <c r="U667">
        <f>((Table1[[#This Row],[BB prob.]]*(Table1[[#This Row],[Odds]]-1)-1+Table1[[#This Row],[BB prob.]])/(Table1[[#This Row],[Odds]]-1))*0.3</f>
        <v>8.1648387096773904E-3</v>
      </c>
      <c r="V667">
        <v>8.1648387096773904E-3</v>
      </c>
      <c r="W667">
        <f>(Table1[[#This Row],[BB Bet]]*Table1[[#This Row],[Odds]]*Table1[[#This Row],[Win]]-Table1[[#This Row],[BB Bet]])*Table1[[#This Row],[BB Bankroll]]</f>
        <v>1.1126911726948704E-2</v>
      </c>
      <c r="X667">
        <f>Table1[[#This Row],[BB Bet]]*Table1[[#This Row],[Odds]]*Table1[[#This Row],[Win]]-Table1[[#This Row],[BB Bet]]</f>
        <v>5.0621999999999837E-3</v>
      </c>
      <c r="Y667" s="5">
        <f>Y666</f>
        <v>2.1980387434215833</v>
      </c>
    </row>
    <row r="668" spans="1:25" x14ac:dyDescent="0.35">
      <c r="A668" s="4">
        <v>2020020363</v>
      </c>
      <c r="B668" s="4">
        <v>49</v>
      </c>
      <c r="C668" s="4" t="s">
        <v>10</v>
      </c>
      <c r="D668" s="4" t="s">
        <v>25</v>
      </c>
      <c r="E668" s="4">
        <v>0</v>
      </c>
      <c r="F668" s="4">
        <v>1</v>
      </c>
      <c r="G668" s="4">
        <v>1.45</v>
      </c>
      <c r="H668">
        <v>0.64029978919428954</v>
      </c>
      <c r="I668">
        <f>((Table1[[#This Row],[H-S prob.]]*(Table1[[#This Row],[Odds]]-1)-1+Table1[[#This Row],[H-S prob.]])/(Table1[[#This Row],[Odds]]-1))*0.3</f>
        <v>-4.7710203778853488E-2</v>
      </c>
      <c r="K668">
        <f>(Table1[[#This Row],[H-S Bet]]*Table1[[#This Row],[Odds]]*Table1[[#This Row],[Win]]-Table1[[#This Row],[H-S Bet]])*Table1[[#This Row],[H-S Bankroll]]</f>
        <v>0</v>
      </c>
      <c r="L668">
        <f>Table1[[#This Row],[H-S Bet]]*Table1[[#This Row],[Odds]]*Table1[[#This Row],[Win]]-Table1[[#This Row],[H-S Bet]]</f>
        <v>0</v>
      </c>
      <c r="M668" s="5">
        <f>M667</f>
        <v>1.5714786257202429</v>
      </c>
      <c r="N668" s="4">
        <v>0.65100000000000002</v>
      </c>
      <c r="O668" s="4">
        <f>((Table1[[#This Row],[Dom prob.]]*(Table1[[#This Row],[Odds]]-1)-1+Table1[[#This Row],[Dom prob.]])/(Table1[[#This Row],[Odds]]-1))*0.3</f>
        <v>-3.7366666666666624E-2</v>
      </c>
      <c r="P668" s="4"/>
      <c r="Q668" s="4">
        <f>(Table1[[#This Row],[Dom Bet]]*Table1[[#This Row],[Odds]]*Table1[[#This Row],[Win]]-Table1[[#This Row],[Dom Bet]])*Table1[[#This Row],[Dom Bankroll]]</f>
        <v>0</v>
      </c>
      <c r="R668" s="4">
        <f>Table1[[#This Row],[Dom Bet]]*Table1[[#This Row],[Odds]]*Table1[[#This Row],[Win]]-Table1[[#This Row],[Dom Bet]]</f>
        <v>0</v>
      </c>
      <c r="S668" s="4">
        <f>S667</f>
        <v>1.2335822645220207</v>
      </c>
      <c r="T668">
        <v>0.67159999999999997</v>
      </c>
      <c r="U668">
        <f>((Table1[[#This Row],[BB prob.]]*(Table1[[#This Row],[Odds]]-1)-1+Table1[[#This Row],[BB prob.]])/(Table1[[#This Row],[Odds]]-1))*0.3</f>
        <v>-1.7453333333333397E-2</v>
      </c>
      <c r="W668">
        <f>(Table1[[#This Row],[BB Bet]]*Table1[[#This Row],[Odds]]*Table1[[#This Row],[Win]]-Table1[[#This Row],[BB Bet]])*Table1[[#This Row],[BB Bankroll]]</f>
        <v>0</v>
      </c>
      <c r="X668">
        <f>Table1[[#This Row],[BB Bet]]*Table1[[#This Row],[Odds]]*Table1[[#This Row],[Win]]-Table1[[#This Row],[BB Bet]]</f>
        <v>0</v>
      </c>
      <c r="Y668" s="5">
        <f>Y667</f>
        <v>2.1980387434215833</v>
      </c>
    </row>
    <row r="669" spans="1:25" x14ac:dyDescent="0.35">
      <c r="A669" s="4">
        <v>2020020363</v>
      </c>
      <c r="B669" s="4">
        <v>49</v>
      </c>
      <c r="C669" s="4" t="s">
        <v>25</v>
      </c>
      <c r="D669" s="4" t="s">
        <v>10</v>
      </c>
      <c r="E669" s="4">
        <v>1</v>
      </c>
      <c r="F669" s="4">
        <v>0</v>
      </c>
      <c r="G669" s="4">
        <v>2.9</v>
      </c>
      <c r="H669">
        <v>0.35970021080571052</v>
      </c>
      <c r="I669">
        <f>((Table1[[#This Row],[H-S prob.]]*(Table1[[#This Row],[Odds]]-1)-1+Table1[[#This Row],[H-S prob.]])/(Table1[[#This Row],[Odds]]-1))*0.3</f>
        <v>6.8100965268253306E-3</v>
      </c>
      <c r="J669">
        <v>6.8100965268253306E-3</v>
      </c>
      <c r="K669">
        <f>(Table1[[#This Row],[H-S Bet]]*Table1[[#This Row],[Odds]]*Table1[[#This Row],[Win]]-Table1[[#This Row],[H-S Bet]])*Table1[[#This Row],[H-S Bankroll]]</f>
        <v>-1.0701921130997669E-2</v>
      </c>
      <c r="L669">
        <f>Table1[[#This Row],[H-S Bet]]*Table1[[#This Row],[Odds]]*Table1[[#This Row],[Win]]-Table1[[#This Row],[H-S Bet]]</f>
        <v>-6.8100965268253306E-3</v>
      </c>
      <c r="M669" s="5">
        <f>M668</f>
        <v>1.5714786257202429</v>
      </c>
      <c r="N669" s="4">
        <v>0.34899999999999998</v>
      </c>
      <c r="O669" s="4">
        <f>((Table1[[#This Row],[Dom prob.]]*(Table1[[#This Row],[Odds]]-1)-1+Table1[[#This Row],[Dom prob.]])/(Table1[[#This Row],[Odds]]-1))*0.3</f>
        <v>1.9105263157894561E-3</v>
      </c>
      <c r="P669" s="4">
        <v>1.9105263157894561E-3</v>
      </c>
      <c r="Q669" s="4">
        <f>(Table1[[#This Row],[Dom Bet]]*Table1[[#This Row],[Odds]]*Table1[[#This Row],[Win]]-Table1[[#This Row],[Dom Bet]])*Table1[[#This Row],[Dom Bankroll]]</f>
        <v>-2.3567913790604705E-3</v>
      </c>
      <c r="R669" s="4">
        <f>Table1[[#This Row],[Dom Bet]]*Table1[[#This Row],[Odds]]*Table1[[#This Row],[Win]]-Table1[[#This Row],[Dom Bet]]</f>
        <v>-1.9105263157894561E-3</v>
      </c>
      <c r="S669" s="4">
        <f>S668</f>
        <v>1.2335822645220207</v>
      </c>
      <c r="T669">
        <v>0.32840000000000003</v>
      </c>
      <c r="U669">
        <f>((Table1[[#This Row],[BB prob.]]*(Table1[[#This Row],[Odds]]-1)-1+Table1[[#This Row],[BB prob.]])/(Table1[[#This Row],[Odds]]-1))*0.3</f>
        <v>-7.5221052631578795E-3</v>
      </c>
      <c r="W669">
        <f>(Table1[[#This Row],[BB Bet]]*Table1[[#This Row],[Odds]]*Table1[[#This Row],[Win]]-Table1[[#This Row],[BB Bet]])*Table1[[#This Row],[BB Bankroll]]</f>
        <v>0</v>
      </c>
      <c r="X669">
        <f>Table1[[#This Row],[BB Bet]]*Table1[[#This Row],[Odds]]*Table1[[#This Row],[Win]]-Table1[[#This Row],[BB Bet]]</f>
        <v>0</v>
      </c>
      <c r="Y669" s="5">
        <f>Y668</f>
        <v>2.1980387434215833</v>
      </c>
    </row>
    <row r="670" spans="1:25" x14ac:dyDescent="0.35">
      <c r="A670" s="4">
        <v>2020020363.0999999</v>
      </c>
      <c r="B670" s="4">
        <v>49</v>
      </c>
      <c r="C670" s="4" t="s">
        <v>24</v>
      </c>
      <c r="D670" s="4" t="s">
        <v>28</v>
      </c>
      <c r="E670" s="4">
        <v>0</v>
      </c>
      <c r="F670" s="4">
        <v>1</v>
      </c>
      <c r="G670" s="4">
        <v>1.9</v>
      </c>
      <c r="H670">
        <v>0.44713960946699877</v>
      </c>
      <c r="I670">
        <f>((Table1[[#This Row],[H-S prob.]]*(Table1[[#This Row],[Odds]]-1)-1+Table1[[#This Row],[H-S prob.]])/(Table1[[#This Row],[Odds]]-1))*0.3</f>
        <v>-5.014491400423414E-2</v>
      </c>
      <c r="K670">
        <f>(Table1[[#This Row],[H-S Bet]]*Table1[[#This Row],[Odds]]*Table1[[#This Row],[Win]]-Table1[[#This Row],[H-S Bet]])*Table1[[#This Row],[H-S Bankroll]]</f>
        <v>0</v>
      </c>
      <c r="L670">
        <f>Table1[[#This Row],[H-S Bet]]*Table1[[#This Row],[Odds]]*Table1[[#This Row],[Win]]-Table1[[#This Row],[H-S Bet]]</f>
        <v>0</v>
      </c>
      <c r="M670" s="5">
        <f>M669</f>
        <v>1.5714786257202429</v>
      </c>
      <c r="N670" s="4">
        <v>0.52400000000000002</v>
      </c>
      <c r="O670" s="4">
        <f>((Table1[[#This Row],[Dom prob.]]*(Table1[[#This Row],[Odds]]-1)-1+Table1[[#This Row],[Dom prob.]])/(Table1[[#This Row],[Odds]]-1))*0.3</f>
        <v>-1.4666666666666532E-3</v>
      </c>
      <c r="P670" s="4"/>
      <c r="Q670" s="4">
        <f>(Table1[[#This Row],[Dom Bet]]*Table1[[#This Row],[Odds]]*Table1[[#This Row],[Win]]-Table1[[#This Row],[Dom Bet]])*Table1[[#This Row],[Dom Bankroll]]</f>
        <v>0</v>
      </c>
      <c r="R670" s="4">
        <f>Table1[[#This Row],[Dom Bet]]*Table1[[#This Row],[Odds]]*Table1[[#This Row],[Win]]-Table1[[#This Row],[Dom Bet]]</f>
        <v>0</v>
      </c>
      <c r="S670" s="4">
        <f>S669</f>
        <v>1.2335822645220207</v>
      </c>
      <c r="T670">
        <v>0.48960000000000004</v>
      </c>
      <c r="U670">
        <f>((Table1[[#This Row],[BB prob.]]*(Table1[[#This Row],[Odds]]-1)-1+Table1[[#This Row],[BB prob.]])/(Table1[[#This Row],[Odds]]-1))*0.3</f>
        <v>-2.3253333333333352E-2</v>
      </c>
      <c r="W670">
        <f>(Table1[[#This Row],[BB Bet]]*Table1[[#This Row],[Odds]]*Table1[[#This Row],[Win]]-Table1[[#This Row],[BB Bet]])*Table1[[#This Row],[BB Bankroll]]</f>
        <v>0</v>
      </c>
      <c r="X670">
        <f>Table1[[#This Row],[BB Bet]]*Table1[[#This Row],[Odds]]*Table1[[#This Row],[Win]]-Table1[[#This Row],[BB Bet]]</f>
        <v>0</v>
      </c>
      <c r="Y670" s="5">
        <f>Y669</f>
        <v>2.1980387434215833</v>
      </c>
    </row>
    <row r="671" spans="1:25" x14ac:dyDescent="0.35">
      <c r="A671" s="4">
        <v>2020020363.0999999</v>
      </c>
      <c r="B671" s="4">
        <v>49</v>
      </c>
      <c r="C671" s="4" t="s">
        <v>28</v>
      </c>
      <c r="D671" s="4" t="s">
        <v>24</v>
      </c>
      <c r="E671" s="4">
        <v>1</v>
      </c>
      <c r="F671" s="4">
        <v>0</v>
      </c>
      <c r="G671" s="4">
        <v>2</v>
      </c>
      <c r="H671">
        <v>0.55286039053300129</v>
      </c>
      <c r="I671">
        <f>((Table1[[#This Row],[H-S prob.]]*(Table1[[#This Row],[Odds]]-1)-1+Table1[[#This Row],[H-S prob.]])/(Table1[[#This Row],[Odds]]-1))*0.3</f>
        <v>3.1716234319800772E-2</v>
      </c>
      <c r="J671">
        <v>3.1716234319800772E-2</v>
      </c>
      <c r="K671">
        <f>(Table1[[#This Row],[H-S Bet]]*Table1[[#This Row],[Odds]]*Table1[[#This Row],[Win]]-Table1[[#This Row],[H-S Bet]])*Table1[[#This Row],[H-S Bankroll]]</f>
        <v>-4.9841384321901723E-2</v>
      </c>
      <c r="L671">
        <f>Table1[[#This Row],[H-S Bet]]*Table1[[#This Row],[Odds]]*Table1[[#This Row],[Win]]-Table1[[#This Row],[H-S Bet]]</f>
        <v>-3.1716234319800772E-2</v>
      </c>
      <c r="M671" s="5">
        <f>M670</f>
        <v>1.5714786257202429</v>
      </c>
      <c r="N671" s="4">
        <v>0.47599999999999998</v>
      </c>
      <c r="O671" s="4">
        <f>((Table1[[#This Row],[Dom prob.]]*(Table1[[#This Row],[Odds]]-1)-1+Table1[[#This Row],[Dom prob.]])/(Table1[[#This Row],[Odds]]-1))*0.3</f>
        <v>-1.4400000000000012E-2</v>
      </c>
      <c r="P671" s="4"/>
      <c r="Q671" s="4">
        <f>(Table1[[#This Row],[Dom Bet]]*Table1[[#This Row],[Odds]]*Table1[[#This Row],[Win]]-Table1[[#This Row],[Dom Bet]])*Table1[[#This Row],[Dom Bankroll]]</f>
        <v>0</v>
      </c>
      <c r="R671" s="4">
        <f>Table1[[#This Row],[Dom Bet]]*Table1[[#This Row],[Odds]]*Table1[[#This Row],[Win]]-Table1[[#This Row],[Dom Bet]]</f>
        <v>0</v>
      </c>
      <c r="S671" s="4">
        <f>S670</f>
        <v>1.2335822645220207</v>
      </c>
      <c r="T671">
        <v>0.51039999999999996</v>
      </c>
      <c r="U671">
        <f>((Table1[[#This Row],[BB prob.]]*(Table1[[#This Row],[Odds]]-1)-1+Table1[[#This Row],[BB prob.]])/(Table1[[#This Row],[Odds]]-1))*0.3</f>
        <v>6.2399999999999791E-3</v>
      </c>
      <c r="V671">
        <v>6.2399999999999791E-3</v>
      </c>
      <c r="W671">
        <f>(Table1[[#This Row],[BB Bet]]*Table1[[#This Row],[Odds]]*Table1[[#This Row],[Win]]-Table1[[#This Row],[BB Bet]])*Table1[[#This Row],[BB Bankroll]]</f>
        <v>-1.3715761758950635E-2</v>
      </c>
      <c r="X671">
        <f>Table1[[#This Row],[BB Bet]]*Table1[[#This Row],[Odds]]*Table1[[#This Row],[Win]]-Table1[[#This Row],[BB Bet]]</f>
        <v>-6.2399999999999791E-3</v>
      </c>
      <c r="Y671" s="5">
        <f>Y670</f>
        <v>2.1980387434215833</v>
      </c>
    </row>
    <row r="672" spans="1:25" x14ac:dyDescent="0.35">
      <c r="A672" s="4">
        <v>2020020365</v>
      </c>
      <c r="B672" s="4">
        <v>50</v>
      </c>
      <c r="C672" s="4" t="s">
        <v>18</v>
      </c>
      <c r="D672" s="4" t="s">
        <v>19</v>
      </c>
      <c r="E672" s="4">
        <v>1</v>
      </c>
      <c r="F672" s="4">
        <v>1</v>
      </c>
      <c r="G672" s="4">
        <v>1.33</v>
      </c>
      <c r="H672">
        <v>0.79104444005602537</v>
      </c>
      <c r="I672">
        <f>((Table1[[#This Row],[H-S prob.]]*(Table1[[#This Row],[Odds]]-1)-1+Table1[[#This Row],[H-S prob.]])/(Table1[[#This Row],[Odds]]-1))*0.3</f>
        <v>4.7353732067739726E-2</v>
      </c>
      <c r="J672">
        <v>4.7353732067739726E-2</v>
      </c>
      <c r="K672">
        <f>(Table1[[#This Row],[H-S Bet]]*Table1[[#This Row],[Odds]]*Table1[[#This Row],[Win]]-Table1[[#This Row],[H-S Bet]])*Table1[[#This Row],[H-S Bankroll]]</f>
        <v>2.39523402256481E-2</v>
      </c>
      <c r="L672">
        <f>Table1[[#This Row],[H-S Bet]]*Table1[[#This Row],[Odds]]*Table1[[#This Row],[Win]]-Table1[[#This Row],[H-S Bet]]</f>
        <v>1.5626731582354114E-2</v>
      </c>
      <c r="M672" s="5">
        <f>M671+SUM(K660:K671)</f>
        <v>1.5327799098242245</v>
      </c>
      <c r="N672" s="4">
        <v>0.71399999999999997</v>
      </c>
      <c r="O672" s="4">
        <f>((Table1[[#This Row],[Dom prob.]]*(Table1[[#This Row],[Odds]]-1)-1+Table1[[#This Row],[Dom prob.]])/(Table1[[#This Row],[Odds]]-1))*0.3</f>
        <v>-4.5799999999999966E-2</v>
      </c>
      <c r="P672" s="4"/>
      <c r="Q672" s="4">
        <f>(Table1[[#This Row],[Dom Bet]]*Table1[[#This Row],[Odds]]*Table1[[#This Row],[Win]]-Table1[[#This Row],[Dom Bet]])*Table1[[#This Row],[Dom Bankroll]]</f>
        <v>0</v>
      </c>
      <c r="R672" s="4">
        <f>Table1[[#This Row],[Dom Bet]]*Table1[[#This Row],[Odds]]*Table1[[#This Row],[Win]]-Table1[[#This Row],[Dom Bet]]</f>
        <v>0</v>
      </c>
      <c r="S672" s="4">
        <f>S671+SUM(Q660:Q671)</f>
        <v>1.2116570627899041</v>
      </c>
      <c r="T672">
        <v>0.79300000000000004</v>
      </c>
      <c r="U672">
        <f>((Table1[[#This Row],[BB prob.]]*(Table1[[#This Row],[Odds]]-1)-1+Table1[[#This Row],[BB prob.]])/(Table1[[#This Row],[Odds]]-1))*0.3</f>
        <v>4.9718181818181925E-2</v>
      </c>
      <c r="V672">
        <v>4.9718181818181925E-2</v>
      </c>
      <c r="W672">
        <f>(Table1[[#This Row],[BB Bet]]*Table1[[#This Row],[Odds]]*Table1[[#This Row],[Win]]-Table1[[#This Row],[BB Bet]])*Table1[[#This Row],[BB Bankroll]]</f>
        <v>3.6294639356731495E-2</v>
      </c>
      <c r="X672">
        <f>Table1[[#This Row],[BB Bet]]*Table1[[#This Row],[Odds]]*Table1[[#This Row],[Win]]-Table1[[#This Row],[BB Bet]]</f>
        <v>1.6407000000000033E-2</v>
      </c>
      <c r="Y672" s="5">
        <f>Y671+SUM(W660:W671)</f>
        <v>2.2121435580381195</v>
      </c>
    </row>
    <row r="673" spans="1:25" x14ac:dyDescent="0.35">
      <c r="A673" s="4">
        <v>2020020365</v>
      </c>
      <c r="B673" s="4">
        <v>50</v>
      </c>
      <c r="C673" s="4" t="s">
        <v>19</v>
      </c>
      <c r="D673" s="4" t="s">
        <v>18</v>
      </c>
      <c r="E673" s="4">
        <v>0</v>
      </c>
      <c r="F673" s="4">
        <v>0</v>
      </c>
      <c r="G673" s="4">
        <v>3.6</v>
      </c>
      <c r="H673">
        <v>0.20895555994397469</v>
      </c>
      <c r="I673">
        <f>((Table1[[#This Row],[H-S prob.]]*(Table1[[#This Row],[Odds]]-1)-1+Table1[[#This Row],[H-S prob.]])/(Table1[[#This Row],[Odds]]-1))*0.3</f>
        <v>-2.8587690484810514E-2</v>
      </c>
      <c r="K673">
        <f>(Table1[[#This Row],[H-S Bet]]*Table1[[#This Row],[Odds]]*Table1[[#This Row],[Win]]-Table1[[#This Row],[H-S Bet]])*Table1[[#This Row],[H-S Bankroll]]</f>
        <v>0</v>
      </c>
      <c r="L673">
        <f>Table1[[#This Row],[H-S Bet]]*Table1[[#This Row],[Odds]]*Table1[[#This Row],[Win]]-Table1[[#This Row],[H-S Bet]]</f>
        <v>0</v>
      </c>
      <c r="M673" s="5">
        <f>M672</f>
        <v>1.5327799098242245</v>
      </c>
      <c r="N673" s="4">
        <v>0.28600000000000003</v>
      </c>
      <c r="O673" s="4">
        <f>((Table1[[#This Row],[Dom prob.]]*(Table1[[#This Row],[Odds]]-1)-1+Table1[[#This Row],[Dom prob.]])/(Table1[[#This Row],[Odds]]-1))*0.3</f>
        <v>3.4153846153846365E-3</v>
      </c>
      <c r="P673" s="4">
        <v>3.4153846153846365E-3</v>
      </c>
      <c r="Q673" s="4">
        <f>(Table1[[#This Row],[Dom Bet]]*Table1[[#This Row],[Odds]]*Table1[[#This Row],[Win]]-Table1[[#This Row],[Dom Bet]])*Table1[[#This Row],[Dom Bankroll]]</f>
        <v>-4.1382748913747752E-3</v>
      </c>
      <c r="R673" s="4">
        <f>Table1[[#This Row],[Dom Bet]]*Table1[[#This Row],[Odds]]*Table1[[#This Row],[Win]]-Table1[[#This Row],[Dom Bet]]</f>
        <v>-3.4153846153846365E-3</v>
      </c>
      <c r="S673" s="4">
        <f>S672</f>
        <v>1.2116570627899041</v>
      </c>
      <c r="T673">
        <v>0.20699999999999996</v>
      </c>
      <c r="U673">
        <f>((Table1[[#This Row],[BB prob.]]*(Table1[[#This Row],[Odds]]-1)-1+Table1[[#This Row],[BB prob.]])/(Table1[[#This Row],[Odds]]-1))*0.3</f>
        <v>-2.9400000000000013E-2</v>
      </c>
      <c r="W673">
        <f>(Table1[[#This Row],[BB Bet]]*Table1[[#This Row],[Odds]]*Table1[[#This Row],[Win]]-Table1[[#This Row],[BB Bet]])*Table1[[#This Row],[BB Bankroll]]</f>
        <v>0</v>
      </c>
      <c r="X673">
        <f>Table1[[#This Row],[BB Bet]]*Table1[[#This Row],[Odds]]*Table1[[#This Row],[Win]]-Table1[[#This Row],[BB Bet]]</f>
        <v>0</v>
      </c>
      <c r="Y673" s="5">
        <f>Y672</f>
        <v>2.2121435580381195</v>
      </c>
    </row>
    <row r="674" spans="1:25" x14ac:dyDescent="0.35">
      <c r="A674" s="4">
        <v>2020020366</v>
      </c>
      <c r="B674" s="4">
        <v>50</v>
      </c>
      <c r="C674" s="4" t="s">
        <v>2</v>
      </c>
      <c r="D674" s="4" t="s">
        <v>3</v>
      </c>
      <c r="E674" s="4">
        <v>0</v>
      </c>
      <c r="F674" s="4">
        <v>1</v>
      </c>
      <c r="G674" s="4">
        <v>1.8</v>
      </c>
      <c r="H674">
        <v>0.48972790062641403</v>
      </c>
      <c r="I674">
        <f>((Table1[[#This Row],[H-S prob.]]*(Table1[[#This Row],[Odds]]-1)-1+Table1[[#This Row],[H-S prob.]])/(Table1[[#This Row],[Odds]]-1))*0.3</f>
        <v>-4.4433667077170516E-2</v>
      </c>
      <c r="K674">
        <f>(Table1[[#This Row],[H-S Bet]]*Table1[[#This Row],[Odds]]*Table1[[#This Row],[Win]]-Table1[[#This Row],[H-S Bet]])*Table1[[#This Row],[H-S Bankroll]]</f>
        <v>0</v>
      </c>
      <c r="L674">
        <f>Table1[[#This Row],[H-S Bet]]*Table1[[#This Row],[Odds]]*Table1[[#This Row],[Win]]-Table1[[#This Row],[H-S Bet]]</f>
        <v>0</v>
      </c>
      <c r="M674" s="5">
        <f>M673</f>
        <v>1.5327799098242245</v>
      </c>
      <c r="N674" s="4">
        <v>0.54800000000000004</v>
      </c>
      <c r="O674" s="4">
        <f>((Table1[[#This Row],[Dom prob.]]*(Table1[[#This Row],[Odds]]-1)-1+Table1[[#This Row],[Dom prob.]])/(Table1[[#This Row],[Odds]]-1))*0.3</f>
        <v>-5.0999999999999379E-3</v>
      </c>
      <c r="P674" s="4"/>
      <c r="Q674" s="4">
        <f>(Table1[[#This Row],[Dom Bet]]*Table1[[#This Row],[Odds]]*Table1[[#This Row],[Win]]-Table1[[#This Row],[Dom Bet]])*Table1[[#This Row],[Dom Bankroll]]</f>
        <v>0</v>
      </c>
      <c r="R674" s="4">
        <f>Table1[[#This Row],[Dom Bet]]*Table1[[#This Row],[Odds]]*Table1[[#This Row],[Win]]-Table1[[#This Row],[Dom Bet]]</f>
        <v>0</v>
      </c>
      <c r="S674" s="4">
        <f>S673</f>
        <v>1.2116570627899041</v>
      </c>
      <c r="T674">
        <v>0.5474</v>
      </c>
      <c r="U674">
        <f>((Table1[[#This Row],[BB prob.]]*(Table1[[#This Row],[Odds]]-1)-1+Table1[[#This Row],[BB prob.]])/(Table1[[#This Row],[Odds]]-1))*0.3</f>
        <v>-5.5049999999999683E-3</v>
      </c>
      <c r="W674">
        <f>(Table1[[#This Row],[BB Bet]]*Table1[[#This Row],[Odds]]*Table1[[#This Row],[Win]]-Table1[[#This Row],[BB Bet]])*Table1[[#This Row],[BB Bankroll]]</f>
        <v>0</v>
      </c>
      <c r="X674">
        <f>Table1[[#This Row],[BB Bet]]*Table1[[#This Row],[Odds]]*Table1[[#This Row],[Win]]-Table1[[#This Row],[BB Bet]]</f>
        <v>0</v>
      </c>
      <c r="Y674" s="5">
        <f>Y673</f>
        <v>2.2121435580381195</v>
      </c>
    </row>
    <row r="675" spans="1:25" x14ac:dyDescent="0.35">
      <c r="A675" s="4">
        <v>2020020366</v>
      </c>
      <c r="B675" s="4">
        <v>50</v>
      </c>
      <c r="C675" s="4" t="s">
        <v>3</v>
      </c>
      <c r="D675" s="4" t="s">
        <v>2</v>
      </c>
      <c r="E675" s="4">
        <v>1</v>
      </c>
      <c r="F675" s="4">
        <v>0</v>
      </c>
      <c r="G675" s="4">
        <v>2.15</v>
      </c>
      <c r="H675">
        <v>0.51027209937358586</v>
      </c>
      <c r="I675">
        <f>((Table1[[#This Row],[H-S prob.]]*(Table1[[#This Row],[Odds]]-1)-1+Table1[[#This Row],[H-S prob.]])/(Table1[[#This Row],[Odds]]-1))*0.3</f>
        <v>2.5326525300837271E-2</v>
      </c>
      <c r="J675">
        <v>2.5326525300837271E-2</v>
      </c>
      <c r="K675">
        <f>(Table1[[#This Row],[H-S Bet]]*Table1[[#This Row],[Odds]]*Table1[[#This Row],[Win]]-Table1[[#This Row],[H-S Bet]])*Table1[[#This Row],[H-S Bankroll]]</f>
        <v>-3.8819989166778292E-2</v>
      </c>
      <c r="L675">
        <f>Table1[[#This Row],[H-S Bet]]*Table1[[#This Row],[Odds]]*Table1[[#This Row],[Win]]-Table1[[#This Row],[H-S Bet]]</f>
        <v>-2.5326525300837271E-2</v>
      </c>
      <c r="M675" s="5">
        <f>M674</f>
        <v>1.5327799098242245</v>
      </c>
      <c r="N675" s="4">
        <v>0.45200000000000001</v>
      </c>
      <c r="O675" s="4">
        <f>((Table1[[#This Row],[Dom prob.]]*(Table1[[#This Row],[Odds]]-1)-1+Table1[[#This Row],[Dom prob.]])/(Table1[[#This Row],[Odds]]-1))*0.3</f>
        <v>-7.35652173913045E-3</v>
      </c>
      <c r="P675" s="4"/>
      <c r="Q675" s="4">
        <f>(Table1[[#This Row],[Dom Bet]]*Table1[[#This Row],[Odds]]*Table1[[#This Row],[Win]]-Table1[[#This Row],[Dom Bet]])*Table1[[#This Row],[Dom Bankroll]]</f>
        <v>0</v>
      </c>
      <c r="R675" s="4">
        <f>Table1[[#This Row],[Dom Bet]]*Table1[[#This Row],[Odds]]*Table1[[#This Row],[Win]]-Table1[[#This Row],[Dom Bet]]</f>
        <v>0</v>
      </c>
      <c r="S675" s="4">
        <f>S674</f>
        <v>1.2116570627899041</v>
      </c>
      <c r="T675">
        <v>0.4526</v>
      </c>
      <c r="U675">
        <f>((Table1[[#This Row],[BB prob.]]*(Table1[[#This Row],[Odds]]-1)-1+Table1[[#This Row],[BB prob.]])/(Table1[[#This Row],[Odds]]-1))*0.3</f>
        <v>-7.0199999999999976E-3</v>
      </c>
      <c r="W675">
        <f>(Table1[[#This Row],[BB Bet]]*Table1[[#This Row],[Odds]]*Table1[[#This Row],[Win]]-Table1[[#This Row],[BB Bet]])*Table1[[#This Row],[BB Bankroll]]</f>
        <v>0</v>
      </c>
      <c r="X675">
        <f>Table1[[#This Row],[BB Bet]]*Table1[[#This Row],[Odds]]*Table1[[#This Row],[Win]]-Table1[[#This Row],[BB Bet]]</f>
        <v>0</v>
      </c>
      <c r="Y675" s="5">
        <f>Y674</f>
        <v>2.2121435580381195</v>
      </c>
    </row>
    <row r="676" spans="1:25" x14ac:dyDescent="0.35">
      <c r="A676" s="4">
        <v>2020020367</v>
      </c>
      <c r="B676" s="4">
        <v>50</v>
      </c>
      <c r="C676" s="4" t="s">
        <v>4</v>
      </c>
      <c r="D676" s="4" t="s">
        <v>5</v>
      </c>
      <c r="E676" s="4">
        <v>1</v>
      </c>
      <c r="F676" s="4">
        <v>0</v>
      </c>
      <c r="G676" s="4">
        <v>2.8</v>
      </c>
      <c r="H676">
        <v>0.3410375597637133</v>
      </c>
      <c r="I676">
        <f>((Table1[[#This Row],[H-S prob.]]*(Table1[[#This Row],[Odds]]-1)-1+Table1[[#This Row],[H-S prob.]])/(Table1[[#This Row],[Odds]]-1))*0.3</f>
        <v>-7.5158054436004762E-3</v>
      </c>
      <c r="K676">
        <f>(Table1[[#This Row],[H-S Bet]]*Table1[[#This Row],[Odds]]*Table1[[#This Row],[Win]]-Table1[[#This Row],[H-S Bet]])*Table1[[#This Row],[H-S Bankroll]]</f>
        <v>0</v>
      </c>
      <c r="L676">
        <f>Table1[[#This Row],[H-S Bet]]*Table1[[#This Row],[Odds]]*Table1[[#This Row],[Win]]-Table1[[#This Row],[H-S Bet]]</f>
        <v>0</v>
      </c>
      <c r="M676" s="5">
        <f>M675</f>
        <v>1.5327799098242245</v>
      </c>
      <c r="N676" s="4">
        <v>0.32300000000000001</v>
      </c>
      <c r="O676" s="4">
        <f>((Table1[[#This Row],[Dom prob.]]*(Table1[[#This Row],[Odds]]-1)-1+Table1[[#This Row],[Dom prob.]])/(Table1[[#This Row],[Odds]]-1))*0.3</f>
        <v>-1.5933333333333348E-2</v>
      </c>
      <c r="P676" s="4"/>
      <c r="Q676" s="4">
        <f>(Table1[[#This Row],[Dom Bet]]*Table1[[#This Row],[Odds]]*Table1[[#This Row],[Win]]-Table1[[#This Row],[Dom Bet]])*Table1[[#This Row],[Dom Bankroll]]</f>
        <v>0</v>
      </c>
      <c r="R676" s="4">
        <f>Table1[[#This Row],[Dom Bet]]*Table1[[#This Row],[Odds]]*Table1[[#This Row],[Win]]-Table1[[#This Row],[Dom Bet]]</f>
        <v>0</v>
      </c>
      <c r="S676" s="4">
        <f>S675</f>
        <v>1.2116570627899041</v>
      </c>
      <c r="T676">
        <v>0.28260000000000002</v>
      </c>
      <c r="U676">
        <f>((Table1[[#This Row],[BB prob.]]*(Table1[[#This Row],[Odds]]-1)-1+Table1[[#This Row],[BB prob.]])/(Table1[[#This Row],[Odds]]-1))*0.3</f>
        <v>-3.478666666666666E-2</v>
      </c>
      <c r="W676">
        <f>(Table1[[#This Row],[BB Bet]]*Table1[[#This Row],[Odds]]*Table1[[#This Row],[Win]]-Table1[[#This Row],[BB Bet]])*Table1[[#This Row],[BB Bankroll]]</f>
        <v>0</v>
      </c>
      <c r="X676">
        <f>Table1[[#This Row],[BB Bet]]*Table1[[#This Row],[Odds]]*Table1[[#This Row],[Win]]-Table1[[#This Row],[BB Bet]]</f>
        <v>0</v>
      </c>
      <c r="Y676" s="5">
        <f>Y675</f>
        <v>2.2121435580381195</v>
      </c>
    </row>
    <row r="677" spans="1:25" x14ac:dyDescent="0.35">
      <c r="A677" s="4">
        <v>2020020367</v>
      </c>
      <c r="B677" s="4">
        <v>50</v>
      </c>
      <c r="C677" s="4" t="s">
        <v>5</v>
      </c>
      <c r="D677" s="4" t="s">
        <v>4</v>
      </c>
      <c r="E677" s="4">
        <v>0</v>
      </c>
      <c r="F677" s="4">
        <v>1</v>
      </c>
      <c r="G677" s="4">
        <v>1.47</v>
      </c>
      <c r="H677">
        <v>0.65896244023628681</v>
      </c>
      <c r="I677">
        <f>((Table1[[#This Row],[H-S prob.]]*(Table1[[#This Row],[Odds]]-1)-1+Table1[[#This Row],[H-S prob.]])/(Table1[[#This Row],[Odds]]-1))*0.3</f>
        <v>-1.9994816714462831E-2</v>
      </c>
      <c r="K677">
        <f>(Table1[[#This Row],[H-S Bet]]*Table1[[#This Row],[Odds]]*Table1[[#This Row],[Win]]-Table1[[#This Row],[H-S Bet]])*Table1[[#This Row],[H-S Bankroll]]</f>
        <v>0</v>
      </c>
      <c r="L677">
        <f>Table1[[#This Row],[H-S Bet]]*Table1[[#This Row],[Odds]]*Table1[[#This Row],[Win]]-Table1[[#This Row],[H-S Bet]]</f>
        <v>0</v>
      </c>
      <c r="M677" s="5">
        <f>M676</f>
        <v>1.5327799098242245</v>
      </c>
      <c r="N677" s="4">
        <v>0.67700000000000005</v>
      </c>
      <c r="O677" s="4">
        <f>((Table1[[#This Row],[Dom prob.]]*(Table1[[#This Row],[Odds]]-1)-1+Table1[[#This Row],[Dom prob.]])/(Table1[[#This Row],[Odds]]-1))*0.3</f>
        <v>-3.0702127659574347E-3</v>
      </c>
      <c r="P677" s="4"/>
      <c r="Q677" s="4">
        <f>(Table1[[#This Row],[Dom Bet]]*Table1[[#This Row],[Odds]]*Table1[[#This Row],[Win]]-Table1[[#This Row],[Dom Bet]])*Table1[[#This Row],[Dom Bankroll]]</f>
        <v>0</v>
      </c>
      <c r="R677" s="4">
        <f>Table1[[#This Row],[Dom Bet]]*Table1[[#This Row],[Odds]]*Table1[[#This Row],[Win]]-Table1[[#This Row],[Dom Bet]]</f>
        <v>0</v>
      </c>
      <c r="S677" s="4">
        <f>S676</f>
        <v>1.2116570627899041</v>
      </c>
      <c r="T677">
        <v>0.71740000000000004</v>
      </c>
      <c r="U677">
        <f>((Table1[[#This Row],[BB prob.]]*(Table1[[#This Row],[Odds]]-1)-1+Table1[[#This Row],[BB prob.]])/(Table1[[#This Row],[Odds]]-1))*0.3</f>
        <v>3.4837021276595756E-2</v>
      </c>
      <c r="V677">
        <v>3.4837021276595756E-2</v>
      </c>
      <c r="W677">
        <f>(Table1[[#This Row],[BB Bet]]*Table1[[#This Row],[Odds]]*Table1[[#This Row],[Win]]-Table1[[#This Row],[BB Bet]])*Table1[[#This Row],[BB Bankroll]]</f>
        <v>3.6220311333181356E-2</v>
      </c>
      <c r="X677">
        <f>Table1[[#This Row],[BB Bet]]*Table1[[#This Row],[Odds]]*Table1[[#This Row],[Win]]-Table1[[#This Row],[BB Bet]]</f>
        <v>1.6373400000000003E-2</v>
      </c>
      <c r="Y677" s="5">
        <f>Y676</f>
        <v>2.2121435580381195</v>
      </c>
    </row>
    <row r="678" spans="1:25" x14ac:dyDescent="0.35">
      <c r="A678" s="4">
        <v>2020020368</v>
      </c>
      <c r="B678" s="4">
        <v>50</v>
      </c>
      <c r="C678" s="4" t="s">
        <v>31</v>
      </c>
      <c r="D678" s="4" t="s">
        <v>21</v>
      </c>
      <c r="E678" s="4">
        <v>0</v>
      </c>
      <c r="F678" s="4">
        <v>1</v>
      </c>
      <c r="G678" s="4">
        <v>1.71</v>
      </c>
      <c r="H678">
        <v>0.52348922784165541</v>
      </c>
      <c r="I678">
        <f>((Table1[[#This Row],[H-S prob.]]*(Table1[[#This Row],[Odds]]-1)-1+Table1[[#This Row],[H-S prob.]])/(Table1[[#This Row],[Odds]]-1))*0.3</f>
        <v>-4.4295811432719406E-2</v>
      </c>
      <c r="K678">
        <f>(Table1[[#This Row],[H-S Bet]]*Table1[[#This Row],[Odds]]*Table1[[#This Row],[Win]]-Table1[[#This Row],[H-S Bet]])*Table1[[#This Row],[H-S Bankroll]]</f>
        <v>0</v>
      </c>
      <c r="L678">
        <f>Table1[[#This Row],[H-S Bet]]*Table1[[#This Row],[Odds]]*Table1[[#This Row],[Win]]-Table1[[#This Row],[H-S Bet]]</f>
        <v>0</v>
      </c>
      <c r="M678" s="5">
        <f>M677</f>
        <v>1.5327799098242245</v>
      </c>
      <c r="N678" s="4">
        <v>0.54800000000000004</v>
      </c>
      <c r="O678" s="4">
        <f>((Table1[[#This Row],[Dom prob.]]*(Table1[[#This Row],[Odds]]-1)-1+Table1[[#This Row],[Dom prob.]])/(Table1[[#This Row],[Odds]]-1))*0.3</f>
        <v>-2.658591549295769E-2</v>
      </c>
      <c r="P678" s="4"/>
      <c r="Q678" s="4">
        <f>(Table1[[#This Row],[Dom Bet]]*Table1[[#This Row],[Odds]]*Table1[[#This Row],[Win]]-Table1[[#This Row],[Dom Bet]])*Table1[[#This Row],[Dom Bankroll]]</f>
        <v>0</v>
      </c>
      <c r="R678" s="4">
        <f>Table1[[#This Row],[Dom Bet]]*Table1[[#This Row],[Odds]]*Table1[[#This Row],[Win]]-Table1[[#This Row],[Dom Bet]]</f>
        <v>0</v>
      </c>
      <c r="S678" s="4">
        <f>S677</f>
        <v>1.2116570627899041</v>
      </c>
      <c r="T678">
        <v>0.5444</v>
      </c>
      <c r="U678">
        <f>((Table1[[#This Row],[BB prob.]]*(Table1[[#This Row],[Odds]]-1)-1+Table1[[#This Row],[BB prob.]])/(Table1[[#This Row],[Odds]]-1))*0.3</f>
        <v>-2.9187042253521138E-2</v>
      </c>
      <c r="W678">
        <f>(Table1[[#This Row],[BB Bet]]*Table1[[#This Row],[Odds]]*Table1[[#This Row],[Win]]-Table1[[#This Row],[BB Bet]])*Table1[[#This Row],[BB Bankroll]]</f>
        <v>0</v>
      </c>
      <c r="X678">
        <f>Table1[[#This Row],[BB Bet]]*Table1[[#This Row],[Odds]]*Table1[[#This Row],[Win]]-Table1[[#This Row],[BB Bet]]</f>
        <v>0</v>
      </c>
      <c r="Y678" s="5">
        <f>Y677</f>
        <v>2.2121435580381195</v>
      </c>
    </row>
    <row r="679" spans="1:25" x14ac:dyDescent="0.35">
      <c r="A679" s="4">
        <v>2020020368</v>
      </c>
      <c r="B679" s="4">
        <v>50</v>
      </c>
      <c r="C679" s="4" t="s">
        <v>21</v>
      </c>
      <c r="D679" s="4" t="s">
        <v>31</v>
      </c>
      <c r="E679" s="4">
        <v>1</v>
      </c>
      <c r="F679" s="4">
        <v>0</v>
      </c>
      <c r="G679" s="4">
        <v>2.25</v>
      </c>
      <c r="H679">
        <v>0.47651077215834464</v>
      </c>
      <c r="I679">
        <f>((Table1[[#This Row],[H-S prob.]]*(Table1[[#This Row],[Odds]]-1)-1+Table1[[#This Row],[H-S prob.]])/(Table1[[#This Row],[Odds]]-1))*0.3</f>
        <v>1.7315816965506114E-2</v>
      </c>
      <c r="J679">
        <v>1.7315816965506114E-2</v>
      </c>
      <c r="K679">
        <f>(Table1[[#This Row],[H-S Bet]]*Table1[[#This Row],[Odds]]*Table1[[#This Row],[Win]]-Table1[[#This Row],[H-S Bet]])*Table1[[#This Row],[H-S Bankroll]]</f>
        <v>-2.6541336366921239E-2</v>
      </c>
      <c r="L679">
        <f>Table1[[#This Row],[H-S Bet]]*Table1[[#This Row],[Odds]]*Table1[[#This Row],[Win]]-Table1[[#This Row],[H-S Bet]]</f>
        <v>-1.7315816965506114E-2</v>
      </c>
      <c r="M679" s="5">
        <f>M678</f>
        <v>1.5327799098242245</v>
      </c>
      <c r="N679" s="4">
        <v>0.45200000000000001</v>
      </c>
      <c r="O679" s="4">
        <f>((Table1[[#This Row],[Dom prob.]]*(Table1[[#This Row],[Odds]]-1)-1+Table1[[#This Row],[Dom prob.]])/(Table1[[#This Row],[Odds]]-1))*0.3</f>
        <v>4.0800000000000168E-3</v>
      </c>
      <c r="P679" s="4">
        <v>4.0800000000000168E-3</v>
      </c>
      <c r="Q679" s="4">
        <f>(Table1[[#This Row],[Dom Bet]]*Table1[[#This Row],[Odds]]*Table1[[#This Row],[Win]]-Table1[[#This Row],[Dom Bet]])*Table1[[#This Row],[Dom Bankroll]]</f>
        <v>-4.9435608161828293E-3</v>
      </c>
      <c r="R679" s="4">
        <f>Table1[[#This Row],[Dom Bet]]*Table1[[#This Row],[Odds]]*Table1[[#This Row],[Win]]-Table1[[#This Row],[Dom Bet]]</f>
        <v>-4.0800000000000168E-3</v>
      </c>
      <c r="S679" s="4">
        <f>S678</f>
        <v>1.2116570627899041</v>
      </c>
      <c r="T679">
        <v>0.4556</v>
      </c>
      <c r="U679">
        <f>((Table1[[#This Row],[BB prob.]]*(Table1[[#This Row],[Odds]]-1)-1+Table1[[#This Row],[BB prob.]])/(Table1[[#This Row],[Odds]]-1))*0.3</f>
        <v>6.0240000000000024E-3</v>
      </c>
      <c r="V679">
        <v>6.0240000000000024E-3</v>
      </c>
      <c r="W679">
        <f>(Table1[[#This Row],[BB Bet]]*Table1[[#This Row],[Odds]]*Table1[[#This Row],[Win]]-Table1[[#This Row],[BB Bet]])*Table1[[#This Row],[BB Bankroll]]</f>
        <v>-1.3325952793621637E-2</v>
      </c>
      <c r="X679">
        <f>Table1[[#This Row],[BB Bet]]*Table1[[#This Row],[Odds]]*Table1[[#This Row],[Win]]-Table1[[#This Row],[BB Bet]]</f>
        <v>-6.0240000000000024E-3</v>
      </c>
      <c r="Y679" s="5">
        <f>Y678</f>
        <v>2.2121435580381195</v>
      </c>
    </row>
    <row r="680" spans="1:25" x14ac:dyDescent="0.35">
      <c r="A680" s="4">
        <v>2020020369</v>
      </c>
      <c r="B680" s="4">
        <v>50</v>
      </c>
      <c r="C680" s="4" t="s">
        <v>6</v>
      </c>
      <c r="D680" s="4" t="s">
        <v>23</v>
      </c>
      <c r="E680" s="4">
        <v>1</v>
      </c>
      <c r="F680" s="4">
        <v>0</v>
      </c>
      <c r="G680" s="4">
        <v>1.64</v>
      </c>
      <c r="H680">
        <v>0.50040036077898575</v>
      </c>
      <c r="I680">
        <f>((Table1[[#This Row],[H-S prob.]]*(Table1[[#This Row],[Odds]]-1)-1+Table1[[#This Row],[H-S prob.]])/(Table1[[#This Row],[Odds]]-1))*0.3</f>
        <v>-8.4067222651154738E-2</v>
      </c>
      <c r="K680">
        <f>(Table1[[#This Row],[H-S Bet]]*Table1[[#This Row],[Odds]]*Table1[[#This Row],[Win]]-Table1[[#This Row],[H-S Bet]])*Table1[[#This Row],[H-S Bankroll]]</f>
        <v>0</v>
      </c>
      <c r="L680">
        <f>Table1[[#This Row],[H-S Bet]]*Table1[[#This Row],[Odds]]*Table1[[#This Row],[Win]]-Table1[[#This Row],[H-S Bet]]</f>
        <v>0</v>
      </c>
      <c r="M680" s="5">
        <f>M679</f>
        <v>1.5327799098242245</v>
      </c>
      <c r="N680" s="4">
        <v>0.63200000000000001</v>
      </c>
      <c r="O680" s="4">
        <f>((Table1[[#This Row],[Dom prob.]]*(Table1[[#This Row],[Odds]]-1)-1+Table1[[#This Row],[Dom prob.]])/(Table1[[#This Row],[Odds]]-1))*0.3</f>
        <v>1.709999999999998E-2</v>
      </c>
      <c r="P680" s="4">
        <v>1.709999999999998E-2</v>
      </c>
      <c r="Q680" s="4">
        <f>(Table1[[#This Row],[Dom Bet]]*Table1[[#This Row],[Odds]]*Table1[[#This Row],[Win]]-Table1[[#This Row],[Dom Bet]])*Table1[[#This Row],[Dom Bankroll]]</f>
        <v>-2.0719335773707336E-2</v>
      </c>
      <c r="R680" s="4">
        <f>Table1[[#This Row],[Dom Bet]]*Table1[[#This Row],[Odds]]*Table1[[#This Row],[Win]]-Table1[[#This Row],[Dom Bet]]</f>
        <v>-1.709999999999998E-2</v>
      </c>
      <c r="S680" s="4">
        <f>S679</f>
        <v>1.2116570627899041</v>
      </c>
      <c r="T680">
        <v>0.44940000000000002</v>
      </c>
      <c r="U680">
        <f>((Table1[[#This Row],[BB prob.]]*(Table1[[#This Row],[Odds]]-1)-1+Table1[[#This Row],[BB prob.]])/(Table1[[#This Row],[Odds]]-1))*0.3</f>
        <v>-0.12327375000000002</v>
      </c>
      <c r="W680">
        <f>(Table1[[#This Row],[BB Bet]]*Table1[[#This Row],[Odds]]*Table1[[#This Row],[Win]]-Table1[[#This Row],[BB Bet]])*Table1[[#This Row],[BB Bankroll]]</f>
        <v>0</v>
      </c>
      <c r="X680">
        <f>Table1[[#This Row],[BB Bet]]*Table1[[#This Row],[Odds]]*Table1[[#This Row],[Win]]-Table1[[#This Row],[BB Bet]]</f>
        <v>0</v>
      </c>
      <c r="Y680" s="5">
        <f>Y679</f>
        <v>2.2121435580381195</v>
      </c>
    </row>
    <row r="681" spans="1:25" x14ac:dyDescent="0.35">
      <c r="A681" s="4">
        <v>2020020369</v>
      </c>
      <c r="B681" s="4">
        <v>50</v>
      </c>
      <c r="C681" s="4" t="s">
        <v>23</v>
      </c>
      <c r="D681" s="4" t="s">
        <v>6</v>
      </c>
      <c r="E681" s="4">
        <v>0</v>
      </c>
      <c r="F681" s="4">
        <v>1</v>
      </c>
      <c r="G681" s="4">
        <v>2.35</v>
      </c>
      <c r="H681">
        <v>0.49959963922101441</v>
      </c>
      <c r="I681">
        <f>((Table1[[#This Row],[H-S prob.]]*(Table1[[#This Row],[Odds]]-1)-1+Table1[[#This Row],[H-S prob.]])/(Table1[[#This Row],[Odds]]-1))*0.3</f>
        <v>3.8679811593196417E-2</v>
      </c>
      <c r="J681">
        <v>3.8679811593196417E-2</v>
      </c>
      <c r="K681">
        <f>(Table1[[#This Row],[H-S Bet]]*Table1[[#This Row],[Odds]]*Table1[[#This Row],[Win]]-Table1[[#This Row],[H-S Bet]])*Table1[[#This Row],[H-S Bankroll]]</f>
        <v>8.003831146988076E-2</v>
      </c>
      <c r="L681">
        <f>Table1[[#This Row],[H-S Bet]]*Table1[[#This Row],[Odds]]*Table1[[#This Row],[Win]]-Table1[[#This Row],[H-S Bet]]</f>
        <v>5.2217745650815162E-2</v>
      </c>
      <c r="M681" s="5">
        <f>M680</f>
        <v>1.5327799098242245</v>
      </c>
      <c r="N681" s="4">
        <v>0.36799999999999999</v>
      </c>
      <c r="O681" s="4">
        <f>((Table1[[#This Row],[Dom prob.]]*(Table1[[#This Row],[Odds]]-1)-1+Table1[[#This Row],[Dom prob.]])/(Table1[[#This Row],[Odds]]-1))*0.3</f>
        <v>-3.0044444444444436E-2</v>
      </c>
      <c r="P681" s="4"/>
      <c r="Q681" s="4">
        <f>(Table1[[#This Row],[Dom Bet]]*Table1[[#This Row],[Odds]]*Table1[[#This Row],[Win]]-Table1[[#This Row],[Dom Bet]])*Table1[[#This Row],[Dom Bankroll]]</f>
        <v>0</v>
      </c>
      <c r="R681" s="4">
        <f>Table1[[#This Row],[Dom Bet]]*Table1[[#This Row],[Odds]]*Table1[[#This Row],[Win]]-Table1[[#This Row],[Dom Bet]]</f>
        <v>0</v>
      </c>
      <c r="S681" s="4">
        <f>S680</f>
        <v>1.2116570627899041</v>
      </c>
      <c r="T681">
        <v>0.55059999999999998</v>
      </c>
      <c r="U681">
        <f>((Table1[[#This Row],[BB prob.]]*(Table1[[#This Row],[Odds]]-1)-1+Table1[[#This Row],[BB prob.]])/(Table1[[#This Row],[Odds]]-1))*0.3</f>
        <v>6.5313333333333334E-2</v>
      </c>
      <c r="V681">
        <v>6.5313333333333334E-2</v>
      </c>
      <c r="W681">
        <f>(Table1[[#This Row],[BB Bet]]*Table1[[#This Row],[Odds]]*Table1[[#This Row],[Win]]-Table1[[#This Row],[BB Bet]])*Table1[[#This Row],[BB Bankroll]]</f>
        <v>0.19505133394289512</v>
      </c>
      <c r="X681">
        <f>Table1[[#This Row],[BB Bet]]*Table1[[#This Row],[Odds]]*Table1[[#This Row],[Win]]-Table1[[#This Row],[BB Bet]]</f>
        <v>8.8173000000000001E-2</v>
      </c>
      <c r="Y681" s="5">
        <f>Y680</f>
        <v>2.2121435580381195</v>
      </c>
    </row>
    <row r="682" spans="1:25" x14ac:dyDescent="0.35">
      <c r="A682" s="4">
        <v>2020020370</v>
      </c>
      <c r="B682" s="4">
        <v>50</v>
      </c>
      <c r="C682" s="4" t="s">
        <v>22</v>
      </c>
      <c r="D682" s="4" t="s">
        <v>30</v>
      </c>
      <c r="E682" s="4">
        <v>1</v>
      </c>
      <c r="F682" s="4">
        <v>1</v>
      </c>
      <c r="G682" s="4">
        <v>1.55</v>
      </c>
      <c r="H682">
        <v>0.69591883564394608</v>
      </c>
      <c r="I682">
        <f>((Table1[[#This Row],[H-S prob.]]*(Table1[[#This Row],[Odds]]-1)-1+Table1[[#This Row],[H-S prob.]])/(Table1[[#This Row],[Odds]]-1))*0.3</f>
        <v>4.2913197408063528E-2</v>
      </c>
      <c r="J682">
        <v>4.2913197408063528E-2</v>
      </c>
      <c r="K682">
        <f>(Table1[[#This Row],[H-S Bet]]*Table1[[#This Row],[Odds]]*Table1[[#This Row],[Win]]-Table1[[#This Row],[H-S Bet]])*Table1[[#This Row],[H-S Bankroll]]</f>
        <v>3.6177067769370422E-2</v>
      </c>
      <c r="L682">
        <f>Table1[[#This Row],[H-S Bet]]*Table1[[#This Row],[Odds]]*Table1[[#This Row],[Win]]-Table1[[#This Row],[H-S Bet]]</f>
        <v>2.3602258574434945E-2</v>
      </c>
      <c r="M682" s="5">
        <f>M681</f>
        <v>1.5327799098242245</v>
      </c>
      <c r="N682" s="4">
        <v>0.66100000000000003</v>
      </c>
      <c r="O682" s="4">
        <f>((Table1[[#This Row],[Dom prob.]]*(Table1[[#This Row],[Odds]]-1)-1+Table1[[#This Row],[Dom prob.]])/(Table1[[#This Row],[Odds]]-1))*0.3</f>
        <v>1.3390909090909129E-2</v>
      </c>
      <c r="P682" s="4">
        <v>1.3390909090909129E-2</v>
      </c>
      <c r="Q682" s="4">
        <f>(Table1[[#This Row],[Dom Bet]]*Table1[[#This Row],[Odds]]*Table1[[#This Row],[Win]]-Table1[[#This Row],[Dom Bet]])*Table1[[#This Row],[Dom Bankroll]]</f>
        <v>8.9238542674476718E-3</v>
      </c>
      <c r="R682" s="4">
        <f>Table1[[#This Row],[Dom Bet]]*Table1[[#This Row],[Odds]]*Table1[[#This Row],[Win]]-Table1[[#This Row],[Dom Bet]]</f>
        <v>7.3650000000000226E-3</v>
      </c>
      <c r="S682" s="4">
        <f>S681</f>
        <v>1.2116570627899041</v>
      </c>
      <c r="T682">
        <v>0.63419999999999999</v>
      </c>
      <c r="U682">
        <f>((Table1[[#This Row],[BB prob.]]*(Table1[[#This Row],[Odds]]-1)-1+Table1[[#This Row],[BB prob.]])/(Table1[[#This Row],[Odds]]-1))*0.3</f>
        <v>-9.2672727272726987E-3</v>
      </c>
      <c r="W682">
        <f>(Table1[[#This Row],[BB Bet]]*Table1[[#This Row],[Odds]]*Table1[[#This Row],[Win]]-Table1[[#This Row],[BB Bet]])*Table1[[#This Row],[BB Bankroll]]</f>
        <v>0</v>
      </c>
      <c r="X682">
        <f>Table1[[#This Row],[BB Bet]]*Table1[[#This Row],[Odds]]*Table1[[#This Row],[Win]]-Table1[[#This Row],[BB Bet]]</f>
        <v>0</v>
      </c>
      <c r="Y682" s="5">
        <f>Y681</f>
        <v>2.2121435580381195</v>
      </c>
    </row>
    <row r="683" spans="1:25" x14ac:dyDescent="0.35">
      <c r="A683" s="4">
        <v>2020020370</v>
      </c>
      <c r="B683" s="4">
        <v>50</v>
      </c>
      <c r="C683" s="4" t="s">
        <v>30</v>
      </c>
      <c r="D683" s="4" t="s">
        <v>22</v>
      </c>
      <c r="E683" s="4">
        <v>0</v>
      </c>
      <c r="F683" s="4">
        <v>0</v>
      </c>
      <c r="G683" s="4">
        <v>2.6</v>
      </c>
      <c r="H683">
        <v>0.30408116435605387</v>
      </c>
      <c r="I683">
        <f>((Table1[[#This Row],[H-S prob.]]*(Table1[[#This Row],[Odds]]-1)-1+Table1[[#This Row],[H-S prob.]])/(Table1[[#This Row],[Odds]]-1))*0.3</f>
        <v>-3.9260432376423744E-2</v>
      </c>
      <c r="K683">
        <f>(Table1[[#This Row],[H-S Bet]]*Table1[[#This Row],[Odds]]*Table1[[#This Row],[Win]]-Table1[[#This Row],[H-S Bet]])*Table1[[#This Row],[H-S Bankroll]]</f>
        <v>0</v>
      </c>
      <c r="L683">
        <f>Table1[[#This Row],[H-S Bet]]*Table1[[#This Row],[Odds]]*Table1[[#This Row],[Win]]-Table1[[#This Row],[H-S Bet]]</f>
        <v>0</v>
      </c>
      <c r="M683" s="5">
        <f>M682</f>
        <v>1.5327799098242245</v>
      </c>
      <c r="N683" s="4">
        <v>0.33899999999999997</v>
      </c>
      <c r="O683" s="4">
        <f>((Table1[[#This Row],[Dom prob.]]*(Table1[[#This Row],[Odds]]-1)-1+Table1[[#This Row],[Dom prob.]])/(Table1[[#This Row],[Odds]]-1))*0.3</f>
        <v>-2.2237500000000007E-2</v>
      </c>
      <c r="P683" s="4"/>
      <c r="Q683" s="4">
        <f>(Table1[[#This Row],[Dom Bet]]*Table1[[#This Row],[Odds]]*Table1[[#This Row],[Win]]-Table1[[#This Row],[Dom Bet]])*Table1[[#This Row],[Dom Bankroll]]</f>
        <v>0</v>
      </c>
      <c r="R683" s="4">
        <f>Table1[[#This Row],[Dom Bet]]*Table1[[#This Row],[Odds]]*Table1[[#This Row],[Win]]-Table1[[#This Row],[Dom Bet]]</f>
        <v>0</v>
      </c>
      <c r="S683" s="4">
        <f>S682</f>
        <v>1.2116570627899041</v>
      </c>
      <c r="T683">
        <v>0.36580000000000001</v>
      </c>
      <c r="U683">
        <f>((Table1[[#This Row],[BB prob.]]*(Table1[[#This Row],[Odds]]-1)-1+Table1[[#This Row],[BB prob.]])/(Table1[[#This Row],[Odds]]-1))*0.3</f>
        <v>-9.1724999999999932E-3</v>
      </c>
      <c r="W683">
        <f>(Table1[[#This Row],[BB Bet]]*Table1[[#This Row],[Odds]]*Table1[[#This Row],[Win]]-Table1[[#This Row],[BB Bet]])*Table1[[#This Row],[BB Bankroll]]</f>
        <v>0</v>
      </c>
      <c r="X683">
        <f>Table1[[#This Row],[BB Bet]]*Table1[[#This Row],[Odds]]*Table1[[#This Row],[Win]]-Table1[[#This Row],[BB Bet]]</f>
        <v>0</v>
      </c>
      <c r="Y683" s="5">
        <f>Y682</f>
        <v>2.2121435580381195</v>
      </c>
    </row>
    <row r="684" spans="1:25" x14ac:dyDescent="0.35">
      <c r="A684" s="4">
        <v>2020020371</v>
      </c>
      <c r="B684" s="4">
        <v>50</v>
      </c>
      <c r="C684" s="4" t="s">
        <v>7</v>
      </c>
      <c r="D684" s="4" t="s">
        <v>9</v>
      </c>
      <c r="E684" s="4">
        <v>0</v>
      </c>
      <c r="F684" s="4">
        <v>0</v>
      </c>
      <c r="G684" s="4">
        <v>1.6</v>
      </c>
      <c r="H684">
        <v>0.60543319053027478</v>
      </c>
      <c r="I684">
        <f>((Table1[[#This Row],[H-S prob.]]*(Table1[[#This Row],[Odds]]-1)-1+Table1[[#This Row],[H-S prob.]])/(Table1[[#This Row],[Odds]]-1))*0.3</f>
        <v>-1.5653447575780129E-2</v>
      </c>
      <c r="K684">
        <f>(Table1[[#This Row],[H-S Bet]]*Table1[[#This Row],[Odds]]*Table1[[#This Row],[Win]]-Table1[[#This Row],[H-S Bet]])*Table1[[#This Row],[H-S Bankroll]]</f>
        <v>0</v>
      </c>
      <c r="L684">
        <f>Table1[[#This Row],[H-S Bet]]*Table1[[#This Row],[Odds]]*Table1[[#This Row],[Win]]-Table1[[#This Row],[H-S Bet]]</f>
        <v>0</v>
      </c>
      <c r="M684" s="5">
        <f>M683</f>
        <v>1.5327799098242245</v>
      </c>
      <c r="N684" s="4">
        <v>0.63200000000000001</v>
      </c>
      <c r="O684" s="4">
        <f>((Table1[[#This Row],[Dom prob.]]*(Table1[[#This Row],[Odds]]-1)-1+Table1[[#This Row],[Dom prob.]])/(Table1[[#This Row],[Odds]]-1))*0.3</f>
        <v>5.599999999999993E-3</v>
      </c>
      <c r="P684" s="4">
        <v>5.599999999999993E-3</v>
      </c>
      <c r="Q684" s="4">
        <f>(Table1[[#This Row],[Dom Bet]]*Table1[[#This Row],[Odds]]*Table1[[#This Row],[Win]]-Table1[[#This Row],[Dom Bet]])*Table1[[#This Row],[Dom Bankroll]]</f>
        <v>-6.7852795516234543E-3</v>
      </c>
      <c r="R684" s="4">
        <f>Table1[[#This Row],[Dom Bet]]*Table1[[#This Row],[Odds]]*Table1[[#This Row],[Win]]-Table1[[#This Row],[Dom Bet]]</f>
        <v>-5.599999999999993E-3</v>
      </c>
      <c r="S684" s="4">
        <f>S683</f>
        <v>1.2116570627899041</v>
      </c>
      <c r="T684">
        <v>0.65400000000000003</v>
      </c>
      <c r="U684">
        <f>((Table1[[#This Row],[BB prob.]]*(Table1[[#This Row],[Odds]]-1)-1+Table1[[#This Row],[BB prob.]])/(Table1[[#This Row],[Odds]]-1))*0.3</f>
        <v>2.320000000000005E-2</v>
      </c>
      <c r="V684">
        <v>2.320000000000005E-2</v>
      </c>
      <c r="W684">
        <f>(Table1[[#This Row],[BB Bet]]*Table1[[#This Row],[Odds]]*Table1[[#This Row],[Win]]-Table1[[#This Row],[BB Bet]])*Table1[[#This Row],[BB Bankroll]]</f>
        <v>-5.1321730546484486E-2</v>
      </c>
      <c r="X684">
        <f>Table1[[#This Row],[BB Bet]]*Table1[[#This Row],[Odds]]*Table1[[#This Row],[Win]]-Table1[[#This Row],[BB Bet]]</f>
        <v>-2.320000000000005E-2</v>
      </c>
      <c r="Y684" s="5">
        <f>Y683</f>
        <v>2.2121435580381195</v>
      </c>
    </row>
    <row r="685" spans="1:25" x14ac:dyDescent="0.35">
      <c r="A685" s="4">
        <v>2020020371</v>
      </c>
      <c r="B685" s="4">
        <v>50</v>
      </c>
      <c r="C685" s="4" t="s">
        <v>9</v>
      </c>
      <c r="D685" s="4" t="s">
        <v>7</v>
      </c>
      <c r="E685" s="4">
        <v>1</v>
      </c>
      <c r="F685" s="4">
        <v>1</v>
      </c>
      <c r="G685" s="4">
        <v>2.4500000000000002</v>
      </c>
      <c r="H685">
        <v>0.39456680946972522</v>
      </c>
      <c r="I685">
        <f>((Table1[[#This Row],[H-S prob.]]*(Table1[[#This Row],[Odds]]-1)-1+Table1[[#This Row],[H-S prob.]])/(Table1[[#This Row],[Odds]]-1))*0.3</f>
        <v>-6.89199657913926E-3</v>
      </c>
      <c r="K685">
        <f>(Table1[[#This Row],[H-S Bet]]*Table1[[#This Row],[Odds]]*Table1[[#This Row],[Win]]-Table1[[#This Row],[H-S Bet]])*Table1[[#This Row],[H-S Bankroll]]</f>
        <v>0</v>
      </c>
      <c r="L685">
        <f>Table1[[#This Row],[H-S Bet]]*Table1[[#This Row],[Odds]]*Table1[[#This Row],[Win]]-Table1[[#This Row],[H-S Bet]]</f>
        <v>0</v>
      </c>
      <c r="M685" s="5">
        <f>M684</f>
        <v>1.5327799098242245</v>
      </c>
      <c r="N685" s="4">
        <v>0.36799999999999999</v>
      </c>
      <c r="O685" s="4">
        <f>((Table1[[#This Row],[Dom prob.]]*(Table1[[#This Row],[Odds]]-1)-1+Table1[[#This Row],[Dom prob.]])/(Table1[[#This Row],[Odds]]-1))*0.3</f>
        <v>-2.0358620689655157E-2</v>
      </c>
      <c r="P685" s="4"/>
      <c r="Q685" s="4">
        <f>(Table1[[#This Row],[Dom Bet]]*Table1[[#This Row],[Odds]]*Table1[[#This Row],[Win]]-Table1[[#This Row],[Dom Bet]])*Table1[[#This Row],[Dom Bankroll]]</f>
        <v>0</v>
      </c>
      <c r="R685" s="4">
        <f>Table1[[#This Row],[Dom Bet]]*Table1[[#This Row],[Odds]]*Table1[[#This Row],[Win]]-Table1[[#This Row],[Dom Bet]]</f>
        <v>0</v>
      </c>
      <c r="S685" s="4">
        <f>S684</f>
        <v>1.2116570627899041</v>
      </c>
      <c r="T685">
        <v>0.34599999999999997</v>
      </c>
      <c r="U685">
        <f>((Table1[[#This Row],[BB prob.]]*(Table1[[#This Row],[Odds]]-1)-1+Table1[[#This Row],[BB prob.]])/(Table1[[#This Row],[Odds]]-1))*0.3</f>
        <v>-3.1510344827586197E-2</v>
      </c>
      <c r="W685">
        <f>(Table1[[#This Row],[BB Bet]]*Table1[[#This Row],[Odds]]*Table1[[#This Row],[Win]]-Table1[[#This Row],[BB Bet]])*Table1[[#This Row],[BB Bankroll]]</f>
        <v>0</v>
      </c>
      <c r="X685">
        <f>Table1[[#This Row],[BB Bet]]*Table1[[#This Row],[Odds]]*Table1[[#This Row],[Win]]-Table1[[#This Row],[BB Bet]]</f>
        <v>0</v>
      </c>
      <c r="Y685" s="5">
        <f>Y684</f>
        <v>2.2121435580381195</v>
      </c>
    </row>
    <row r="686" spans="1:25" x14ac:dyDescent="0.35">
      <c r="A686" s="4">
        <v>2020020372</v>
      </c>
      <c r="B686" s="4">
        <v>50</v>
      </c>
      <c r="C686" s="4" t="s">
        <v>20</v>
      </c>
      <c r="D686" s="4" t="s">
        <v>32</v>
      </c>
      <c r="E686" s="4">
        <v>0</v>
      </c>
      <c r="F686" s="4">
        <v>1</v>
      </c>
      <c r="G686" s="4">
        <v>2.35</v>
      </c>
      <c r="H686">
        <v>0.4762544816633989</v>
      </c>
      <c r="I686">
        <f>((Table1[[#This Row],[H-S prob.]]*(Table1[[#This Row],[Odds]]-1)-1+Table1[[#This Row],[H-S prob.]])/(Table1[[#This Row],[Odds]]-1))*0.3</f>
        <v>2.648845153533055E-2</v>
      </c>
      <c r="J686">
        <v>2.648845153533055E-2</v>
      </c>
      <c r="K686">
        <f>(Table1[[#This Row],[H-S Bet]]*Table1[[#This Row],[Odds]]*Table1[[#This Row],[Win]]-Table1[[#This Row],[H-S Bet]])*Table1[[#This Row],[H-S Bankroll]]</f>
        <v>5.4811304580204862E-2</v>
      </c>
      <c r="L686">
        <f>Table1[[#This Row],[H-S Bet]]*Table1[[#This Row],[Odds]]*Table1[[#This Row],[Win]]-Table1[[#This Row],[H-S Bet]]</f>
        <v>3.5759409572696244E-2</v>
      </c>
      <c r="M686" s="5">
        <f>M685</f>
        <v>1.5327799098242245</v>
      </c>
      <c r="N686" s="4">
        <v>0.41000000000000003</v>
      </c>
      <c r="O686" s="4">
        <f>((Table1[[#This Row],[Dom prob.]]*(Table1[[#This Row],[Odds]]-1)-1+Table1[[#This Row],[Dom prob.]])/(Table1[[#This Row],[Odds]]-1))*0.3</f>
        <v>-8.1111111111110811E-3</v>
      </c>
      <c r="P686" s="4"/>
      <c r="Q686" s="4">
        <f>(Table1[[#This Row],[Dom Bet]]*Table1[[#This Row],[Odds]]*Table1[[#This Row],[Win]]-Table1[[#This Row],[Dom Bet]])*Table1[[#This Row],[Dom Bankroll]]</f>
        <v>0</v>
      </c>
      <c r="R686" s="4">
        <f>Table1[[#This Row],[Dom Bet]]*Table1[[#This Row],[Odds]]*Table1[[#This Row],[Win]]-Table1[[#This Row],[Dom Bet]]</f>
        <v>0</v>
      </c>
      <c r="S686" s="4">
        <f>S685</f>
        <v>1.2116570627899041</v>
      </c>
      <c r="T686">
        <v>0.47289999999999999</v>
      </c>
      <c r="U686">
        <f>((Table1[[#This Row],[BB prob.]]*(Table1[[#This Row],[Odds]]-1)-1+Table1[[#This Row],[BB prob.]])/(Table1[[#This Row],[Odds]]-1))*0.3</f>
        <v>2.4736666666666674E-2</v>
      </c>
      <c r="V686">
        <v>2.4736666666666674E-2</v>
      </c>
      <c r="W686">
        <f>(Table1[[#This Row],[BB Bet]]*Table1[[#This Row],[Odds]]*Table1[[#This Row],[Win]]-Table1[[#This Row],[BB Bet]])*Table1[[#This Row],[BB Bankroll]]</f>
        <v>7.3873428048903997E-2</v>
      </c>
      <c r="X686">
        <f>Table1[[#This Row],[BB Bet]]*Table1[[#This Row],[Odds]]*Table1[[#This Row],[Win]]-Table1[[#This Row],[BB Bet]]</f>
        <v>3.3394500000000008E-2</v>
      </c>
      <c r="Y686" s="5">
        <f>Y685</f>
        <v>2.2121435580381195</v>
      </c>
    </row>
    <row r="687" spans="1:25" x14ac:dyDescent="0.35">
      <c r="A687" s="4">
        <v>2020020372</v>
      </c>
      <c r="B687" s="4">
        <v>50</v>
      </c>
      <c r="C687" s="4" t="s">
        <v>32</v>
      </c>
      <c r="D687" s="4" t="s">
        <v>20</v>
      </c>
      <c r="E687" s="4">
        <v>1</v>
      </c>
      <c r="F687" s="4">
        <v>0</v>
      </c>
      <c r="G687" s="4">
        <v>1.71</v>
      </c>
      <c r="H687">
        <v>0.52374551833660099</v>
      </c>
      <c r="I687">
        <f>((Table1[[#This Row],[H-S prob.]]*(Table1[[#This Row],[Odds]]-1)-1+Table1[[#This Row],[H-S prob.]])/(Table1[[#This Row],[Odds]]-1))*0.3</f>
        <v>-4.411063252580804E-2</v>
      </c>
      <c r="K687">
        <f>(Table1[[#This Row],[H-S Bet]]*Table1[[#This Row],[Odds]]*Table1[[#This Row],[Win]]-Table1[[#This Row],[H-S Bet]])*Table1[[#This Row],[H-S Bankroll]]</f>
        <v>0</v>
      </c>
      <c r="L687">
        <f>Table1[[#This Row],[H-S Bet]]*Table1[[#This Row],[Odds]]*Table1[[#This Row],[Win]]-Table1[[#This Row],[H-S Bet]]</f>
        <v>0</v>
      </c>
      <c r="M687" s="5">
        <f>M686</f>
        <v>1.5327799098242245</v>
      </c>
      <c r="N687" s="4">
        <v>0.59</v>
      </c>
      <c r="O687" s="4">
        <f>((Table1[[#This Row],[Dom prob.]]*(Table1[[#This Row],[Odds]]-1)-1+Table1[[#This Row],[Dom prob.]])/(Table1[[#This Row],[Odds]]-1))*0.3</f>
        <v>3.7605633802816514E-3</v>
      </c>
      <c r="P687" s="4">
        <v>3.7605633802816514E-3</v>
      </c>
      <c r="Q687" s="4">
        <f>(Table1[[#This Row],[Dom Bet]]*Table1[[#This Row],[Odds]]*Table1[[#This Row],[Win]]-Table1[[#This Row],[Dom Bet]])*Table1[[#This Row],[Dom Bankroll]]</f>
        <v>-4.5565131797873394E-3</v>
      </c>
      <c r="R687" s="4">
        <f>Table1[[#This Row],[Dom Bet]]*Table1[[#This Row],[Odds]]*Table1[[#This Row],[Win]]-Table1[[#This Row],[Dom Bet]]</f>
        <v>-3.7605633802816514E-3</v>
      </c>
      <c r="S687" s="4">
        <f>S686</f>
        <v>1.2116570627899041</v>
      </c>
      <c r="T687">
        <v>0.52710000000000001</v>
      </c>
      <c r="U687">
        <f>((Table1[[#This Row],[BB prob.]]*(Table1[[#This Row],[Odds]]-1)-1+Table1[[#This Row],[BB prob.]])/(Table1[[#This Row],[Odds]]-1))*0.3</f>
        <v>-4.1686901408450681E-2</v>
      </c>
      <c r="W687">
        <f>(Table1[[#This Row],[BB Bet]]*Table1[[#This Row],[Odds]]*Table1[[#This Row],[Win]]-Table1[[#This Row],[BB Bet]])*Table1[[#This Row],[BB Bankroll]]</f>
        <v>0</v>
      </c>
      <c r="X687">
        <f>Table1[[#This Row],[BB Bet]]*Table1[[#This Row],[Odds]]*Table1[[#This Row],[Win]]-Table1[[#This Row],[BB Bet]]</f>
        <v>0</v>
      </c>
      <c r="Y687" s="5">
        <f>Y686</f>
        <v>2.2121435580381195</v>
      </c>
    </row>
    <row r="688" spans="1:25" x14ac:dyDescent="0.35">
      <c r="A688" s="4">
        <v>2020020374</v>
      </c>
      <c r="B688" s="4">
        <v>50</v>
      </c>
      <c r="C688" s="4" t="s">
        <v>15</v>
      </c>
      <c r="D688" s="4" t="s">
        <v>17</v>
      </c>
      <c r="E688" s="4">
        <v>1</v>
      </c>
      <c r="F688" s="4">
        <v>0</v>
      </c>
      <c r="G688" s="4">
        <v>2</v>
      </c>
      <c r="H688">
        <v>0.54804998859560883</v>
      </c>
      <c r="I688">
        <f>((Table1[[#This Row],[H-S prob.]]*(Table1[[#This Row],[Odds]]-1)-1+Table1[[#This Row],[H-S prob.]])/(Table1[[#This Row],[Odds]]-1))*0.3</f>
        <v>2.8829993157365296E-2</v>
      </c>
      <c r="J688">
        <v>2.8829993157365296E-2</v>
      </c>
      <c r="K688">
        <f>(Table1[[#This Row],[H-S Bet]]*Table1[[#This Row],[Odds]]*Table1[[#This Row],[Win]]-Table1[[#This Row],[H-S Bet]])*Table1[[#This Row],[H-S Bankroll]]</f>
        <v>-4.419003431197939E-2</v>
      </c>
      <c r="L688">
        <f>Table1[[#This Row],[H-S Bet]]*Table1[[#This Row],[Odds]]*Table1[[#This Row],[Win]]-Table1[[#This Row],[H-S Bet]]</f>
        <v>-2.8829993157365296E-2</v>
      </c>
      <c r="M688" s="5">
        <f>M687</f>
        <v>1.5327799098242245</v>
      </c>
      <c r="N688" s="4">
        <v>0.437</v>
      </c>
      <c r="O688" s="4">
        <f>((Table1[[#This Row],[Dom prob.]]*(Table1[[#This Row],[Odds]]-1)-1+Table1[[#This Row],[Dom prob.]])/(Table1[[#This Row],[Odds]]-1))*0.3</f>
        <v>-3.7799999999999979E-2</v>
      </c>
      <c r="P688" s="4"/>
      <c r="Q688" s="4">
        <f>(Table1[[#This Row],[Dom Bet]]*Table1[[#This Row],[Odds]]*Table1[[#This Row],[Win]]-Table1[[#This Row],[Dom Bet]])*Table1[[#This Row],[Dom Bankroll]]</f>
        <v>0</v>
      </c>
      <c r="R688" s="4">
        <f>Table1[[#This Row],[Dom Bet]]*Table1[[#This Row],[Odds]]*Table1[[#This Row],[Win]]-Table1[[#This Row],[Dom Bet]]</f>
        <v>0</v>
      </c>
      <c r="S688" s="4">
        <f>S687</f>
        <v>1.2116570627899041</v>
      </c>
      <c r="T688">
        <v>0.45860000000000001</v>
      </c>
      <c r="U688">
        <f>((Table1[[#This Row],[BB prob.]]*(Table1[[#This Row],[Odds]]-1)-1+Table1[[#This Row],[BB prob.]])/(Table1[[#This Row],[Odds]]-1))*0.3</f>
        <v>-2.4839999999999994E-2</v>
      </c>
      <c r="W688">
        <f>(Table1[[#This Row],[BB Bet]]*Table1[[#This Row],[Odds]]*Table1[[#This Row],[Win]]-Table1[[#This Row],[BB Bet]])*Table1[[#This Row],[BB Bankroll]]</f>
        <v>0</v>
      </c>
      <c r="X688">
        <f>Table1[[#This Row],[BB Bet]]*Table1[[#This Row],[Odds]]*Table1[[#This Row],[Win]]-Table1[[#This Row],[BB Bet]]</f>
        <v>0</v>
      </c>
      <c r="Y688" s="5">
        <f>Y687</f>
        <v>2.2121435580381195</v>
      </c>
    </row>
    <row r="689" spans="1:25" x14ac:dyDescent="0.35">
      <c r="A689" s="4">
        <v>2020020374</v>
      </c>
      <c r="B689" s="4">
        <v>50</v>
      </c>
      <c r="C689" s="4" t="s">
        <v>17</v>
      </c>
      <c r="D689" s="4" t="s">
        <v>15</v>
      </c>
      <c r="E689" s="4">
        <v>0</v>
      </c>
      <c r="F689" s="4">
        <v>1</v>
      </c>
      <c r="G689" s="4">
        <v>1.83</v>
      </c>
      <c r="H689">
        <v>0.45195001140439117</v>
      </c>
      <c r="I689">
        <f>((Table1[[#This Row],[H-S prob.]]*(Table1[[#This Row],[Odds]]-1)-1+Table1[[#This Row],[H-S prob.]])/(Table1[[#This Row],[Odds]]-1))*0.3</f>
        <v>-6.2505353902396699E-2</v>
      </c>
      <c r="K689">
        <f>(Table1[[#This Row],[H-S Bet]]*Table1[[#This Row],[Odds]]*Table1[[#This Row],[Win]]-Table1[[#This Row],[H-S Bet]])*Table1[[#This Row],[H-S Bankroll]]</f>
        <v>0</v>
      </c>
      <c r="L689">
        <f>Table1[[#This Row],[H-S Bet]]*Table1[[#This Row],[Odds]]*Table1[[#This Row],[Win]]-Table1[[#This Row],[H-S Bet]]</f>
        <v>0</v>
      </c>
      <c r="M689" s="5">
        <f>M688</f>
        <v>1.5327799098242245</v>
      </c>
      <c r="N689" s="4">
        <v>0.56299999999999994</v>
      </c>
      <c r="O689" s="4">
        <f>((Table1[[#This Row],[Dom prob.]]*(Table1[[#This Row],[Odds]]-1)-1+Table1[[#This Row],[Dom prob.]])/(Table1[[#This Row],[Odds]]-1))*0.3</f>
        <v>1.094819277108431E-2</v>
      </c>
      <c r="P689" s="4">
        <v>1.094819277108431E-2</v>
      </c>
      <c r="Q689" s="4">
        <f>(Table1[[#This Row],[Dom Bet]]*Table1[[#This Row],[Odds]]*Table1[[#This Row],[Win]]-Table1[[#This Row],[Dom Bet]])*Table1[[#This Row],[Dom Bankroll]]</f>
        <v>1.101032772957183E-2</v>
      </c>
      <c r="R689" s="4">
        <f>Table1[[#This Row],[Dom Bet]]*Table1[[#This Row],[Odds]]*Table1[[#This Row],[Win]]-Table1[[#This Row],[Dom Bet]]</f>
        <v>9.086999999999977E-3</v>
      </c>
      <c r="S689" s="4">
        <f>S688</f>
        <v>1.2116570627899041</v>
      </c>
      <c r="T689">
        <v>0.54139999999999999</v>
      </c>
      <c r="U689">
        <f>((Table1[[#This Row],[BB prob.]]*(Table1[[#This Row],[Odds]]-1)-1+Table1[[#This Row],[BB prob.]])/(Table1[[#This Row],[Odds]]-1))*0.3</f>
        <v>-3.3390361445783012E-3</v>
      </c>
      <c r="W689">
        <f>(Table1[[#This Row],[BB Bet]]*Table1[[#This Row],[Odds]]*Table1[[#This Row],[Win]]-Table1[[#This Row],[BB Bet]])*Table1[[#This Row],[BB Bankroll]]</f>
        <v>0</v>
      </c>
      <c r="X689">
        <f>Table1[[#This Row],[BB Bet]]*Table1[[#This Row],[Odds]]*Table1[[#This Row],[Win]]-Table1[[#This Row],[BB Bet]]</f>
        <v>0</v>
      </c>
      <c r="Y689" s="5">
        <f>Y688</f>
        <v>2.2121435580381195</v>
      </c>
    </row>
    <row r="690" spans="1:25" x14ac:dyDescent="0.35">
      <c r="A690" s="4">
        <v>2020020375</v>
      </c>
      <c r="B690" s="4">
        <v>50</v>
      </c>
      <c r="C690" s="4" t="s">
        <v>12</v>
      </c>
      <c r="D690" s="4" t="s">
        <v>16</v>
      </c>
      <c r="E690" s="4">
        <v>0</v>
      </c>
      <c r="F690" s="4">
        <v>0</v>
      </c>
      <c r="G690" s="4">
        <v>2.65</v>
      </c>
      <c r="H690">
        <v>0.36745248270048525</v>
      </c>
      <c r="I690">
        <f>((Table1[[#This Row],[H-S prob.]]*(Table1[[#This Row],[Odds]]-1)-1+Table1[[#This Row],[H-S prob.]])/(Table1[[#This Row],[Odds]]-1))*0.3</f>
        <v>-4.7728946988571204E-3</v>
      </c>
      <c r="K690">
        <f>(Table1[[#This Row],[H-S Bet]]*Table1[[#This Row],[Odds]]*Table1[[#This Row],[Win]]-Table1[[#This Row],[H-S Bet]])*Table1[[#This Row],[H-S Bankroll]]</f>
        <v>0</v>
      </c>
      <c r="L690">
        <f>Table1[[#This Row],[H-S Bet]]*Table1[[#This Row],[Odds]]*Table1[[#This Row],[Win]]-Table1[[#This Row],[H-S Bet]]</f>
        <v>0</v>
      </c>
      <c r="M690" s="5">
        <f>M689</f>
        <v>1.5327799098242245</v>
      </c>
      <c r="N690" s="4">
        <v>0.33299999999999996</v>
      </c>
      <c r="O690" s="4">
        <f>((Table1[[#This Row],[Dom prob.]]*(Table1[[#This Row],[Odds]]-1)-1+Table1[[#This Row],[Dom prob.]])/(Table1[[#This Row],[Odds]]-1))*0.3</f>
        <v>-2.1372727272727304E-2</v>
      </c>
      <c r="P690" s="4"/>
      <c r="Q690" s="4">
        <f>(Table1[[#This Row],[Dom Bet]]*Table1[[#This Row],[Odds]]*Table1[[#This Row],[Win]]-Table1[[#This Row],[Dom Bet]])*Table1[[#This Row],[Dom Bankroll]]</f>
        <v>0</v>
      </c>
      <c r="R690" s="4">
        <f>Table1[[#This Row],[Dom Bet]]*Table1[[#This Row],[Odds]]*Table1[[#This Row],[Win]]-Table1[[#This Row],[Dom Bet]]</f>
        <v>0</v>
      </c>
      <c r="S690" s="4">
        <f>S689</f>
        <v>1.2116570627899041</v>
      </c>
      <c r="T690">
        <v>0.33209999999999995</v>
      </c>
      <c r="U690">
        <f>((Table1[[#This Row],[BB prob.]]*(Table1[[#This Row],[Odds]]-1)-1+Table1[[#This Row],[BB prob.]])/(Table1[[#This Row],[Odds]]-1))*0.3</f>
        <v>-2.1806363636363662E-2</v>
      </c>
      <c r="W690">
        <f>(Table1[[#This Row],[BB Bet]]*Table1[[#This Row],[Odds]]*Table1[[#This Row],[Win]]-Table1[[#This Row],[BB Bet]])*Table1[[#This Row],[BB Bankroll]]</f>
        <v>0</v>
      </c>
      <c r="X690">
        <f>Table1[[#This Row],[BB Bet]]*Table1[[#This Row],[Odds]]*Table1[[#This Row],[Win]]-Table1[[#This Row],[BB Bet]]</f>
        <v>0</v>
      </c>
      <c r="Y690" s="5">
        <f>Y689</f>
        <v>2.2121435580381195</v>
      </c>
    </row>
    <row r="691" spans="1:25" x14ac:dyDescent="0.35">
      <c r="A691" s="4">
        <v>2020020375</v>
      </c>
      <c r="B691" s="4">
        <v>50</v>
      </c>
      <c r="C691" s="4" t="s">
        <v>16</v>
      </c>
      <c r="D691" s="4" t="s">
        <v>12</v>
      </c>
      <c r="E691" s="4">
        <v>1</v>
      </c>
      <c r="F691" s="4">
        <v>1</v>
      </c>
      <c r="G691" s="4">
        <v>1.54</v>
      </c>
      <c r="H691">
        <v>0.63254751729951464</v>
      </c>
      <c r="I691">
        <f>((Table1[[#This Row],[H-S prob.]]*(Table1[[#This Row],[Odds]]-1)-1+Table1[[#This Row],[H-S prob.]])/(Table1[[#This Row],[Odds]]-1))*0.3</f>
        <v>-1.4376012977081895E-2</v>
      </c>
      <c r="K691">
        <f>(Table1[[#This Row],[H-S Bet]]*Table1[[#This Row],[Odds]]*Table1[[#This Row],[Win]]-Table1[[#This Row],[H-S Bet]])*Table1[[#This Row],[H-S Bankroll]]</f>
        <v>0</v>
      </c>
      <c r="L691">
        <f>Table1[[#This Row],[H-S Bet]]*Table1[[#This Row],[Odds]]*Table1[[#This Row],[Win]]-Table1[[#This Row],[H-S Bet]]</f>
        <v>0</v>
      </c>
      <c r="M691" s="5">
        <f>M690</f>
        <v>1.5327799098242245</v>
      </c>
      <c r="N691" s="4">
        <v>0.66700000000000004</v>
      </c>
      <c r="O691" s="4">
        <f>((Table1[[#This Row],[Dom prob.]]*(Table1[[#This Row],[Odds]]-1)-1+Table1[[#This Row],[Dom prob.]])/(Table1[[#This Row],[Odds]]-1))*0.3</f>
        <v>1.5100000000000049E-2</v>
      </c>
      <c r="P691" s="4">
        <v>1.5100000000000049E-2</v>
      </c>
      <c r="Q691" s="4">
        <f>(Table1[[#This Row],[Dom Bet]]*Table1[[#This Row],[Odds]]*Table1[[#This Row],[Win]]-Table1[[#This Row],[Dom Bet]])*Table1[[#This Row],[Dom Bankroll]]</f>
        <v>9.8798516899889118E-3</v>
      </c>
      <c r="R691" s="4">
        <f>Table1[[#This Row],[Dom Bet]]*Table1[[#This Row],[Odds]]*Table1[[#This Row],[Win]]-Table1[[#This Row],[Dom Bet]]</f>
        <v>8.1540000000000275E-3</v>
      </c>
      <c r="S691" s="4">
        <f>S690</f>
        <v>1.2116570627899041</v>
      </c>
      <c r="T691">
        <v>0.66790000000000005</v>
      </c>
      <c r="U691">
        <f>((Table1[[#This Row],[BB prob.]]*(Table1[[#This Row],[Odds]]-1)-1+Table1[[#This Row],[BB prob.]])/(Table1[[#This Row],[Odds]]-1))*0.3</f>
        <v>1.5870000000000047E-2</v>
      </c>
      <c r="V691">
        <v>1.5870000000000047E-2</v>
      </c>
      <c r="W691">
        <f>(Table1[[#This Row],[BB Bet]]*Table1[[#This Row],[Odds]]*Table1[[#This Row],[Win]]-Table1[[#This Row],[BB Bet]])*Table1[[#This Row],[BB Bankroll]]</f>
        <v>1.8957627863675136E-2</v>
      </c>
      <c r="X691">
        <f>Table1[[#This Row],[BB Bet]]*Table1[[#This Row],[Odds]]*Table1[[#This Row],[Win]]-Table1[[#This Row],[BB Bet]]</f>
        <v>8.5698000000000267E-3</v>
      </c>
      <c r="Y691" s="5">
        <f>Y690</f>
        <v>2.2121435580381195</v>
      </c>
    </row>
    <row r="692" spans="1:25" x14ac:dyDescent="0.35">
      <c r="A692" s="4">
        <v>2020020375.9000001</v>
      </c>
      <c r="B692" s="4">
        <v>51</v>
      </c>
      <c r="C692" s="4" t="s">
        <v>14</v>
      </c>
      <c r="D692" s="4" t="s">
        <v>13</v>
      </c>
      <c r="E692" s="4">
        <v>1</v>
      </c>
      <c r="F692" s="4">
        <v>1</v>
      </c>
      <c r="G692" s="4">
        <v>1.76</v>
      </c>
      <c r="H692">
        <v>0.54936482902532047</v>
      </c>
      <c r="I692">
        <f>((Table1[[#This Row],[H-S prob.]]*(Table1[[#This Row],[Odds]]-1)-1+Table1[[#This Row],[H-S prob.]])/(Table1[[#This Row],[Odds]]-1))*0.3</f>
        <v>-1.3072855624514204E-2</v>
      </c>
      <c r="K692">
        <f>(Table1[[#This Row],[H-S Bet]]*Table1[[#This Row],[Odds]]*Table1[[#This Row],[Win]]-Table1[[#This Row],[H-S Bet]])*Table1[[#This Row],[H-S Bankroll]]</f>
        <v>0</v>
      </c>
      <c r="L692">
        <f>Table1[[#This Row],[H-S Bet]]*Table1[[#This Row],[Odds]]*Table1[[#This Row],[Win]]-Table1[[#This Row],[H-S Bet]]</f>
        <v>0</v>
      </c>
      <c r="M692" s="5">
        <f>M691+SUM(K672:K691)</f>
        <v>1.6182075740236497</v>
      </c>
      <c r="N692" s="4">
        <v>0.52900000000000003</v>
      </c>
      <c r="O692" s="4">
        <f>((Table1[[#This Row],[Dom prob.]]*(Table1[[#This Row],[Odds]]-1)-1+Table1[[#This Row],[Dom prob.]])/(Table1[[#This Row],[Odds]]-1))*0.3</f>
        <v>-2.7221052631578955E-2</v>
      </c>
      <c r="P692" s="4"/>
      <c r="Q692" s="4">
        <f>(Table1[[#This Row],[Dom Bet]]*Table1[[#This Row],[Odds]]*Table1[[#This Row],[Win]]-Table1[[#This Row],[Dom Bet]])*Table1[[#This Row],[Dom Bankroll]]</f>
        <v>0</v>
      </c>
      <c r="R692" s="4">
        <f>Table1[[#This Row],[Dom Bet]]*Table1[[#This Row],[Odds]]*Table1[[#This Row],[Win]]-Table1[[#This Row],[Dom Bet]]</f>
        <v>0</v>
      </c>
      <c r="S692" s="4">
        <f>S691+SUM(Q672:Q691)</f>
        <v>1.2003281322642367</v>
      </c>
      <c r="T692">
        <v>0.58109999999999995</v>
      </c>
      <c r="U692">
        <f>((Table1[[#This Row],[BB prob.]]*(Table1[[#This Row],[Odds]]-1)-1+Table1[[#This Row],[BB prob.]])/(Table1[[#This Row],[Odds]]-1))*0.3</f>
        <v>8.9747368421052107E-3</v>
      </c>
      <c r="V692">
        <v>8.9747368421052107E-3</v>
      </c>
      <c r="W692">
        <f>(Table1[[#This Row],[BB Bet]]*Table1[[#This Row],[Odds]]*Table1[[#This Row],[Win]]-Table1[[#This Row],[BB Bet]])*Table1[[#This Row],[BB Bankroll]]</f>
        <v>1.7105838042532091E-2</v>
      </c>
      <c r="X692">
        <f>Table1[[#This Row],[BB Bet]]*Table1[[#This Row],[Odds]]*Table1[[#This Row],[Win]]-Table1[[#This Row],[BB Bet]]</f>
        <v>6.820799999999962E-3</v>
      </c>
      <c r="Y692" s="5">
        <f>Y691+SUM(W672:W691)</f>
        <v>2.5078932152434006</v>
      </c>
    </row>
    <row r="693" spans="1:25" x14ac:dyDescent="0.35">
      <c r="A693" s="4">
        <v>2020020375.9000001</v>
      </c>
      <c r="B693" s="4">
        <v>51</v>
      </c>
      <c r="C693" s="4" t="s">
        <v>13</v>
      </c>
      <c r="D693" s="4" t="s">
        <v>14</v>
      </c>
      <c r="E693" s="4">
        <v>0</v>
      </c>
      <c r="F693" s="4">
        <v>0</v>
      </c>
      <c r="G693" s="4">
        <v>2.25</v>
      </c>
      <c r="H693">
        <v>0.45063517097467953</v>
      </c>
      <c r="I693">
        <f>((Table1[[#This Row],[H-S prob.]]*(Table1[[#This Row],[Odds]]-1)-1+Table1[[#This Row],[H-S prob.]])/(Table1[[#This Row],[Odds]]-1))*0.3</f>
        <v>3.3429923263269411E-3</v>
      </c>
      <c r="J693">
        <v>3.3429923263269411E-3</v>
      </c>
      <c r="K693">
        <f>(Table1[[#This Row],[H-S Bet]]*Table1[[#This Row],[Odds]]*Table1[[#This Row],[Win]]-Table1[[#This Row],[H-S Bet]])*Table1[[#This Row],[H-S Bankroll]]</f>
        <v>-5.4096555023651965E-3</v>
      </c>
      <c r="L693">
        <f>Table1[[#This Row],[H-S Bet]]*Table1[[#This Row],[Odds]]*Table1[[#This Row],[Win]]-Table1[[#This Row],[H-S Bet]]</f>
        <v>-3.3429923263269411E-3</v>
      </c>
      <c r="M693" s="5">
        <f>M692</f>
        <v>1.6182075740236497</v>
      </c>
      <c r="N693" s="4">
        <v>0.47099999999999997</v>
      </c>
      <c r="O693" s="4">
        <f>((Table1[[#This Row],[Dom prob.]]*(Table1[[#This Row],[Odds]]-1)-1+Table1[[#This Row],[Dom prob.]])/(Table1[[#This Row],[Odds]]-1))*0.3</f>
        <v>1.4339999999999992E-2</v>
      </c>
      <c r="P693" s="4">
        <v>1.4339999999999992E-2</v>
      </c>
      <c r="Q693" s="4">
        <f>(Table1[[#This Row],[Dom Bet]]*Table1[[#This Row],[Odds]]*Table1[[#This Row],[Win]]-Table1[[#This Row],[Dom Bet]])*Table1[[#This Row],[Dom Bankroll]]</f>
        <v>-1.7212705416669145E-2</v>
      </c>
      <c r="R693" s="4">
        <f>Table1[[#This Row],[Dom Bet]]*Table1[[#This Row],[Odds]]*Table1[[#This Row],[Win]]-Table1[[#This Row],[Dom Bet]]</f>
        <v>-1.4339999999999992E-2</v>
      </c>
      <c r="S693" s="4">
        <f>S692</f>
        <v>1.2003281322642367</v>
      </c>
      <c r="T693">
        <v>0.41890000000000005</v>
      </c>
      <c r="U693">
        <f>((Table1[[#This Row],[BB prob.]]*(Table1[[#This Row],[Odds]]-1)-1+Table1[[#This Row],[BB prob.]])/(Table1[[#This Row],[Odds]]-1))*0.3</f>
        <v>-1.3793999999999985E-2</v>
      </c>
      <c r="W693">
        <f>(Table1[[#This Row],[BB Bet]]*Table1[[#This Row],[Odds]]*Table1[[#This Row],[Win]]-Table1[[#This Row],[BB Bet]])*Table1[[#This Row],[BB Bankroll]]</f>
        <v>0</v>
      </c>
      <c r="X693">
        <f>Table1[[#This Row],[BB Bet]]*Table1[[#This Row],[Odds]]*Table1[[#This Row],[Win]]-Table1[[#This Row],[BB Bet]]</f>
        <v>0</v>
      </c>
      <c r="Y693" s="5">
        <f>Y692</f>
        <v>2.5078932152434006</v>
      </c>
    </row>
    <row r="694" spans="1:25" x14ac:dyDescent="0.35">
      <c r="A694" s="4">
        <v>2020020376</v>
      </c>
      <c r="B694" s="4">
        <v>51</v>
      </c>
      <c r="C694" s="4" t="s">
        <v>4</v>
      </c>
      <c r="D694" s="4" t="s">
        <v>5</v>
      </c>
      <c r="E694" s="4">
        <v>1</v>
      </c>
      <c r="F694" s="4">
        <v>1</v>
      </c>
      <c r="G694" s="4">
        <v>2.75</v>
      </c>
      <c r="H694">
        <v>0.38001519074617346</v>
      </c>
      <c r="I694">
        <f>((Table1[[#This Row],[H-S prob.]]*(Table1[[#This Row],[Odds]]-1)-1+Table1[[#This Row],[H-S prob.]])/(Table1[[#This Row],[Odds]]-1))*0.3</f>
        <v>7.7214470660532091E-3</v>
      </c>
      <c r="J694">
        <v>7.7214470660532091E-3</v>
      </c>
      <c r="K694">
        <f>(Table1[[#This Row],[H-S Bet]]*Table1[[#This Row],[Odds]]*Table1[[#This Row],[Win]]-Table1[[#This Row],[H-S Bet]])*Table1[[#This Row],[H-S Bankroll]]</f>
        <v>2.1866082218242485E-2</v>
      </c>
      <c r="L694">
        <f>Table1[[#This Row],[H-S Bet]]*Table1[[#This Row],[Odds]]*Table1[[#This Row],[Win]]-Table1[[#This Row],[H-S Bet]]</f>
        <v>1.3512532365593117E-2</v>
      </c>
      <c r="M694" s="5">
        <f>M693</f>
        <v>1.6182075740236497</v>
      </c>
      <c r="N694" s="4">
        <v>0.35899999999999999</v>
      </c>
      <c r="O694" s="4">
        <f>((Table1[[#This Row],[Dom prob.]]*(Table1[[#This Row],[Odds]]-1)-1+Table1[[#This Row],[Dom prob.]])/(Table1[[#This Row],[Odds]]-1))*0.3</f>
        <v>-2.1857142857142921E-3</v>
      </c>
      <c r="P694" s="4"/>
      <c r="Q694" s="4">
        <f>(Table1[[#This Row],[Dom Bet]]*Table1[[#This Row],[Odds]]*Table1[[#This Row],[Win]]-Table1[[#This Row],[Dom Bet]])*Table1[[#This Row],[Dom Bankroll]]</f>
        <v>0</v>
      </c>
      <c r="R694" s="4">
        <f>Table1[[#This Row],[Dom Bet]]*Table1[[#This Row],[Odds]]*Table1[[#This Row],[Win]]-Table1[[#This Row],[Dom Bet]]</f>
        <v>0</v>
      </c>
      <c r="S694" s="4">
        <f>S693</f>
        <v>1.2003281322642367</v>
      </c>
      <c r="T694">
        <v>0.2949</v>
      </c>
      <c r="U694">
        <f>((Table1[[#This Row],[BB prob.]]*(Table1[[#This Row],[Odds]]-1)-1+Table1[[#This Row],[BB prob.]])/(Table1[[#This Row],[Odds]]-1))*0.3</f>
        <v>-3.2404285714285719E-2</v>
      </c>
      <c r="W694">
        <f>(Table1[[#This Row],[BB Bet]]*Table1[[#This Row],[Odds]]*Table1[[#This Row],[Win]]-Table1[[#This Row],[BB Bet]])*Table1[[#This Row],[BB Bankroll]]</f>
        <v>0</v>
      </c>
      <c r="X694">
        <f>Table1[[#This Row],[BB Bet]]*Table1[[#This Row],[Odds]]*Table1[[#This Row],[Win]]-Table1[[#This Row],[BB Bet]]</f>
        <v>0</v>
      </c>
      <c r="Y694" s="5">
        <f>Y693</f>
        <v>2.5078932152434006</v>
      </c>
    </row>
    <row r="695" spans="1:25" x14ac:dyDescent="0.35">
      <c r="A695" s="4">
        <v>2020020376</v>
      </c>
      <c r="B695" s="4">
        <v>51</v>
      </c>
      <c r="C695" s="4" t="s">
        <v>5</v>
      </c>
      <c r="D695" s="4" t="s">
        <v>4</v>
      </c>
      <c r="E695" s="4">
        <v>0</v>
      </c>
      <c r="F695" s="4">
        <v>0</v>
      </c>
      <c r="G695" s="4">
        <v>1.54</v>
      </c>
      <c r="H695">
        <v>0.6199848092538266</v>
      </c>
      <c r="I695">
        <f>((Table1[[#This Row],[H-S prob.]]*(Table1[[#This Row],[Odds]]-1)-1+Table1[[#This Row],[H-S prob.]])/(Table1[[#This Row],[Odds]]-1))*0.3</f>
        <v>-2.5124107638392776E-2</v>
      </c>
      <c r="K695">
        <f>(Table1[[#This Row],[H-S Bet]]*Table1[[#This Row],[Odds]]*Table1[[#This Row],[Win]]-Table1[[#This Row],[H-S Bet]])*Table1[[#This Row],[H-S Bankroll]]</f>
        <v>0</v>
      </c>
      <c r="L695">
        <f>Table1[[#This Row],[H-S Bet]]*Table1[[#This Row],[Odds]]*Table1[[#This Row],[Win]]-Table1[[#This Row],[H-S Bet]]</f>
        <v>0</v>
      </c>
      <c r="M695" s="5">
        <f>M694</f>
        <v>1.6182075740236497</v>
      </c>
      <c r="N695" s="4">
        <v>0.64100000000000001</v>
      </c>
      <c r="O695" s="4">
        <f>((Table1[[#This Row],[Dom prob.]]*(Table1[[#This Row],[Odds]]-1)-1+Table1[[#This Row],[Dom prob.]])/(Table1[[#This Row],[Odds]]-1))*0.3</f>
        <v>-7.1444444444444342E-3</v>
      </c>
      <c r="P695" s="4"/>
      <c r="Q695" s="4">
        <f>(Table1[[#This Row],[Dom Bet]]*Table1[[#This Row],[Odds]]*Table1[[#This Row],[Win]]-Table1[[#This Row],[Dom Bet]])*Table1[[#This Row],[Dom Bankroll]]</f>
        <v>0</v>
      </c>
      <c r="R695" s="4">
        <f>Table1[[#This Row],[Dom Bet]]*Table1[[#This Row],[Odds]]*Table1[[#This Row],[Win]]-Table1[[#This Row],[Dom Bet]]</f>
        <v>0</v>
      </c>
      <c r="S695" s="4">
        <f>S694</f>
        <v>1.2003281322642367</v>
      </c>
      <c r="T695">
        <v>0.70510000000000006</v>
      </c>
      <c r="U695">
        <f>((Table1[[#This Row],[BB prob.]]*(Table1[[#This Row],[Odds]]-1)-1+Table1[[#This Row],[BB prob.]])/(Table1[[#This Row],[Odds]]-1))*0.3</f>
        <v>4.7696666666666721E-2</v>
      </c>
      <c r="V695">
        <v>4.7696666666666721E-2</v>
      </c>
      <c r="W695">
        <f>(Table1[[#This Row],[BB Bet]]*Table1[[#This Row],[Odds]]*Table1[[#This Row],[Win]]-Table1[[#This Row],[BB Bet]])*Table1[[#This Row],[BB Bankroll]]</f>
        <v>-0.11961814672305954</v>
      </c>
      <c r="X695">
        <f>Table1[[#This Row],[BB Bet]]*Table1[[#This Row],[Odds]]*Table1[[#This Row],[Win]]-Table1[[#This Row],[BB Bet]]</f>
        <v>-4.7696666666666721E-2</v>
      </c>
      <c r="Y695" s="5">
        <f>Y694</f>
        <v>2.5078932152434006</v>
      </c>
    </row>
    <row r="696" spans="1:25" x14ac:dyDescent="0.35">
      <c r="A696" s="4">
        <v>2020020377</v>
      </c>
      <c r="B696" s="4">
        <v>51</v>
      </c>
      <c r="C696" s="4" t="s">
        <v>26</v>
      </c>
      <c r="D696" s="4" t="s">
        <v>10</v>
      </c>
      <c r="E696" s="4">
        <v>0</v>
      </c>
      <c r="F696" s="4">
        <v>0</v>
      </c>
      <c r="G696" s="4">
        <v>3.1</v>
      </c>
      <c r="H696">
        <v>0.31769677953357445</v>
      </c>
      <c r="I696">
        <f>((Table1[[#This Row],[H-S prob.]]*(Table1[[#This Row],[Odds]]-1)-1+Table1[[#This Row],[H-S prob.]])/(Table1[[#This Row],[Odds]]-1))*0.3</f>
        <v>-2.1628547779884511E-3</v>
      </c>
      <c r="K696">
        <f>(Table1[[#This Row],[H-S Bet]]*Table1[[#This Row],[Odds]]*Table1[[#This Row],[Win]]-Table1[[#This Row],[H-S Bet]])*Table1[[#This Row],[H-S Bankroll]]</f>
        <v>0</v>
      </c>
      <c r="L696">
        <f>Table1[[#This Row],[H-S Bet]]*Table1[[#This Row],[Odds]]*Table1[[#This Row],[Win]]-Table1[[#This Row],[H-S Bet]]</f>
        <v>0</v>
      </c>
      <c r="M696" s="5">
        <f>M695+SUM(K692:K695)</f>
        <v>1.634664000739527</v>
      </c>
      <c r="N696" s="4">
        <v>0.30400000000000005</v>
      </c>
      <c r="O696" s="4">
        <f>((Table1[[#This Row],[Dom prob.]]*(Table1[[#This Row],[Odds]]-1)-1+Table1[[#This Row],[Dom prob.]])/(Table1[[#This Row],[Odds]]-1))*0.3</f>
        <v>-8.2285714285714098E-3</v>
      </c>
      <c r="P696" s="4"/>
      <c r="Q696" s="4">
        <f>(Table1[[#This Row],[Dom Bet]]*Table1[[#This Row],[Odds]]*Table1[[#This Row],[Win]]-Table1[[#This Row],[Dom Bet]])*Table1[[#This Row],[Dom Bankroll]]</f>
        <v>0</v>
      </c>
      <c r="R696" s="4">
        <f>Table1[[#This Row],[Dom Bet]]*Table1[[#This Row],[Odds]]*Table1[[#This Row],[Win]]-Table1[[#This Row],[Dom Bet]]</f>
        <v>0</v>
      </c>
      <c r="S696" s="4">
        <f>S695+SUM(Q692:Q695)</f>
        <v>1.1831154268475677</v>
      </c>
      <c r="T696">
        <v>0.26890000000000003</v>
      </c>
      <c r="U696">
        <f>((Table1[[#This Row],[BB prob.]]*(Table1[[#This Row],[Odds]]-1)-1+Table1[[#This Row],[BB prob.]])/(Table1[[#This Row],[Odds]]-1))*0.3</f>
        <v>-2.3772857142857116E-2</v>
      </c>
      <c r="W696">
        <f>(Table1[[#This Row],[BB Bet]]*Table1[[#This Row],[Odds]]*Table1[[#This Row],[Win]]-Table1[[#This Row],[BB Bet]])*Table1[[#This Row],[BB Bankroll]]</f>
        <v>0</v>
      </c>
      <c r="X696">
        <f>Table1[[#This Row],[BB Bet]]*Table1[[#This Row],[Odds]]*Table1[[#This Row],[Win]]-Table1[[#This Row],[BB Bet]]</f>
        <v>0</v>
      </c>
      <c r="Y696" s="5">
        <f>Y695+SUM(W692:W695)</f>
        <v>2.4053809065628733</v>
      </c>
    </row>
    <row r="697" spans="1:25" x14ac:dyDescent="0.35">
      <c r="A697" s="4">
        <v>2020020377</v>
      </c>
      <c r="B697" s="4">
        <v>51</v>
      </c>
      <c r="C697" s="4" t="s">
        <v>10</v>
      </c>
      <c r="D697" s="4" t="s">
        <v>26</v>
      </c>
      <c r="E697" s="4">
        <v>1</v>
      </c>
      <c r="F697" s="4">
        <v>1</v>
      </c>
      <c r="G697" s="4">
        <v>1.42</v>
      </c>
      <c r="H697">
        <v>0.68230322046642555</v>
      </c>
      <c r="I697">
        <f>((Table1[[#This Row],[H-S prob.]]*(Table1[[#This Row],[Odds]]-1)-1+Table1[[#This Row],[H-S prob.]])/(Table1[[#This Row],[Odds]]-1))*0.3</f>
        <v>-2.223530495548267E-2</v>
      </c>
      <c r="K697">
        <f>(Table1[[#This Row],[H-S Bet]]*Table1[[#This Row],[Odds]]*Table1[[#This Row],[Win]]-Table1[[#This Row],[H-S Bet]])*Table1[[#This Row],[H-S Bankroll]]</f>
        <v>0</v>
      </c>
      <c r="L697">
        <f>Table1[[#This Row],[H-S Bet]]*Table1[[#This Row],[Odds]]*Table1[[#This Row],[Win]]-Table1[[#This Row],[H-S Bet]]</f>
        <v>0</v>
      </c>
      <c r="M697" s="5">
        <f>M696</f>
        <v>1.634664000739527</v>
      </c>
      <c r="N697" s="4">
        <v>0.69599999999999995</v>
      </c>
      <c r="O697" s="4">
        <f>((Table1[[#This Row],[Dom prob.]]*(Table1[[#This Row],[Odds]]-1)-1+Table1[[#This Row],[Dom prob.]])/(Table1[[#This Row],[Odds]]-1))*0.3</f>
        <v>-8.3428571428572403E-3</v>
      </c>
      <c r="P697" s="4"/>
      <c r="Q697" s="4">
        <f>(Table1[[#This Row],[Dom Bet]]*Table1[[#This Row],[Odds]]*Table1[[#This Row],[Win]]-Table1[[#This Row],[Dom Bet]])*Table1[[#This Row],[Dom Bankroll]]</f>
        <v>0</v>
      </c>
      <c r="R697" s="4">
        <f>Table1[[#This Row],[Dom Bet]]*Table1[[#This Row],[Odds]]*Table1[[#This Row],[Win]]-Table1[[#This Row],[Dom Bet]]</f>
        <v>0</v>
      </c>
      <c r="S697" s="4">
        <f>S696</f>
        <v>1.1831154268475677</v>
      </c>
      <c r="T697">
        <v>0.73109999999999997</v>
      </c>
      <c r="U697">
        <f>((Table1[[#This Row],[BB prob.]]*(Table1[[#This Row],[Odds]]-1)-1+Table1[[#This Row],[BB prob.]])/(Table1[[#This Row],[Odds]]-1))*0.3</f>
        <v>2.7258571428571375E-2</v>
      </c>
      <c r="V697">
        <v>2.7258571428571375E-2</v>
      </c>
      <c r="W697">
        <f>(Table1[[#This Row],[BB Bet]]*Table1[[#This Row],[Odds]]*Table1[[#This Row],[Win]]-Table1[[#This Row],[BB Bet]])*Table1[[#This Row],[BB Bankroll]]</f>
        <v>2.7538243846875653E-2</v>
      </c>
      <c r="X697">
        <f>Table1[[#This Row],[BB Bet]]*Table1[[#This Row],[Odds]]*Table1[[#This Row],[Win]]-Table1[[#This Row],[BB Bet]]</f>
        <v>1.1448599999999975E-2</v>
      </c>
      <c r="Y697" s="5">
        <f>Y696</f>
        <v>2.4053809065628733</v>
      </c>
    </row>
    <row r="698" spans="1:25" x14ac:dyDescent="0.35">
      <c r="A698" s="4">
        <v>2020020378</v>
      </c>
      <c r="B698" s="4">
        <v>51</v>
      </c>
      <c r="C698" s="4" t="s">
        <v>24</v>
      </c>
      <c r="D698" s="4" t="s">
        <v>29</v>
      </c>
      <c r="E698" s="4">
        <v>1</v>
      </c>
      <c r="F698" s="4">
        <v>0</v>
      </c>
      <c r="G698" s="4">
        <v>2.2999999999999998</v>
      </c>
      <c r="H698">
        <v>0.44558357595844184</v>
      </c>
      <c r="I698">
        <f>((Table1[[#This Row],[H-S prob.]]*(Table1[[#This Row],[Odds]]-1)-1+Table1[[#This Row],[H-S prob.]])/(Table1[[#This Row],[Odds]]-1))*0.3</f>
        <v>5.7328210856344994E-3</v>
      </c>
      <c r="J698">
        <v>5.7328210856344994E-3</v>
      </c>
      <c r="K698">
        <f>(Table1[[#This Row],[H-S Bet]]*Table1[[#This Row],[Odds]]*Table1[[#This Row],[Win]]-Table1[[#This Row],[H-S Bet]])*Table1[[#This Row],[H-S Bankroll]]</f>
        <v>-9.3712362513672098E-3</v>
      </c>
      <c r="L698">
        <f>Table1[[#This Row],[H-S Bet]]*Table1[[#This Row],[Odds]]*Table1[[#This Row],[Win]]-Table1[[#This Row],[H-S Bet]]</f>
        <v>-5.7328210856344994E-3</v>
      </c>
      <c r="M698" s="5">
        <f>M697</f>
        <v>1.634664000739527</v>
      </c>
      <c r="N698" s="4">
        <v>0.45400000000000001</v>
      </c>
      <c r="O698" s="4">
        <f>((Table1[[#This Row],[Dom prob.]]*(Table1[[#This Row],[Odds]]-1)-1+Table1[[#This Row],[Dom prob.]])/(Table1[[#This Row],[Odds]]-1))*0.3</f>
        <v>1.0199999999999992E-2</v>
      </c>
      <c r="P698" s="4">
        <v>1.0199999999999992E-2</v>
      </c>
      <c r="Q698" s="4">
        <f>(Table1[[#This Row],[Dom Bet]]*Table1[[#This Row],[Odds]]*Table1[[#This Row],[Win]]-Table1[[#This Row],[Dom Bet]])*Table1[[#This Row],[Dom Bankroll]]</f>
        <v>-1.2067777353845181E-2</v>
      </c>
      <c r="R698" s="4">
        <f>Table1[[#This Row],[Dom Bet]]*Table1[[#This Row],[Odds]]*Table1[[#This Row],[Win]]-Table1[[#This Row],[Dom Bet]]</f>
        <v>-1.0199999999999992E-2</v>
      </c>
      <c r="S698" s="4">
        <f>S697</f>
        <v>1.1831154268475677</v>
      </c>
      <c r="T698">
        <v>0.48809999999999998</v>
      </c>
      <c r="U698">
        <f>((Table1[[#This Row],[BB prob.]]*(Table1[[#This Row],[Odds]]-1)-1+Table1[[#This Row],[BB prob.]])/(Table1[[#This Row],[Odds]]-1))*0.3</f>
        <v>2.829923076923075E-2</v>
      </c>
      <c r="V698">
        <v>2.829923076923075E-2</v>
      </c>
      <c r="W698">
        <f>(Table1[[#This Row],[BB Bet]]*Table1[[#This Row],[Odds]]*Table1[[#This Row],[Win]]-Table1[[#This Row],[BB Bet]])*Table1[[#This Row],[BB Bankroll]]</f>
        <v>-6.8070429362724214E-2</v>
      </c>
      <c r="X698">
        <f>Table1[[#This Row],[BB Bet]]*Table1[[#This Row],[Odds]]*Table1[[#This Row],[Win]]-Table1[[#This Row],[BB Bet]]</f>
        <v>-2.829923076923075E-2</v>
      </c>
      <c r="Y698" s="5">
        <f>Y697</f>
        <v>2.4053809065628733</v>
      </c>
    </row>
    <row r="699" spans="1:25" x14ac:dyDescent="0.35">
      <c r="A699" s="4">
        <v>2020020378</v>
      </c>
      <c r="B699" s="4">
        <v>51</v>
      </c>
      <c r="C699" s="4" t="s">
        <v>29</v>
      </c>
      <c r="D699" s="4" t="s">
        <v>24</v>
      </c>
      <c r="E699" s="4">
        <v>0</v>
      </c>
      <c r="F699" s="4">
        <v>1</v>
      </c>
      <c r="G699" s="4">
        <v>1.71</v>
      </c>
      <c r="H699">
        <v>0.55441642404155811</v>
      </c>
      <c r="I699">
        <f>((Table1[[#This Row],[H-S prob.]]*(Table1[[#This Row],[Odds]]-1)-1+Table1[[#This Row],[H-S prob.]])/(Table1[[#This Row],[Odds]]-1))*0.3</f>
        <v>-2.1949823192508038E-2</v>
      </c>
      <c r="K699">
        <f>(Table1[[#This Row],[H-S Bet]]*Table1[[#This Row],[Odds]]*Table1[[#This Row],[Win]]-Table1[[#This Row],[H-S Bet]])*Table1[[#This Row],[H-S Bankroll]]</f>
        <v>0</v>
      </c>
      <c r="L699">
        <f>Table1[[#This Row],[H-S Bet]]*Table1[[#This Row],[Odds]]*Table1[[#This Row],[Win]]-Table1[[#This Row],[H-S Bet]]</f>
        <v>0</v>
      </c>
      <c r="M699" s="5">
        <f>M698</f>
        <v>1.634664000739527</v>
      </c>
      <c r="N699" s="4">
        <v>0.54600000000000004</v>
      </c>
      <c r="O699" s="4">
        <f>((Table1[[#This Row],[Dom prob.]]*(Table1[[#This Row],[Odds]]-1)-1+Table1[[#This Row],[Dom prob.]])/(Table1[[#This Row],[Odds]]-1))*0.3</f>
        <v>-2.803098591549294E-2</v>
      </c>
      <c r="P699" s="4"/>
      <c r="Q699" s="4">
        <f>(Table1[[#This Row],[Dom Bet]]*Table1[[#This Row],[Odds]]*Table1[[#This Row],[Win]]-Table1[[#This Row],[Dom Bet]])*Table1[[#This Row],[Dom Bankroll]]</f>
        <v>0</v>
      </c>
      <c r="R699" s="4">
        <f>Table1[[#This Row],[Dom Bet]]*Table1[[#This Row],[Odds]]*Table1[[#This Row],[Win]]-Table1[[#This Row],[Dom Bet]]</f>
        <v>0</v>
      </c>
      <c r="S699" s="4">
        <f>S698</f>
        <v>1.1831154268475677</v>
      </c>
      <c r="T699">
        <v>0.51190000000000002</v>
      </c>
      <c r="U699">
        <f>((Table1[[#This Row],[BB prob.]]*(Table1[[#This Row],[Odds]]-1)-1+Table1[[#This Row],[BB prob.]])/(Table1[[#This Row],[Odds]]-1))*0.3</f>
        <v>-5.2669436619718291E-2</v>
      </c>
      <c r="W699">
        <f>(Table1[[#This Row],[BB Bet]]*Table1[[#This Row],[Odds]]*Table1[[#This Row],[Win]]-Table1[[#This Row],[BB Bet]])*Table1[[#This Row],[BB Bankroll]]</f>
        <v>0</v>
      </c>
      <c r="X699">
        <f>Table1[[#This Row],[BB Bet]]*Table1[[#This Row],[Odds]]*Table1[[#This Row],[Win]]-Table1[[#This Row],[BB Bet]]</f>
        <v>0</v>
      </c>
      <c r="Y699" s="5">
        <f>Y698</f>
        <v>2.4053809065628733</v>
      </c>
    </row>
    <row r="700" spans="1:25" x14ac:dyDescent="0.35">
      <c r="A700" s="4">
        <v>2020020379</v>
      </c>
      <c r="B700" s="4">
        <v>51</v>
      </c>
      <c r="C700" s="4" t="s">
        <v>28</v>
      </c>
      <c r="D700" s="4" t="s">
        <v>11</v>
      </c>
      <c r="E700" s="4">
        <v>1</v>
      </c>
      <c r="F700" s="4">
        <v>0</v>
      </c>
      <c r="G700" s="4">
        <v>2.1</v>
      </c>
      <c r="H700">
        <v>0.49757217684648519</v>
      </c>
      <c r="I700">
        <f>((Table1[[#This Row],[H-S prob.]]*(Table1[[#This Row],[Odds]]-1)-1+Table1[[#This Row],[H-S prob.]])/(Table1[[#This Row],[Odds]]-1))*0.3</f>
        <v>1.2245883102986974E-2</v>
      </c>
      <c r="J700">
        <v>1.2245883102986974E-2</v>
      </c>
      <c r="K700">
        <f>(Table1[[#This Row],[H-S Bet]]*Table1[[#This Row],[Odds]]*Table1[[#This Row],[Win]]-Table1[[#This Row],[H-S Bet]])*Table1[[#This Row],[H-S Bankroll]]</f>
        <v>-2.001790426571726E-2</v>
      </c>
      <c r="L700">
        <f>Table1[[#This Row],[H-S Bet]]*Table1[[#This Row],[Odds]]*Table1[[#This Row],[Win]]-Table1[[#This Row],[H-S Bet]]</f>
        <v>-1.2245883102986974E-2</v>
      </c>
      <c r="M700" s="5">
        <f>M699</f>
        <v>1.634664000739527</v>
      </c>
      <c r="N700" s="4">
        <v>0.46899999999999997</v>
      </c>
      <c r="O700" s="4">
        <f>((Table1[[#This Row],[Dom prob.]]*(Table1[[#This Row],[Odds]]-1)-1+Table1[[#This Row],[Dom prob.]])/(Table1[[#This Row],[Odds]]-1))*0.3</f>
        <v>-4.1181818181818186E-3</v>
      </c>
      <c r="P700" s="4"/>
      <c r="Q700" s="4">
        <f>(Table1[[#This Row],[Dom Bet]]*Table1[[#This Row],[Odds]]*Table1[[#This Row],[Win]]-Table1[[#This Row],[Dom Bet]])*Table1[[#This Row],[Dom Bankroll]]</f>
        <v>0</v>
      </c>
      <c r="R700" s="4">
        <f>Table1[[#This Row],[Dom Bet]]*Table1[[#This Row],[Odds]]*Table1[[#This Row],[Win]]-Table1[[#This Row],[Dom Bet]]</f>
        <v>0</v>
      </c>
      <c r="S700" s="4">
        <f>S699</f>
        <v>1.1831154268475677</v>
      </c>
      <c r="T700">
        <v>0.45190000000000002</v>
      </c>
      <c r="U700">
        <f>((Table1[[#This Row],[BB prob.]]*(Table1[[#This Row],[Odds]]-1)-1+Table1[[#This Row],[BB prob.]])/(Table1[[#This Row],[Odds]]-1))*0.3</f>
        <v>-1.3911818181818166E-2</v>
      </c>
      <c r="W700">
        <f>(Table1[[#This Row],[BB Bet]]*Table1[[#This Row],[Odds]]*Table1[[#This Row],[Win]]-Table1[[#This Row],[BB Bet]])*Table1[[#This Row],[BB Bankroll]]</f>
        <v>0</v>
      </c>
      <c r="X700">
        <f>Table1[[#This Row],[BB Bet]]*Table1[[#This Row],[Odds]]*Table1[[#This Row],[Win]]-Table1[[#This Row],[BB Bet]]</f>
        <v>0</v>
      </c>
      <c r="Y700" s="5">
        <f>Y699</f>
        <v>2.4053809065628733</v>
      </c>
    </row>
    <row r="701" spans="1:25" x14ac:dyDescent="0.35">
      <c r="A701" s="4">
        <v>2020020379</v>
      </c>
      <c r="B701" s="4">
        <v>51</v>
      </c>
      <c r="C701" s="4" t="s">
        <v>11</v>
      </c>
      <c r="D701" s="4" t="s">
        <v>28</v>
      </c>
      <c r="E701" s="4">
        <v>0</v>
      </c>
      <c r="F701" s="4">
        <v>1</v>
      </c>
      <c r="G701" s="4">
        <v>1.8</v>
      </c>
      <c r="H701">
        <v>0.50242782315351475</v>
      </c>
      <c r="I701">
        <f>((Table1[[#This Row],[H-S prob.]]*(Table1[[#This Row],[Odds]]-1)-1+Table1[[#This Row],[H-S prob.]])/(Table1[[#This Row],[Odds]]-1))*0.3</f>
        <v>-3.5861219371377526E-2</v>
      </c>
      <c r="K701">
        <f>(Table1[[#This Row],[H-S Bet]]*Table1[[#This Row],[Odds]]*Table1[[#This Row],[Win]]-Table1[[#This Row],[H-S Bet]])*Table1[[#This Row],[H-S Bankroll]]</f>
        <v>0</v>
      </c>
      <c r="L701">
        <f>Table1[[#This Row],[H-S Bet]]*Table1[[#This Row],[Odds]]*Table1[[#This Row],[Win]]-Table1[[#This Row],[H-S Bet]]</f>
        <v>0</v>
      </c>
      <c r="M701" s="5">
        <f>M700</f>
        <v>1.634664000739527</v>
      </c>
      <c r="N701" s="4">
        <v>0.53100000000000003</v>
      </c>
      <c r="O701" s="4">
        <f>((Table1[[#This Row],[Dom prob.]]*(Table1[[#This Row],[Odds]]-1)-1+Table1[[#This Row],[Dom prob.]])/(Table1[[#This Row],[Odds]]-1))*0.3</f>
        <v>-1.6574999999999965E-2</v>
      </c>
      <c r="P701" s="4"/>
      <c r="Q701" s="4">
        <f>(Table1[[#This Row],[Dom Bet]]*Table1[[#This Row],[Odds]]*Table1[[#This Row],[Win]]-Table1[[#This Row],[Dom Bet]])*Table1[[#This Row],[Dom Bankroll]]</f>
        <v>0</v>
      </c>
      <c r="R701" s="4">
        <f>Table1[[#This Row],[Dom Bet]]*Table1[[#This Row],[Odds]]*Table1[[#This Row],[Win]]-Table1[[#This Row],[Dom Bet]]</f>
        <v>0</v>
      </c>
      <c r="S701" s="4">
        <f>S700</f>
        <v>1.1831154268475677</v>
      </c>
      <c r="T701">
        <v>0.54810000000000003</v>
      </c>
      <c r="U701">
        <f>((Table1[[#This Row],[BB prob.]]*(Table1[[#This Row],[Odds]]-1)-1+Table1[[#This Row],[BB prob.]])/(Table1[[#This Row],[Odds]]-1))*0.3</f>
        <v>-5.0324999999999953E-3</v>
      </c>
      <c r="W701">
        <f>(Table1[[#This Row],[BB Bet]]*Table1[[#This Row],[Odds]]*Table1[[#This Row],[Win]]-Table1[[#This Row],[BB Bet]])*Table1[[#This Row],[BB Bankroll]]</f>
        <v>0</v>
      </c>
      <c r="X701">
        <f>Table1[[#This Row],[BB Bet]]*Table1[[#This Row],[Odds]]*Table1[[#This Row],[Win]]-Table1[[#This Row],[BB Bet]]</f>
        <v>0</v>
      </c>
      <c r="Y701" s="5">
        <f>Y700</f>
        <v>2.4053809065628733</v>
      </c>
    </row>
    <row r="702" spans="1:25" x14ac:dyDescent="0.35">
      <c r="A702" s="4">
        <v>2020020379.0999999</v>
      </c>
      <c r="B702" s="4">
        <v>51</v>
      </c>
      <c r="C702" s="4" t="s">
        <v>25</v>
      </c>
      <c r="D702" s="4" t="s">
        <v>27</v>
      </c>
      <c r="E702" s="4">
        <v>1</v>
      </c>
      <c r="F702" s="4">
        <v>0</v>
      </c>
      <c r="G702" s="4">
        <v>2.8</v>
      </c>
      <c r="H702">
        <v>0.35808925429493516</v>
      </c>
      <c r="I702">
        <f>((Table1[[#This Row],[H-S prob.]]*(Table1[[#This Row],[Odds]]-1)-1+Table1[[#This Row],[H-S prob.]])/(Table1[[#This Row],[Odds]]-1))*0.3</f>
        <v>4.4165200430306323E-4</v>
      </c>
      <c r="J702">
        <v>4.4165200430306323E-4</v>
      </c>
      <c r="K702">
        <f>(Table1[[#This Row],[H-S Bet]]*Table1[[#This Row],[Odds]]*Table1[[#This Row],[Win]]-Table1[[#This Row],[H-S Bet]])*Table1[[#This Row],[H-S Bankroll]]</f>
        <v>-7.2195263228867616E-4</v>
      </c>
      <c r="L702">
        <f>Table1[[#This Row],[H-S Bet]]*Table1[[#This Row],[Odds]]*Table1[[#This Row],[Win]]-Table1[[#This Row],[H-S Bet]]</f>
        <v>-4.4165200430306323E-4</v>
      </c>
      <c r="M702" s="5">
        <f>M701</f>
        <v>1.634664000739527</v>
      </c>
      <c r="N702" s="4">
        <v>0.313</v>
      </c>
      <c r="O702" s="4">
        <f>((Table1[[#This Row],[Dom prob.]]*(Table1[[#This Row],[Odds]]-1)-1+Table1[[#This Row],[Dom prob.]])/(Table1[[#This Row],[Odds]]-1))*0.3</f>
        <v>-2.0600000000000018E-2</v>
      </c>
      <c r="P702" s="4"/>
      <c r="Q702" s="4">
        <f>(Table1[[#This Row],[Dom Bet]]*Table1[[#This Row],[Odds]]*Table1[[#This Row],[Win]]-Table1[[#This Row],[Dom Bet]])*Table1[[#This Row],[Dom Bankroll]]</f>
        <v>0</v>
      </c>
      <c r="R702" s="4">
        <f>Table1[[#This Row],[Dom Bet]]*Table1[[#This Row],[Odds]]*Table1[[#This Row],[Win]]-Table1[[#This Row],[Dom Bet]]</f>
        <v>0</v>
      </c>
      <c r="S702" s="4">
        <f>S701</f>
        <v>1.1831154268475677</v>
      </c>
      <c r="T702">
        <v>0.3029</v>
      </c>
      <c r="U702">
        <f>((Table1[[#This Row],[BB prob.]]*(Table1[[#This Row],[Odds]]-1)-1+Table1[[#This Row],[BB prob.]])/(Table1[[#This Row],[Odds]]-1))*0.3</f>
        <v>-2.5313333333333347E-2</v>
      </c>
      <c r="W702">
        <f>(Table1[[#This Row],[BB Bet]]*Table1[[#This Row],[Odds]]*Table1[[#This Row],[Win]]-Table1[[#This Row],[BB Bet]])*Table1[[#This Row],[BB Bankroll]]</f>
        <v>0</v>
      </c>
      <c r="X702">
        <f>Table1[[#This Row],[BB Bet]]*Table1[[#This Row],[Odds]]*Table1[[#This Row],[Win]]-Table1[[#This Row],[BB Bet]]</f>
        <v>0</v>
      </c>
      <c r="Y702" s="5">
        <f>Y701</f>
        <v>2.4053809065628733</v>
      </c>
    </row>
    <row r="703" spans="1:25" x14ac:dyDescent="0.35">
      <c r="A703" s="4">
        <v>2020020379.0999999</v>
      </c>
      <c r="B703" s="4">
        <v>51</v>
      </c>
      <c r="C703" s="4" t="s">
        <v>27</v>
      </c>
      <c r="D703" s="4" t="s">
        <v>25</v>
      </c>
      <c r="E703" s="4">
        <v>0</v>
      </c>
      <c r="F703" s="4">
        <v>1</v>
      </c>
      <c r="G703" s="4">
        <v>1.45</v>
      </c>
      <c r="H703">
        <v>0.64191074570506501</v>
      </c>
      <c r="I703">
        <f>((Table1[[#This Row],[H-S prob.]]*(Table1[[#This Row],[Odds]]-1)-1+Table1[[#This Row],[H-S prob.]])/(Table1[[#This Row],[Odds]]-1))*0.3</f>
        <v>-4.6152945818437173E-2</v>
      </c>
      <c r="K703">
        <f>(Table1[[#This Row],[H-S Bet]]*Table1[[#This Row],[Odds]]*Table1[[#This Row],[Win]]-Table1[[#This Row],[H-S Bet]])*Table1[[#This Row],[H-S Bankroll]]</f>
        <v>0</v>
      </c>
      <c r="L703">
        <f>Table1[[#This Row],[H-S Bet]]*Table1[[#This Row],[Odds]]*Table1[[#This Row],[Win]]-Table1[[#This Row],[H-S Bet]]</f>
        <v>0</v>
      </c>
      <c r="M703" s="5">
        <f>M702</f>
        <v>1.634664000739527</v>
      </c>
      <c r="N703" s="4">
        <v>0.68700000000000006</v>
      </c>
      <c r="O703" s="4">
        <f>((Table1[[#This Row],[Dom prob.]]*(Table1[[#This Row],[Odds]]-1)-1+Table1[[#This Row],[Dom prob.]])/(Table1[[#This Row],[Odds]]-1))*0.3</f>
        <v>-2.5666666666666065E-3</v>
      </c>
      <c r="P703" s="4"/>
      <c r="Q703" s="4">
        <f>(Table1[[#This Row],[Dom Bet]]*Table1[[#This Row],[Odds]]*Table1[[#This Row],[Win]]-Table1[[#This Row],[Dom Bet]])*Table1[[#This Row],[Dom Bankroll]]</f>
        <v>0</v>
      </c>
      <c r="R703" s="4">
        <f>Table1[[#This Row],[Dom Bet]]*Table1[[#This Row],[Odds]]*Table1[[#This Row],[Win]]-Table1[[#This Row],[Dom Bet]]</f>
        <v>0</v>
      </c>
      <c r="S703" s="4">
        <f>S702</f>
        <v>1.1831154268475677</v>
      </c>
      <c r="T703">
        <v>0.69710000000000005</v>
      </c>
      <c r="U703">
        <f>((Table1[[#This Row],[BB prob.]]*(Table1[[#This Row],[Odds]]-1)-1+Table1[[#This Row],[BB prob.]])/(Table1[[#This Row],[Odds]]-1))*0.3</f>
        <v>7.19666666666674E-3</v>
      </c>
      <c r="V703">
        <v>7.19666666666674E-3</v>
      </c>
      <c r="W703">
        <f>(Table1[[#This Row],[BB Bet]]*Table1[[#This Row],[Odds]]*Table1[[#This Row],[Win]]-Table1[[#This Row],[BB Bet]])*Table1[[#This Row],[BB Bankroll]]</f>
        <v>7.7898260659039443E-3</v>
      </c>
      <c r="X703">
        <f>Table1[[#This Row],[BB Bet]]*Table1[[#This Row],[Odds]]*Table1[[#This Row],[Win]]-Table1[[#This Row],[BB Bet]]</f>
        <v>3.238500000000033E-3</v>
      </c>
      <c r="Y703" s="5">
        <f>Y702</f>
        <v>2.4053809065628733</v>
      </c>
    </row>
    <row r="704" spans="1:25" x14ac:dyDescent="0.35">
      <c r="A704" s="4">
        <v>2020020381</v>
      </c>
      <c r="B704" s="4">
        <v>52</v>
      </c>
      <c r="C704" s="4" t="s">
        <v>31</v>
      </c>
      <c r="D704" s="4" t="s">
        <v>21</v>
      </c>
      <c r="E704" s="4">
        <v>0</v>
      </c>
      <c r="F704" s="4">
        <v>1</v>
      </c>
      <c r="G704" s="4">
        <v>1.71</v>
      </c>
      <c r="H704">
        <v>0.58885087044484585</v>
      </c>
      <c r="I704">
        <f>((Table1[[#This Row],[H-S prob.]]*(Table1[[#This Row],[Odds]]-1)-1+Table1[[#This Row],[H-S prob.]])/(Table1[[#This Row],[Odds]]-1))*0.3</f>
        <v>2.930276814374539E-3</v>
      </c>
      <c r="J704">
        <v>2.930276814374539E-3</v>
      </c>
      <c r="K704">
        <f>(Table1[[#This Row],[H-S Bet]]*Table1[[#This Row],[Odds]]*Table1[[#This Row],[Win]]-Table1[[#This Row],[H-S Bet]])*Table1[[#This Row],[H-S Bankroll]]</f>
        <v>3.338266769609563E-3</v>
      </c>
      <c r="L704">
        <f>Table1[[#This Row],[H-S Bet]]*Table1[[#This Row],[Odds]]*Table1[[#This Row],[Win]]-Table1[[#This Row],[H-S Bet]]</f>
        <v>2.0804965382059228E-3</v>
      </c>
      <c r="M704" s="5">
        <f>M703+SUM(K696:K703)</f>
        <v>1.6045529075901539</v>
      </c>
      <c r="N704" s="4">
        <v>0.55600000000000005</v>
      </c>
      <c r="O704" s="4">
        <f>((Table1[[#This Row],[Dom prob.]]*(Table1[[#This Row],[Odds]]-1)-1+Table1[[#This Row],[Dom prob.]])/(Table1[[#This Row],[Odds]]-1))*0.3</f>
        <v>-2.0805633802816883E-2</v>
      </c>
      <c r="P704" s="4"/>
      <c r="Q704" s="4">
        <f>(Table1[[#This Row],[Dom Bet]]*Table1[[#This Row],[Odds]]*Table1[[#This Row],[Win]]-Table1[[#This Row],[Dom Bet]])*Table1[[#This Row],[Dom Bankroll]]</f>
        <v>0</v>
      </c>
      <c r="R704" s="4">
        <f>Table1[[#This Row],[Dom Bet]]*Table1[[#This Row],[Odds]]*Table1[[#This Row],[Win]]-Table1[[#This Row],[Dom Bet]]</f>
        <v>0</v>
      </c>
      <c r="S704" s="4">
        <f>S703+SUM(Q696:Q703)</f>
        <v>1.1710476494937225</v>
      </c>
      <c r="T704">
        <v>0.53939999999999999</v>
      </c>
      <c r="U704">
        <f>((Table1[[#This Row],[BB prob.]]*(Table1[[#This Row],[Odds]]-1)-1+Table1[[#This Row],[BB prob.]])/(Table1[[#This Row],[Odds]]-1))*0.3</f>
        <v>-3.2799718309859192E-2</v>
      </c>
      <c r="W704">
        <f>(Table1[[#This Row],[BB Bet]]*Table1[[#This Row],[Odds]]*Table1[[#This Row],[Win]]-Table1[[#This Row],[BB Bet]])*Table1[[#This Row],[BB Bankroll]]</f>
        <v>0</v>
      </c>
      <c r="X704">
        <f>Table1[[#This Row],[BB Bet]]*Table1[[#This Row],[Odds]]*Table1[[#This Row],[Win]]-Table1[[#This Row],[BB Bet]]</f>
        <v>0</v>
      </c>
      <c r="Y704" s="5">
        <f>Y703+SUM(W696:W703)</f>
        <v>2.3726385471129285</v>
      </c>
    </row>
    <row r="705" spans="1:25" x14ac:dyDescent="0.35">
      <c r="A705" s="4">
        <v>2020020381</v>
      </c>
      <c r="B705" s="4">
        <v>52</v>
      </c>
      <c r="C705" s="4" t="s">
        <v>21</v>
      </c>
      <c r="D705" s="4" t="s">
        <v>31</v>
      </c>
      <c r="E705" s="4">
        <v>1</v>
      </c>
      <c r="F705" s="4">
        <v>0</v>
      </c>
      <c r="G705" s="4">
        <v>2.25</v>
      </c>
      <c r="H705">
        <v>0.4111491295551542</v>
      </c>
      <c r="I705">
        <f>((Table1[[#This Row],[H-S prob.]]*(Table1[[#This Row],[Odds]]-1)-1+Table1[[#This Row],[H-S prob.]])/(Table1[[#This Row],[Odds]]-1))*0.3</f>
        <v>-1.797947004021672E-2</v>
      </c>
      <c r="K705">
        <f>(Table1[[#This Row],[H-S Bet]]*Table1[[#This Row],[Odds]]*Table1[[#This Row],[Win]]-Table1[[#This Row],[H-S Bet]])*Table1[[#This Row],[H-S Bankroll]]</f>
        <v>0</v>
      </c>
      <c r="L705">
        <f>Table1[[#This Row],[H-S Bet]]*Table1[[#This Row],[Odds]]*Table1[[#This Row],[Win]]-Table1[[#This Row],[H-S Bet]]</f>
        <v>0</v>
      </c>
      <c r="M705" s="5">
        <f>M704</f>
        <v>1.6045529075901539</v>
      </c>
      <c r="N705" s="4">
        <v>0.44400000000000001</v>
      </c>
      <c r="O705" s="4">
        <f>((Table1[[#This Row],[Dom prob.]]*(Table1[[#This Row],[Odds]]-1)-1+Table1[[#This Row],[Dom prob.]])/(Table1[[#This Row],[Odds]]-1))*0.3</f>
        <v>-2.3999999999998689E-4</v>
      </c>
      <c r="P705" s="4"/>
      <c r="Q705" s="4">
        <f>(Table1[[#This Row],[Dom Bet]]*Table1[[#This Row],[Odds]]*Table1[[#This Row],[Win]]-Table1[[#This Row],[Dom Bet]])*Table1[[#This Row],[Dom Bankroll]]</f>
        <v>0</v>
      </c>
      <c r="R705" s="4">
        <f>Table1[[#This Row],[Dom Bet]]*Table1[[#This Row],[Odds]]*Table1[[#This Row],[Win]]-Table1[[#This Row],[Dom Bet]]</f>
        <v>0</v>
      </c>
      <c r="S705" s="4">
        <f>S704</f>
        <v>1.1710476494937225</v>
      </c>
      <c r="T705">
        <v>0.46060000000000001</v>
      </c>
      <c r="U705">
        <f>((Table1[[#This Row],[BB prob.]]*(Table1[[#This Row],[Odds]]-1)-1+Table1[[#This Row],[BB prob.]])/(Table1[[#This Row],[Odds]]-1))*0.3</f>
        <v>8.7239999999999974E-3</v>
      </c>
      <c r="V705">
        <v>8.7239999999999974E-3</v>
      </c>
      <c r="W705">
        <f>(Table1[[#This Row],[BB Bet]]*Table1[[#This Row],[Odds]]*Table1[[#This Row],[Win]]-Table1[[#This Row],[BB Bet]])*Table1[[#This Row],[BB Bankroll]]</f>
        <v>-2.0698898685013182E-2</v>
      </c>
      <c r="X705">
        <f>Table1[[#This Row],[BB Bet]]*Table1[[#This Row],[Odds]]*Table1[[#This Row],[Win]]-Table1[[#This Row],[BB Bet]]</f>
        <v>-8.7239999999999974E-3</v>
      </c>
      <c r="Y705" s="5">
        <f>Y704</f>
        <v>2.3726385471129285</v>
      </c>
    </row>
    <row r="706" spans="1:25" x14ac:dyDescent="0.35">
      <c r="A706" s="4">
        <v>2020020382</v>
      </c>
      <c r="B706" s="4">
        <v>52</v>
      </c>
      <c r="C706" s="4" t="s">
        <v>6</v>
      </c>
      <c r="D706" s="4" t="s">
        <v>23</v>
      </c>
      <c r="E706" s="4">
        <v>1</v>
      </c>
      <c r="F706" s="4">
        <v>1</v>
      </c>
      <c r="G706" s="4">
        <v>1.74</v>
      </c>
      <c r="H706">
        <v>0.49622519495688183</v>
      </c>
      <c r="I706">
        <f>((Table1[[#This Row],[H-S prob.]]*(Table1[[#This Row],[Odds]]-1)-1+Table1[[#This Row],[H-S prob.]])/(Table1[[#This Row],[Odds]]-1))*0.3</f>
        <v>-5.5365470584469841E-2</v>
      </c>
      <c r="K706">
        <f>(Table1[[#This Row],[H-S Bet]]*Table1[[#This Row],[Odds]]*Table1[[#This Row],[Win]]-Table1[[#This Row],[H-S Bet]])*Table1[[#This Row],[H-S Bankroll]]</f>
        <v>0</v>
      </c>
      <c r="L706">
        <f>Table1[[#This Row],[H-S Bet]]*Table1[[#This Row],[Odds]]*Table1[[#This Row],[Win]]-Table1[[#This Row],[H-S Bet]]</f>
        <v>0</v>
      </c>
      <c r="M706" s="5">
        <f>M705</f>
        <v>1.6045529075901539</v>
      </c>
      <c r="N706" s="4">
        <v>0.55400000000000005</v>
      </c>
      <c r="O706" s="4">
        <f>((Table1[[#This Row],[Dom prob.]]*(Table1[[#This Row],[Odds]]-1)-1+Table1[[#This Row],[Dom prob.]])/(Table1[[#This Row],[Odds]]-1))*0.3</f>
        <v>-1.461081081081075E-2</v>
      </c>
      <c r="P706" s="4"/>
      <c r="Q706" s="4">
        <f>(Table1[[#This Row],[Dom Bet]]*Table1[[#This Row],[Odds]]*Table1[[#This Row],[Win]]-Table1[[#This Row],[Dom Bet]])*Table1[[#This Row],[Dom Bankroll]]</f>
        <v>0</v>
      </c>
      <c r="R706" s="4">
        <f>Table1[[#This Row],[Dom Bet]]*Table1[[#This Row],[Odds]]*Table1[[#This Row],[Win]]-Table1[[#This Row],[Dom Bet]]</f>
        <v>0</v>
      </c>
      <c r="S706" s="4">
        <f>S705</f>
        <v>1.1710476494937225</v>
      </c>
      <c r="T706">
        <v>0.45950000000000002</v>
      </c>
      <c r="U706">
        <f>((Table1[[#This Row],[BB prob.]]*(Table1[[#This Row],[Odds]]-1)-1+Table1[[#This Row],[BB prob.]])/(Table1[[#This Row],[Odds]]-1))*0.3</f>
        <v>-8.127162162162159E-2</v>
      </c>
      <c r="W706">
        <f>(Table1[[#This Row],[BB Bet]]*Table1[[#This Row],[Odds]]*Table1[[#This Row],[Win]]-Table1[[#This Row],[BB Bet]])*Table1[[#This Row],[BB Bankroll]]</f>
        <v>0</v>
      </c>
      <c r="X706">
        <f>Table1[[#This Row],[BB Bet]]*Table1[[#This Row],[Odds]]*Table1[[#This Row],[Win]]-Table1[[#This Row],[BB Bet]]</f>
        <v>0</v>
      </c>
      <c r="Y706" s="5">
        <f>Y705</f>
        <v>2.3726385471129285</v>
      </c>
    </row>
    <row r="707" spans="1:25" x14ac:dyDescent="0.35">
      <c r="A707" s="4">
        <v>2020020382</v>
      </c>
      <c r="B707" s="4">
        <v>52</v>
      </c>
      <c r="C707" s="4" t="s">
        <v>23</v>
      </c>
      <c r="D707" s="4" t="s">
        <v>6</v>
      </c>
      <c r="E707" s="4">
        <v>0</v>
      </c>
      <c r="F707" s="4">
        <v>0</v>
      </c>
      <c r="G707" s="4">
        <v>2.2000000000000002</v>
      </c>
      <c r="H707">
        <v>0.50377480504311822</v>
      </c>
      <c r="I707">
        <f>((Table1[[#This Row],[H-S prob.]]*(Table1[[#This Row],[Odds]]-1)-1+Table1[[#This Row],[H-S prob.]])/(Table1[[#This Row],[Odds]]-1))*0.3</f>
        <v>2.7076142773715031E-2</v>
      </c>
      <c r="J707">
        <v>2.7076142773715031E-2</v>
      </c>
      <c r="K707">
        <f>(Table1[[#This Row],[H-S Bet]]*Table1[[#This Row],[Odds]]*Table1[[#This Row],[Win]]-Table1[[#This Row],[H-S Bet]])*Table1[[#This Row],[H-S Bankroll]]</f>
        <v>-4.344510361389059E-2</v>
      </c>
      <c r="L707">
        <f>Table1[[#This Row],[H-S Bet]]*Table1[[#This Row],[Odds]]*Table1[[#This Row],[Win]]-Table1[[#This Row],[H-S Bet]]</f>
        <v>-2.7076142773715031E-2</v>
      </c>
      <c r="M707" s="5">
        <f>M706</f>
        <v>1.6045529075901539</v>
      </c>
      <c r="N707" s="4">
        <v>0.44599999999999995</v>
      </c>
      <c r="O707" s="4">
        <f>((Table1[[#This Row],[Dom prob.]]*(Table1[[#This Row],[Odds]]-1)-1+Table1[[#This Row],[Dom prob.]])/(Table1[[#This Row],[Odds]]-1))*0.3</f>
        <v>-4.7000000000000089E-3</v>
      </c>
      <c r="P707" s="4"/>
      <c r="Q707" s="4">
        <f>(Table1[[#This Row],[Dom Bet]]*Table1[[#This Row],[Odds]]*Table1[[#This Row],[Win]]-Table1[[#This Row],[Dom Bet]])*Table1[[#This Row],[Dom Bankroll]]</f>
        <v>0</v>
      </c>
      <c r="R707" s="4">
        <f>Table1[[#This Row],[Dom Bet]]*Table1[[#This Row],[Odds]]*Table1[[#This Row],[Win]]-Table1[[#This Row],[Dom Bet]]</f>
        <v>0</v>
      </c>
      <c r="S707" s="4">
        <f>S706</f>
        <v>1.1710476494937225</v>
      </c>
      <c r="T707">
        <v>0.54049999999999998</v>
      </c>
      <c r="U707">
        <f>((Table1[[#This Row],[BB prob.]]*(Table1[[#This Row],[Odds]]-1)-1+Table1[[#This Row],[BB prob.]])/(Table1[[#This Row],[Odds]]-1))*0.3</f>
        <v>4.7275000000000005E-2</v>
      </c>
      <c r="V707">
        <v>4.7275000000000005E-2</v>
      </c>
      <c r="W707">
        <f>(Table1[[#This Row],[BB Bet]]*Table1[[#This Row],[Odds]]*Table1[[#This Row],[Win]]-Table1[[#This Row],[BB Bet]])*Table1[[#This Row],[BB Bankroll]]</f>
        <v>-0.11216648731476371</v>
      </c>
      <c r="X707">
        <f>Table1[[#This Row],[BB Bet]]*Table1[[#This Row],[Odds]]*Table1[[#This Row],[Win]]-Table1[[#This Row],[BB Bet]]</f>
        <v>-4.7275000000000005E-2</v>
      </c>
      <c r="Y707" s="5">
        <f>Y706</f>
        <v>2.3726385471129285</v>
      </c>
    </row>
    <row r="708" spans="1:25" x14ac:dyDescent="0.35">
      <c r="A708" s="4">
        <v>2020020383</v>
      </c>
      <c r="B708" s="4">
        <v>52</v>
      </c>
      <c r="C708" s="4" t="s">
        <v>22</v>
      </c>
      <c r="D708" s="4" t="s">
        <v>8</v>
      </c>
      <c r="E708" s="4">
        <v>0</v>
      </c>
      <c r="F708" s="4">
        <v>0</v>
      </c>
      <c r="G708" s="4">
        <v>2.1</v>
      </c>
      <c r="H708">
        <v>0.47122396407389688</v>
      </c>
      <c r="I708">
        <f>((Table1[[#This Row],[H-S prob.]]*(Table1[[#This Row],[Odds]]-1)-1+Table1[[#This Row],[H-S prob.]])/(Table1[[#This Row],[Odds]]-1))*0.3</f>
        <v>-2.8444569394954211E-3</v>
      </c>
      <c r="K708">
        <f>(Table1[[#This Row],[H-S Bet]]*Table1[[#This Row],[Odds]]*Table1[[#This Row],[Win]]-Table1[[#This Row],[H-S Bet]])*Table1[[#This Row],[H-S Bankroll]]</f>
        <v>0</v>
      </c>
      <c r="L708">
        <f>Table1[[#This Row],[H-S Bet]]*Table1[[#This Row],[Odds]]*Table1[[#This Row],[Win]]-Table1[[#This Row],[H-S Bet]]</f>
        <v>0</v>
      </c>
      <c r="M708" s="5">
        <f>M707</f>
        <v>1.6045529075901539</v>
      </c>
      <c r="N708" s="4">
        <v>0.47799999999999998</v>
      </c>
      <c r="O708" s="4">
        <f>((Table1[[#This Row],[Dom prob.]]*(Table1[[#This Row],[Odds]]-1)-1+Table1[[#This Row],[Dom prob.]])/(Table1[[#This Row],[Odds]]-1))*0.3</f>
        <v>1.0363636363636432E-3</v>
      </c>
      <c r="P708" s="4">
        <v>1.0363636363636432E-3</v>
      </c>
      <c r="Q708" s="4">
        <f>(Table1[[#This Row],[Dom Bet]]*Table1[[#This Row],[Odds]]*Table1[[#This Row],[Win]]-Table1[[#This Row],[Dom Bet]])*Table1[[#This Row],[Dom Bankroll]]</f>
        <v>-1.2136312003844113E-3</v>
      </c>
      <c r="R708" s="4">
        <f>Table1[[#This Row],[Dom Bet]]*Table1[[#This Row],[Odds]]*Table1[[#This Row],[Win]]-Table1[[#This Row],[Dom Bet]]</f>
        <v>-1.0363636363636432E-3</v>
      </c>
      <c r="S708" s="4">
        <f>S707</f>
        <v>1.1710476494937225</v>
      </c>
      <c r="T708">
        <v>0.45650000000000002</v>
      </c>
      <c r="U708">
        <f>((Table1[[#This Row],[BB prob.]]*(Table1[[#This Row],[Odds]]-1)-1+Table1[[#This Row],[BB prob.]])/(Table1[[#This Row],[Odds]]-1))*0.3</f>
        <v>-1.1277272727272697E-2</v>
      </c>
      <c r="W708">
        <f>(Table1[[#This Row],[BB Bet]]*Table1[[#This Row],[Odds]]*Table1[[#This Row],[Win]]-Table1[[#This Row],[BB Bet]])*Table1[[#This Row],[BB Bankroll]]</f>
        <v>0</v>
      </c>
      <c r="X708">
        <f>Table1[[#This Row],[BB Bet]]*Table1[[#This Row],[Odds]]*Table1[[#This Row],[Win]]-Table1[[#This Row],[BB Bet]]</f>
        <v>0</v>
      </c>
      <c r="Y708" s="5">
        <f>Y707</f>
        <v>2.3726385471129285</v>
      </c>
    </row>
    <row r="709" spans="1:25" x14ac:dyDescent="0.35">
      <c r="A709" s="4">
        <v>2020020383</v>
      </c>
      <c r="B709" s="4">
        <v>52</v>
      </c>
      <c r="C709" s="4" t="s">
        <v>8</v>
      </c>
      <c r="D709" s="4" t="s">
        <v>22</v>
      </c>
      <c r="E709" s="4">
        <v>1</v>
      </c>
      <c r="F709" s="4">
        <v>1</v>
      </c>
      <c r="G709" s="4">
        <v>1.86</v>
      </c>
      <c r="H709">
        <v>0.52877603592610323</v>
      </c>
      <c r="I709">
        <f>((Table1[[#This Row],[H-S prob.]]*(Table1[[#This Row],[Odds]]-1)-1+Table1[[#This Row],[H-S prob.]])/(Table1[[#This Row],[Odds]]-1))*0.3</f>
        <v>-5.7476418060865096E-3</v>
      </c>
      <c r="K709">
        <f>(Table1[[#This Row],[H-S Bet]]*Table1[[#This Row],[Odds]]*Table1[[#This Row],[Win]]-Table1[[#This Row],[H-S Bet]])*Table1[[#This Row],[H-S Bankroll]]</f>
        <v>0</v>
      </c>
      <c r="L709">
        <f>Table1[[#This Row],[H-S Bet]]*Table1[[#This Row],[Odds]]*Table1[[#This Row],[Win]]-Table1[[#This Row],[H-S Bet]]</f>
        <v>0</v>
      </c>
      <c r="M709" s="5">
        <f>M708</f>
        <v>1.6045529075901539</v>
      </c>
      <c r="N709" s="4">
        <v>0.52200000000000002</v>
      </c>
      <c r="O709" s="4">
        <f>((Table1[[#This Row],[Dom prob.]]*(Table1[[#This Row],[Odds]]-1)-1+Table1[[#This Row],[Dom prob.]])/(Table1[[#This Row],[Odds]]-1))*0.3</f>
        <v>-1.0144186046511624E-2</v>
      </c>
      <c r="P709" s="4"/>
      <c r="Q709" s="4">
        <f>(Table1[[#This Row],[Dom Bet]]*Table1[[#This Row],[Odds]]*Table1[[#This Row],[Win]]-Table1[[#This Row],[Dom Bet]])*Table1[[#This Row],[Dom Bankroll]]</f>
        <v>0</v>
      </c>
      <c r="R709" s="4">
        <f>Table1[[#This Row],[Dom Bet]]*Table1[[#This Row],[Odds]]*Table1[[#This Row],[Win]]-Table1[[#This Row],[Dom Bet]]</f>
        <v>0</v>
      </c>
      <c r="S709" s="4">
        <f>S708</f>
        <v>1.1710476494937225</v>
      </c>
      <c r="T709">
        <v>0.54349999999999998</v>
      </c>
      <c r="U709">
        <f>((Table1[[#This Row],[BB prob.]]*(Table1[[#This Row],[Odds]]-1)-1+Table1[[#This Row],[BB prob.]])/(Table1[[#This Row],[Odds]]-1))*0.3</f>
        <v>3.8058139534884014E-3</v>
      </c>
      <c r="V709">
        <v>3.8058139534884014E-3</v>
      </c>
      <c r="W709">
        <f>(Table1[[#This Row],[BB Bet]]*Table1[[#This Row],[Odds]]*Table1[[#This Row],[Win]]-Table1[[#This Row],[BB Bet]])*Table1[[#This Row],[BB Bankroll]]</f>
        <v>7.7656459647006751E-3</v>
      </c>
      <c r="X709">
        <f>Table1[[#This Row],[BB Bet]]*Table1[[#This Row],[Odds]]*Table1[[#This Row],[Win]]-Table1[[#This Row],[BB Bet]]</f>
        <v>3.2730000000000255E-3</v>
      </c>
      <c r="Y709" s="5">
        <f>Y708</f>
        <v>2.3726385471129285</v>
      </c>
    </row>
    <row r="710" spans="1:25" x14ac:dyDescent="0.35">
      <c r="A710" s="4">
        <v>2020020384</v>
      </c>
      <c r="B710" s="4">
        <v>52</v>
      </c>
      <c r="C710" s="4" t="s">
        <v>7</v>
      </c>
      <c r="D710" s="4" t="s">
        <v>9</v>
      </c>
      <c r="E710" s="4">
        <v>0</v>
      </c>
      <c r="F710" s="4">
        <v>0</v>
      </c>
      <c r="G710" s="4">
        <v>1.54</v>
      </c>
      <c r="H710">
        <v>0.65933243065875236</v>
      </c>
      <c r="I710">
        <f>((Table1[[#This Row],[H-S prob.]]*(Table1[[#This Row],[Odds]]-1)-1+Table1[[#This Row],[H-S prob.]])/(Table1[[#This Row],[Odds]]-1))*0.3</f>
        <v>8.5399684524881409E-3</v>
      </c>
      <c r="J710">
        <v>8.5399684524881409E-3</v>
      </c>
      <c r="K710">
        <f>(Table1[[#This Row],[H-S Bet]]*Table1[[#This Row],[Odds]]*Table1[[#This Row],[Win]]-Table1[[#This Row],[H-S Bet]])*Table1[[#This Row],[H-S Bankroll]]</f>
        <v>-1.3702831211168033E-2</v>
      </c>
      <c r="L710">
        <f>Table1[[#This Row],[H-S Bet]]*Table1[[#This Row],[Odds]]*Table1[[#This Row],[Win]]-Table1[[#This Row],[H-S Bet]]</f>
        <v>-8.5399684524881409E-3</v>
      </c>
      <c r="M710" s="5">
        <f>M709</f>
        <v>1.6045529075901539</v>
      </c>
      <c r="N710" s="4">
        <v>0.65900000000000003</v>
      </c>
      <c r="O710" s="4">
        <f>((Table1[[#This Row],[Dom prob.]]*(Table1[[#This Row],[Odds]]-1)-1+Table1[[#This Row],[Dom prob.]])/(Table1[[#This Row],[Odds]]-1))*0.3</f>
        <v>8.255555555555608E-3</v>
      </c>
      <c r="P710" s="4">
        <v>8.255555555555608E-3</v>
      </c>
      <c r="Q710" s="4">
        <f>(Table1[[#This Row],[Dom Bet]]*Table1[[#This Row],[Odds]]*Table1[[#This Row],[Win]]-Table1[[#This Row],[Dom Bet]])*Table1[[#This Row],[Dom Bankroll]]</f>
        <v>-9.6676489285982374E-3</v>
      </c>
      <c r="R710" s="4">
        <f>Table1[[#This Row],[Dom Bet]]*Table1[[#This Row],[Odds]]*Table1[[#This Row],[Win]]-Table1[[#This Row],[Dom Bet]]</f>
        <v>-8.255555555555608E-3</v>
      </c>
      <c r="S710" s="4">
        <f>S709</f>
        <v>1.1710476494937225</v>
      </c>
      <c r="T710">
        <v>0.61990000000000001</v>
      </c>
      <c r="U710">
        <f>((Table1[[#This Row],[BB prob.]]*(Table1[[#This Row],[Odds]]-1)-1+Table1[[#This Row],[BB prob.]])/(Table1[[#This Row],[Odds]]-1))*0.3</f>
        <v>-2.5196666666666666E-2</v>
      </c>
      <c r="W710">
        <f>(Table1[[#This Row],[BB Bet]]*Table1[[#This Row],[Odds]]*Table1[[#This Row],[Win]]-Table1[[#This Row],[BB Bet]])*Table1[[#This Row],[BB Bankroll]]</f>
        <v>0</v>
      </c>
      <c r="X710">
        <f>Table1[[#This Row],[BB Bet]]*Table1[[#This Row],[Odds]]*Table1[[#This Row],[Win]]-Table1[[#This Row],[BB Bet]]</f>
        <v>0</v>
      </c>
      <c r="Y710" s="5">
        <f>Y709</f>
        <v>2.3726385471129285</v>
      </c>
    </row>
    <row r="711" spans="1:25" x14ac:dyDescent="0.35">
      <c r="A711" s="4">
        <v>2020020384</v>
      </c>
      <c r="B711" s="4">
        <v>52</v>
      </c>
      <c r="C711" s="4" t="s">
        <v>9</v>
      </c>
      <c r="D711" s="4" t="s">
        <v>7</v>
      </c>
      <c r="E711" s="4">
        <v>1</v>
      </c>
      <c r="F711" s="4">
        <v>1</v>
      </c>
      <c r="G711" s="4">
        <v>2.65</v>
      </c>
      <c r="H711">
        <v>0.34066756934124776</v>
      </c>
      <c r="I711">
        <f>((Table1[[#This Row],[H-S prob.]]*(Table1[[#This Row],[Odds]]-1)-1+Table1[[#This Row],[H-S prob.]])/(Table1[[#This Row],[Odds]]-1))*0.3</f>
        <v>-1.7678352953762442E-2</v>
      </c>
      <c r="K711">
        <f>(Table1[[#This Row],[H-S Bet]]*Table1[[#This Row],[Odds]]*Table1[[#This Row],[Win]]-Table1[[#This Row],[H-S Bet]])*Table1[[#This Row],[H-S Bankroll]]</f>
        <v>0</v>
      </c>
      <c r="L711">
        <f>Table1[[#This Row],[H-S Bet]]*Table1[[#This Row],[Odds]]*Table1[[#This Row],[Win]]-Table1[[#This Row],[H-S Bet]]</f>
        <v>0</v>
      </c>
      <c r="M711" s="5">
        <f>M710</f>
        <v>1.6045529075901539</v>
      </c>
      <c r="N711" s="4">
        <v>0.34100000000000003</v>
      </c>
      <c r="O711" s="4">
        <f>((Table1[[#This Row],[Dom prob.]]*(Table1[[#This Row],[Odds]]-1)-1+Table1[[#This Row],[Dom prob.]])/(Table1[[#This Row],[Odds]]-1))*0.3</f>
        <v>-1.7518181818181818E-2</v>
      </c>
      <c r="P711" s="4"/>
      <c r="Q711" s="4">
        <f>(Table1[[#This Row],[Dom Bet]]*Table1[[#This Row],[Odds]]*Table1[[#This Row],[Win]]-Table1[[#This Row],[Dom Bet]])*Table1[[#This Row],[Dom Bankroll]]</f>
        <v>0</v>
      </c>
      <c r="R711" s="4">
        <f>Table1[[#This Row],[Dom Bet]]*Table1[[#This Row],[Odds]]*Table1[[#This Row],[Win]]-Table1[[#This Row],[Dom Bet]]</f>
        <v>0</v>
      </c>
      <c r="S711" s="4">
        <f>S710</f>
        <v>1.1710476494937225</v>
      </c>
      <c r="T711">
        <v>0.38009999999999999</v>
      </c>
      <c r="U711">
        <f>((Table1[[#This Row],[BB prob.]]*(Table1[[#This Row],[Odds]]-1)-1+Table1[[#This Row],[BB prob.]])/(Table1[[#This Row],[Odds]]-1))*0.3</f>
        <v>1.3209090909090848E-3</v>
      </c>
      <c r="V711">
        <v>1.3209090909090848E-3</v>
      </c>
      <c r="W711">
        <f>(Table1[[#This Row],[BB Bet]]*Table1[[#This Row],[Odds]]*Table1[[#This Row],[Win]]-Table1[[#This Row],[BB Bet]])*Table1[[#This Row],[BB Bankroll]]</f>
        <v>5.1711657134326039E-3</v>
      </c>
      <c r="X711">
        <f>Table1[[#This Row],[BB Bet]]*Table1[[#This Row],[Odds]]*Table1[[#This Row],[Win]]-Table1[[#This Row],[BB Bet]]</f>
        <v>2.17949999999999E-3</v>
      </c>
      <c r="Y711" s="5">
        <f>Y710</f>
        <v>2.3726385471129285</v>
      </c>
    </row>
    <row r="712" spans="1:25" x14ac:dyDescent="0.35">
      <c r="A712" s="4">
        <v>2020020385</v>
      </c>
      <c r="B712" s="4">
        <v>52</v>
      </c>
      <c r="C712" s="4" t="s">
        <v>20</v>
      </c>
      <c r="D712" s="4" t="s">
        <v>32</v>
      </c>
      <c r="E712" s="4">
        <v>0</v>
      </c>
      <c r="F712" s="4">
        <v>0</v>
      </c>
      <c r="G712" s="4">
        <v>2.2000000000000002</v>
      </c>
      <c r="H712">
        <v>0.50074826807822559</v>
      </c>
      <c r="I712">
        <f>((Table1[[#This Row],[H-S prob.]]*(Table1[[#This Row],[Odds]]-1)-1+Table1[[#This Row],[H-S prob.]])/(Table1[[#This Row],[Odds]]-1))*0.3</f>
        <v>2.5411547443024093E-2</v>
      </c>
      <c r="J712">
        <v>2.5411547443024093E-2</v>
      </c>
      <c r="K712">
        <f>(Table1[[#This Row],[H-S Bet]]*Table1[[#This Row],[Odds]]*Table1[[#This Row],[Win]]-Table1[[#This Row],[H-S Bet]])*Table1[[#This Row],[H-S Bankroll]]</f>
        <v>-4.0774172336069447E-2</v>
      </c>
      <c r="L712">
        <f>Table1[[#This Row],[H-S Bet]]*Table1[[#This Row],[Odds]]*Table1[[#This Row],[Win]]-Table1[[#This Row],[H-S Bet]]</f>
        <v>-2.5411547443024093E-2</v>
      </c>
      <c r="M712" s="5">
        <f>M711</f>
        <v>1.6045529075901539</v>
      </c>
      <c r="N712" s="4">
        <v>0.45199999999999996</v>
      </c>
      <c r="O712" s="4">
        <f>((Table1[[#This Row],[Dom prob.]]*(Table1[[#This Row],[Odds]]-1)-1+Table1[[#This Row],[Dom prob.]])/(Table1[[#This Row],[Odds]]-1))*0.3</f>
        <v>-1.4000000000000121E-3</v>
      </c>
      <c r="P712" s="4"/>
      <c r="Q712" s="4">
        <f>(Table1[[#This Row],[Dom Bet]]*Table1[[#This Row],[Odds]]*Table1[[#This Row],[Win]]-Table1[[#This Row],[Dom Bet]])*Table1[[#This Row],[Dom Bankroll]]</f>
        <v>0</v>
      </c>
      <c r="R712" s="4">
        <f>Table1[[#This Row],[Dom Bet]]*Table1[[#This Row],[Odds]]*Table1[[#This Row],[Win]]-Table1[[#This Row],[Dom Bet]]</f>
        <v>0</v>
      </c>
      <c r="S712" s="4">
        <f>S711</f>
        <v>1.1710476494937225</v>
      </c>
      <c r="T712">
        <v>0.46899999999999997</v>
      </c>
      <c r="U712">
        <f>((Table1[[#This Row],[BB prob.]]*(Table1[[#This Row],[Odds]]-1)-1+Table1[[#This Row],[BB prob.]])/(Table1[[#This Row],[Odds]]-1))*0.3</f>
        <v>7.9500000000000109E-3</v>
      </c>
      <c r="V712">
        <v>7.9500000000000109E-3</v>
      </c>
      <c r="W712">
        <f>(Table1[[#This Row],[BB Bet]]*Table1[[#This Row],[Odds]]*Table1[[#This Row],[Win]]-Table1[[#This Row],[BB Bet]])*Table1[[#This Row],[BB Bankroll]]</f>
        <v>-1.8862476449547808E-2</v>
      </c>
      <c r="X712">
        <f>Table1[[#This Row],[BB Bet]]*Table1[[#This Row],[Odds]]*Table1[[#This Row],[Win]]-Table1[[#This Row],[BB Bet]]</f>
        <v>-7.9500000000000109E-3</v>
      </c>
      <c r="Y712" s="5">
        <f>Y711</f>
        <v>2.3726385471129285</v>
      </c>
    </row>
    <row r="713" spans="1:25" x14ac:dyDescent="0.35">
      <c r="A713" s="4">
        <v>2020020385</v>
      </c>
      <c r="B713" s="4">
        <v>52</v>
      </c>
      <c r="C713" s="4" t="s">
        <v>32</v>
      </c>
      <c r="D713" s="4" t="s">
        <v>20</v>
      </c>
      <c r="E713" s="4">
        <v>1</v>
      </c>
      <c r="F713" s="4">
        <v>1</v>
      </c>
      <c r="G713" s="4">
        <v>1.74</v>
      </c>
      <c r="H713">
        <v>0.49925173192177436</v>
      </c>
      <c r="I713">
        <f>((Table1[[#This Row],[H-S prob.]]*(Table1[[#This Row],[Odds]]-1)-1+Table1[[#This Row],[H-S prob.]])/(Table1[[#This Row],[Odds]]-1))*0.3</f>
        <v>-5.3230535049775395E-2</v>
      </c>
      <c r="K713">
        <f>(Table1[[#This Row],[H-S Bet]]*Table1[[#This Row],[Odds]]*Table1[[#This Row],[Win]]-Table1[[#This Row],[H-S Bet]])*Table1[[#This Row],[H-S Bankroll]]</f>
        <v>0</v>
      </c>
      <c r="L713">
        <f>Table1[[#This Row],[H-S Bet]]*Table1[[#This Row],[Odds]]*Table1[[#This Row],[Win]]-Table1[[#This Row],[H-S Bet]]</f>
        <v>0</v>
      </c>
      <c r="M713" s="5">
        <f>M712</f>
        <v>1.6045529075901539</v>
      </c>
      <c r="N713" s="4">
        <v>0.54800000000000004</v>
      </c>
      <c r="O713" s="4">
        <f>((Table1[[#This Row],[Dom prob.]]*(Table1[[#This Row],[Odds]]-1)-1+Table1[[#This Row],[Dom prob.]])/(Table1[[#This Row],[Odds]]-1))*0.3</f>
        <v>-1.8843243243243185E-2</v>
      </c>
      <c r="P713" s="4"/>
      <c r="Q713" s="4">
        <f>(Table1[[#This Row],[Dom Bet]]*Table1[[#This Row],[Odds]]*Table1[[#This Row],[Win]]-Table1[[#This Row],[Dom Bet]])*Table1[[#This Row],[Dom Bankroll]]</f>
        <v>0</v>
      </c>
      <c r="R713" s="4">
        <f>Table1[[#This Row],[Dom Bet]]*Table1[[#This Row],[Odds]]*Table1[[#This Row],[Win]]-Table1[[#This Row],[Dom Bet]]</f>
        <v>0</v>
      </c>
      <c r="S713" s="4">
        <f>S712</f>
        <v>1.1710476494937225</v>
      </c>
      <c r="T713">
        <v>0.53100000000000003</v>
      </c>
      <c r="U713">
        <f>((Table1[[#This Row],[BB prob.]]*(Table1[[#This Row],[Odds]]-1)-1+Table1[[#This Row],[BB prob.]])/(Table1[[#This Row],[Odds]]-1))*0.3</f>
        <v>-3.0835135135135094E-2</v>
      </c>
      <c r="W713">
        <f>(Table1[[#This Row],[BB Bet]]*Table1[[#This Row],[Odds]]*Table1[[#This Row],[Win]]-Table1[[#This Row],[BB Bet]])*Table1[[#This Row],[BB Bankroll]]</f>
        <v>0</v>
      </c>
      <c r="X713">
        <f>Table1[[#This Row],[BB Bet]]*Table1[[#This Row],[Odds]]*Table1[[#This Row],[Win]]-Table1[[#This Row],[BB Bet]]</f>
        <v>0</v>
      </c>
      <c r="Y713" s="5">
        <f>Y712</f>
        <v>2.3726385471129285</v>
      </c>
    </row>
    <row r="714" spans="1:25" x14ac:dyDescent="0.35">
      <c r="A714" s="4">
        <v>2020020386</v>
      </c>
      <c r="B714" s="4">
        <v>52</v>
      </c>
      <c r="C714" s="4" t="s">
        <v>26</v>
      </c>
      <c r="D714" s="4" t="s">
        <v>10</v>
      </c>
      <c r="E714" s="4">
        <v>0</v>
      </c>
      <c r="F714" s="4">
        <v>1</v>
      </c>
      <c r="G714" s="4">
        <v>2.95</v>
      </c>
      <c r="H714">
        <v>0.31171014111156065</v>
      </c>
      <c r="I714">
        <f>((Table1[[#This Row],[H-S prob.]]*(Table1[[#This Row],[Odds]]-1)-1+Table1[[#This Row],[H-S prob.]])/(Table1[[#This Row],[Odds]]-1))*0.3</f>
        <v>-1.2377705187830152E-2</v>
      </c>
      <c r="K714">
        <f>(Table1[[#This Row],[H-S Bet]]*Table1[[#This Row],[Odds]]*Table1[[#This Row],[Win]]-Table1[[#This Row],[H-S Bet]])*Table1[[#This Row],[H-S Bankroll]]</f>
        <v>0</v>
      </c>
      <c r="L714">
        <f>Table1[[#This Row],[H-S Bet]]*Table1[[#This Row],[Odds]]*Table1[[#This Row],[Win]]-Table1[[#This Row],[H-S Bet]]</f>
        <v>0</v>
      </c>
      <c r="M714" s="5">
        <f>M713</f>
        <v>1.6045529075901539</v>
      </c>
      <c r="N714" s="4">
        <v>0.35</v>
      </c>
      <c r="O714" s="4">
        <f>((Table1[[#This Row],[Dom prob.]]*(Table1[[#This Row],[Odds]]-1)-1+Table1[[#This Row],[Dom prob.]])/(Table1[[#This Row],[Odds]]-1))*0.3</f>
        <v>4.9999999999999958E-3</v>
      </c>
      <c r="P714" s="4">
        <v>4.9999999999999958E-3</v>
      </c>
      <c r="Q714" s="4">
        <f>(Table1[[#This Row],[Dom Bet]]*Table1[[#This Row],[Odds]]*Table1[[#This Row],[Win]]-Table1[[#This Row],[Dom Bet]])*Table1[[#This Row],[Dom Bankroll]]</f>
        <v>1.1417714582563786E-2</v>
      </c>
      <c r="R714" s="4">
        <f>Table1[[#This Row],[Dom Bet]]*Table1[[#This Row],[Odds]]*Table1[[#This Row],[Win]]-Table1[[#This Row],[Dom Bet]]</f>
        <v>9.749999999999993E-3</v>
      </c>
      <c r="S714" s="4">
        <f>S713</f>
        <v>1.1710476494937225</v>
      </c>
      <c r="T714">
        <v>0.27029999999999998</v>
      </c>
      <c r="U714">
        <f>((Table1[[#This Row],[BB prob.]]*(Table1[[#This Row],[Odds]]-1)-1+Table1[[#This Row],[BB prob.]])/(Table1[[#This Row],[Odds]]-1))*0.3</f>
        <v>-3.1171538461538455E-2</v>
      </c>
      <c r="W714">
        <f>(Table1[[#This Row],[BB Bet]]*Table1[[#This Row],[Odds]]*Table1[[#This Row],[Win]]-Table1[[#This Row],[BB Bet]])*Table1[[#This Row],[BB Bankroll]]</f>
        <v>0</v>
      </c>
      <c r="X714">
        <f>Table1[[#This Row],[BB Bet]]*Table1[[#This Row],[Odds]]*Table1[[#This Row],[Win]]-Table1[[#This Row],[BB Bet]]</f>
        <v>0</v>
      </c>
      <c r="Y714" s="5">
        <f>Y713</f>
        <v>2.3726385471129285</v>
      </c>
    </row>
    <row r="715" spans="1:25" x14ac:dyDescent="0.35">
      <c r="A715" s="4">
        <v>2020020386</v>
      </c>
      <c r="B715" s="4">
        <v>52</v>
      </c>
      <c r="C715" s="4" t="s">
        <v>10</v>
      </c>
      <c r="D715" s="4" t="s">
        <v>26</v>
      </c>
      <c r="E715" s="4">
        <v>1</v>
      </c>
      <c r="F715" s="4">
        <v>0</v>
      </c>
      <c r="G715" s="4">
        <v>1.45</v>
      </c>
      <c r="H715">
        <v>0.6882898588884393</v>
      </c>
      <c r="I715">
        <f>((Table1[[#This Row],[H-S prob.]]*(Table1[[#This Row],[Odds]]-1)-1+Table1[[#This Row],[H-S prob.]])/(Table1[[#This Row],[Odds]]-1))*0.3</f>
        <v>-1.3198030745086668E-3</v>
      </c>
      <c r="K715">
        <f>(Table1[[#This Row],[H-S Bet]]*Table1[[#This Row],[Odds]]*Table1[[#This Row],[Win]]-Table1[[#This Row],[H-S Bet]])*Table1[[#This Row],[H-S Bankroll]]</f>
        <v>0</v>
      </c>
      <c r="L715">
        <f>Table1[[#This Row],[H-S Bet]]*Table1[[#This Row],[Odds]]*Table1[[#This Row],[Win]]-Table1[[#This Row],[H-S Bet]]</f>
        <v>0</v>
      </c>
      <c r="M715" s="5">
        <f>M714</f>
        <v>1.6045529075901539</v>
      </c>
      <c r="N715" s="4">
        <v>0.65</v>
      </c>
      <c r="O715" s="4">
        <f>((Table1[[#This Row],[Dom prob.]]*(Table1[[#This Row],[Odds]]-1)-1+Table1[[#This Row],[Dom prob.]])/(Table1[[#This Row],[Odds]]-1))*0.3</f>
        <v>-3.833333333333333E-2</v>
      </c>
      <c r="P715" s="4"/>
      <c r="Q715" s="4">
        <f>(Table1[[#This Row],[Dom Bet]]*Table1[[#This Row],[Odds]]*Table1[[#This Row],[Win]]-Table1[[#This Row],[Dom Bet]])*Table1[[#This Row],[Dom Bankroll]]</f>
        <v>0</v>
      </c>
      <c r="R715" s="4">
        <f>Table1[[#This Row],[Dom Bet]]*Table1[[#This Row],[Odds]]*Table1[[#This Row],[Win]]-Table1[[#This Row],[Dom Bet]]</f>
        <v>0</v>
      </c>
      <c r="S715" s="4">
        <f>S714</f>
        <v>1.1710476494937225</v>
      </c>
      <c r="T715">
        <v>0.72970000000000002</v>
      </c>
      <c r="U715">
        <f>((Table1[[#This Row],[BB prob.]]*(Table1[[#This Row],[Odds]]-1)-1+Table1[[#This Row],[BB prob.]])/(Table1[[#This Row],[Odds]]-1))*0.3</f>
        <v>3.8710000000000022E-2</v>
      </c>
      <c r="V715">
        <v>3.8710000000000022E-2</v>
      </c>
      <c r="W715">
        <f>(Table1[[#This Row],[BB Bet]]*Table1[[#This Row],[Odds]]*Table1[[#This Row],[Win]]-Table1[[#This Row],[BB Bet]])*Table1[[#This Row],[BB Bankroll]]</f>
        <v>-9.1844838158741518E-2</v>
      </c>
      <c r="X715">
        <f>Table1[[#This Row],[BB Bet]]*Table1[[#This Row],[Odds]]*Table1[[#This Row],[Win]]-Table1[[#This Row],[BB Bet]]</f>
        <v>-3.8710000000000022E-2</v>
      </c>
      <c r="Y715" s="5">
        <f>Y714</f>
        <v>2.3726385471129285</v>
      </c>
    </row>
    <row r="716" spans="1:25" x14ac:dyDescent="0.35">
      <c r="A716" s="4">
        <v>2020020387</v>
      </c>
      <c r="B716" s="4">
        <v>52</v>
      </c>
      <c r="C716" s="4" t="s">
        <v>24</v>
      </c>
      <c r="D716" s="4" t="s">
        <v>29</v>
      </c>
      <c r="E716" s="4">
        <v>1</v>
      </c>
      <c r="F716" s="4">
        <v>1</v>
      </c>
      <c r="G716" s="4">
        <v>2.2999999999999998</v>
      </c>
      <c r="H716">
        <v>0.44910839735102531</v>
      </c>
      <c r="I716">
        <f>((Table1[[#This Row],[H-S prob.]]*(Table1[[#This Row],[Odds]]-1)-1+Table1[[#This Row],[H-S prob.]])/(Table1[[#This Row],[Odds]]-1))*0.3</f>
        <v>7.6036878247749632E-3</v>
      </c>
      <c r="J716">
        <v>7.6036878247749632E-3</v>
      </c>
      <c r="K716">
        <f>(Table1[[#This Row],[H-S Bet]]*Table1[[#This Row],[Odds]]*Table1[[#This Row],[Win]]-Table1[[#This Row],[H-S Bet]])*Table1[[#This Row],[H-S Bankroll]]</f>
        <v>1.5860675229945671E-2</v>
      </c>
      <c r="L716">
        <f>Table1[[#This Row],[H-S Bet]]*Table1[[#This Row],[Odds]]*Table1[[#This Row],[Win]]-Table1[[#This Row],[H-S Bet]]</f>
        <v>9.8847941722074503E-3</v>
      </c>
      <c r="M716" s="5">
        <f>M715</f>
        <v>1.6045529075901539</v>
      </c>
      <c r="N716" s="4">
        <v>0.43099999999999999</v>
      </c>
      <c r="O716" s="4">
        <f>((Table1[[#This Row],[Dom prob.]]*(Table1[[#This Row],[Odds]]-1)-1+Table1[[#This Row],[Dom prob.]])/(Table1[[#This Row],[Odds]]-1))*0.3</f>
        <v>-2.0076923076923301E-3</v>
      </c>
      <c r="P716" s="4"/>
      <c r="Q716" s="4">
        <f>(Table1[[#This Row],[Dom Bet]]*Table1[[#This Row],[Odds]]*Table1[[#This Row],[Win]]-Table1[[#This Row],[Dom Bet]])*Table1[[#This Row],[Dom Bankroll]]</f>
        <v>0</v>
      </c>
      <c r="R716" s="4">
        <f>Table1[[#This Row],[Dom Bet]]*Table1[[#This Row],[Odds]]*Table1[[#This Row],[Win]]-Table1[[#This Row],[Dom Bet]]</f>
        <v>0</v>
      </c>
      <c r="S716" s="4">
        <f>S715</f>
        <v>1.1710476494937225</v>
      </c>
      <c r="T716">
        <v>0.53500000000000003</v>
      </c>
      <c r="U716">
        <f>((Table1[[#This Row],[BB prob.]]*(Table1[[#This Row],[Odds]]-1)-1+Table1[[#This Row],[BB prob.]])/(Table1[[#This Row],[Odds]]-1))*0.3</f>
        <v>5.3192307692307685E-2</v>
      </c>
      <c r="V716">
        <v>5.3192307692307685E-2</v>
      </c>
      <c r="W716">
        <f>(Table1[[#This Row],[BB Bet]]*Table1[[#This Row],[Odds]]*Table1[[#This Row],[Win]]-Table1[[#This Row],[BB Bet]])*Table1[[#This Row],[BB Bankroll]]</f>
        <v>0.16406795553285899</v>
      </c>
      <c r="X716">
        <f>Table1[[#This Row],[BB Bet]]*Table1[[#This Row],[Odds]]*Table1[[#This Row],[Win]]-Table1[[#This Row],[BB Bet]]</f>
        <v>6.9149999999999989E-2</v>
      </c>
      <c r="Y716" s="5">
        <f>Y715</f>
        <v>2.3726385471129285</v>
      </c>
    </row>
    <row r="717" spans="1:25" x14ac:dyDescent="0.35">
      <c r="A717" s="4">
        <v>2020020387</v>
      </c>
      <c r="B717" s="4">
        <v>52</v>
      </c>
      <c r="C717" s="4" t="s">
        <v>29</v>
      </c>
      <c r="D717" s="4" t="s">
        <v>24</v>
      </c>
      <c r="E717" s="4">
        <v>0</v>
      </c>
      <c r="F717" s="4">
        <v>0</v>
      </c>
      <c r="G717" s="4">
        <v>1.71</v>
      </c>
      <c r="H717">
        <v>0.55089160264897463</v>
      </c>
      <c r="I717">
        <f>((Table1[[#This Row],[H-S prob.]]*(Table1[[#This Row],[Odds]]-1)-1+Table1[[#This Row],[H-S prob.]])/(Table1[[#This Row],[Odds]]-1))*0.3</f>
        <v>-2.4496630762078878E-2</v>
      </c>
      <c r="K717">
        <f>(Table1[[#This Row],[H-S Bet]]*Table1[[#This Row],[Odds]]*Table1[[#This Row],[Win]]-Table1[[#This Row],[H-S Bet]])*Table1[[#This Row],[H-S Bankroll]]</f>
        <v>0</v>
      </c>
      <c r="L717">
        <f>Table1[[#This Row],[H-S Bet]]*Table1[[#This Row],[Odds]]*Table1[[#This Row],[Win]]-Table1[[#This Row],[H-S Bet]]</f>
        <v>0</v>
      </c>
      <c r="M717" s="5">
        <f>M716</f>
        <v>1.6045529075901539</v>
      </c>
      <c r="N717" s="4">
        <v>0.56899999999999995</v>
      </c>
      <c r="O717" s="4">
        <f>((Table1[[#This Row],[Dom prob.]]*(Table1[[#This Row],[Odds]]-1)-1+Table1[[#This Row],[Dom prob.]])/(Table1[[#This Row],[Odds]]-1))*0.3</f>
        <v>-1.1412676056338066E-2</v>
      </c>
      <c r="P717" s="4"/>
      <c r="Q717" s="4">
        <f>(Table1[[#This Row],[Dom Bet]]*Table1[[#This Row],[Odds]]*Table1[[#This Row],[Win]]-Table1[[#This Row],[Dom Bet]])*Table1[[#This Row],[Dom Bankroll]]</f>
        <v>0</v>
      </c>
      <c r="R717" s="4">
        <f>Table1[[#This Row],[Dom Bet]]*Table1[[#This Row],[Odds]]*Table1[[#This Row],[Win]]-Table1[[#This Row],[Dom Bet]]</f>
        <v>0</v>
      </c>
      <c r="S717" s="4">
        <f>S716</f>
        <v>1.1710476494937225</v>
      </c>
      <c r="T717">
        <v>0.46499999999999997</v>
      </c>
      <c r="U717">
        <f>((Table1[[#This Row],[BB prob.]]*(Table1[[#This Row],[Odds]]-1)-1+Table1[[#This Row],[BB prob.]])/(Table1[[#This Row],[Odds]]-1))*0.3</f>
        <v>-8.6556338028169047E-2</v>
      </c>
      <c r="W717">
        <f>(Table1[[#This Row],[BB Bet]]*Table1[[#This Row],[Odds]]*Table1[[#This Row],[Win]]-Table1[[#This Row],[BB Bet]])*Table1[[#This Row],[BB Bankroll]]</f>
        <v>0</v>
      </c>
      <c r="X717">
        <f>Table1[[#This Row],[BB Bet]]*Table1[[#This Row],[Odds]]*Table1[[#This Row],[Win]]-Table1[[#This Row],[BB Bet]]</f>
        <v>0</v>
      </c>
      <c r="Y717" s="5">
        <f>Y716</f>
        <v>2.3726385471129285</v>
      </c>
    </row>
    <row r="718" spans="1:25" x14ac:dyDescent="0.35">
      <c r="A718" s="4">
        <v>2020020388</v>
      </c>
      <c r="B718" s="4">
        <v>52</v>
      </c>
      <c r="C718" s="4" t="s">
        <v>28</v>
      </c>
      <c r="D718" s="4" t="s">
        <v>11</v>
      </c>
      <c r="E718" s="4">
        <v>1</v>
      </c>
      <c r="F718" s="4">
        <v>1</v>
      </c>
      <c r="G718" s="4">
        <v>2.25</v>
      </c>
      <c r="H718">
        <v>0.47684513087404695</v>
      </c>
      <c r="I718">
        <f>((Table1[[#This Row],[H-S prob.]]*(Table1[[#This Row],[Odds]]-1)-1+Table1[[#This Row],[H-S prob.]])/(Table1[[#This Row],[Odds]]-1))*0.3</f>
        <v>1.749637067198535E-2</v>
      </c>
      <c r="J718">
        <v>1.749637067198535E-2</v>
      </c>
      <c r="K718">
        <f>(Table1[[#This Row],[H-S Bet]]*Table1[[#This Row],[Odds]]*Table1[[#This Row],[Win]]-Table1[[#This Row],[H-S Bet]])*Table1[[#This Row],[H-S Bankroll]]</f>
        <v>3.5092315542511479E-2</v>
      </c>
      <c r="L718">
        <f>Table1[[#This Row],[H-S Bet]]*Table1[[#This Row],[Odds]]*Table1[[#This Row],[Win]]-Table1[[#This Row],[H-S Bet]]</f>
        <v>2.1870463339981685E-2</v>
      </c>
      <c r="M718" s="5">
        <f>M717</f>
        <v>1.6045529075901539</v>
      </c>
      <c r="N718" s="4">
        <v>0.40500000000000003</v>
      </c>
      <c r="O718" s="4">
        <f>((Table1[[#This Row],[Dom prob.]]*(Table1[[#This Row],[Odds]]-1)-1+Table1[[#This Row],[Dom prob.]])/(Table1[[#This Row],[Odds]]-1))*0.3</f>
        <v>-2.1299999999999972E-2</v>
      </c>
      <c r="P718" s="4"/>
      <c r="Q718" s="4">
        <f>(Table1[[#This Row],[Dom Bet]]*Table1[[#This Row],[Odds]]*Table1[[#This Row],[Win]]-Table1[[#This Row],[Dom Bet]])*Table1[[#This Row],[Dom Bankroll]]</f>
        <v>0</v>
      </c>
      <c r="R718" s="4">
        <f>Table1[[#This Row],[Dom Bet]]*Table1[[#This Row],[Odds]]*Table1[[#This Row],[Win]]-Table1[[#This Row],[Dom Bet]]</f>
        <v>0</v>
      </c>
      <c r="S718" s="4">
        <f>S717</f>
        <v>1.1710476494937225</v>
      </c>
      <c r="T718">
        <v>0.45079999999999998</v>
      </c>
      <c r="U718">
        <f>((Table1[[#This Row],[BB prob.]]*(Table1[[#This Row],[Odds]]-1)-1+Table1[[#This Row],[BB prob.]])/(Table1[[#This Row],[Odds]]-1))*0.3</f>
        <v>3.431999999999995E-3</v>
      </c>
      <c r="V718">
        <v>3.431999999999995E-3</v>
      </c>
      <c r="W718">
        <f>(Table1[[#This Row],[BB Bet]]*Table1[[#This Row],[Odds]]*Table1[[#This Row],[Win]]-Table1[[#This Row],[BB Bet]])*Table1[[#This Row],[BB Bankroll]]</f>
        <v>1.0178619367114448E-2</v>
      </c>
      <c r="X718">
        <f>Table1[[#This Row],[BB Bet]]*Table1[[#This Row],[Odds]]*Table1[[#This Row],[Win]]-Table1[[#This Row],[BB Bet]]</f>
        <v>4.2899999999999935E-3</v>
      </c>
      <c r="Y718" s="5">
        <f>Y717</f>
        <v>2.3726385471129285</v>
      </c>
    </row>
    <row r="719" spans="1:25" x14ac:dyDescent="0.35">
      <c r="A719" s="4">
        <v>2020020388</v>
      </c>
      <c r="B719" s="4">
        <v>52</v>
      </c>
      <c r="C719" s="4" t="s">
        <v>11</v>
      </c>
      <c r="D719" s="4" t="s">
        <v>28</v>
      </c>
      <c r="E719" s="4">
        <v>0</v>
      </c>
      <c r="F719" s="4">
        <v>0</v>
      </c>
      <c r="G719" s="4">
        <v>1.71</v>
      </c>
      <c r="H719">
        <v>0.5231548691259531</v>
      </c>
      <c r="I719">
        <f>((Table1[[#This Row],[H-S prob.]]*(Table1[[#This Row],[Odds]]-1)-1+Table1[[#This Row],[H-S prob.]])/(Table1[[#This Row],[Odds]]-1))*0.3</f>
        <v>-4.4537397378008541E-2</v>
      </c>
      <c r="K719">
        <f>(Table1[[#This Row],[H-S Bet]]*Table1[[#This Row],[Odds]]*Table1[[#This Row],[Win]]-Table1[[#This Row],[H-S Bet]])*Table1[[#This Row],[H-S Bankroll]]</f>
        <v>0</v>
      </c>
      <c r="L719">
        <f>Table1[[#This Row],[H-S Bet]]*Table1[[#This Row],[Odds]]*Table1[[#This Row],[Win]]-Table1[[#This Row],[H-S Bet]]</f>
        <v>0</v>
      </c>
      <c r="M719" s="5">
        <f>M718</f>
        <v>1.6045529075901539</v>
      </c>
      <c r="N719" s="4">
        <v>0.59499999999999997</v>
      </c>
      <c r="O719" s="4">
        <f>((Table1[[#This Row],[Dom prob.]]*(Table1[[#This Row],[Odds]]-1)-1+Table1[[#This Row],[Dom prob.]])/(Table1[[#This Row],[Odds]]-1))*0.3</f>
        <v>7.3732394366197041E-3</v>
      </c>
      <c r="P719" s="4">
        <v>7.3732394366197041E-3</v>
      </c>
      <c r="Q719" s="4">
        <f>(Table1[[#This Row],[Dom Bet]]*Table1[[#This Row],[Odds]]*Table1[[#This Row],[Win]]-Table1[[#This Row],[Dom Bet]])*Table1[[#This Row],[Dom Bankroll]]</f>
        <v>-8.6344147114079239E-3</v>
      </c>
      <c r="R719" s="4">
        <f>Table1[[#This Row],[Dom Bet]]*Table1[[#This Row],[Odds]]*Table1[[#This Row],[Win]]-Table1[[#This Row],[Dom Bet]]</f>
        <v>-7.3732394366197041E-3</v>
      </c>
      <c r="S719" s="4">
        <f>S718</f>
        <v>1.1710476494937225</v>
      </c>
      <c r="T719">
        <v>0.54920000000000002</v>
      </c>
      <c r="U719">
        <f>((Table1[[#This Row],[BB prob.]]*(Table1[[#This Row],[Odds]]-1)-1+Table1[[#This Row],[BB prob.]])/(Table1[[#This Row],[Odds]]-1))*0.3</f>
        <v>-2.5718873239436633E-2</v>
      </c>
      <c r="W719">
        <f>(Table1[[#This Row],[BB Bet]]*Table1[[#This Row],[Odds]]*Table1[[#This Row],[Win]]-Table1[[#This Row],[BB Bet]])*Table1[[#This Row],[BB Bankroll]]</f>
        <v>0</v>
      </c>
      <c r="X719">
        <f>Table1[[#This Row],[BB Bet]]*Table1[[#This Row],[Odds]]*Table1[[#This Row],[Win]]-Table1[[#This Row],[BB Bet]]</f>
        <v>0</v>
      </c>
      <c r="Y719" s="5">
        <f>Y718</f>
        <v>2.3726385471129285</v>
      </c>
    </row>
    <row r="720" spans="1:25" x14ac:dyDescent="0.35">
      <c r="A720" s="4">
        <v>2020020389</v>
      </c>
      <c r="B720" s="4">
        <v>52</v>
      </c>
      <c r="C720" s="4" t="s">
        <v>25</v>
      </c>
      <c r="D720" s="4" t="s">
        <v>27</v>
      </c>
      <c r="E720" s="4">
        <v>1</v>
      </c>
      <c r="F720" s="4">
        <v>0</v>
      </c>
      <c r="G720" s="4">
        <v>2.9</v>
      </c>
      <c r="H720">
        <v>0.33907147026808959</v>
      </c>
      <c r="I720">
        <f>((Table1[[#This Row],[H-S prob.]]*(Table1[[#This Row],[Odds]]-1)-1+Table1[[#This Row],[H-S prob.]])/(Table1[[#This Row],[Odds]]-1))*0.3</f>
        <v>-2.6356951930326623E-3</v>
      </c>
      <c r="K720">
        <f>(Table1[[#This Row],[H-S Bet]]*Table1[[#This Row],[Odds]]*Table1[[#This Row],[Win]]-Table1[[#This Row],[H-S Bet]])*Table1[[#This Row],[H-S Bankroll]]</f>
        <v>0</v>
      </c>
      <c r="L720">
        <f>Table1[[#This Row],[H-S Bet]]*Table1[[#This Row],[Odds]]*Table1[[#This Row],[Win]]-Table1[[#This Row],[H-S Bet]]</f>
        <v>0</v>
      </c>
      <c r="M720" s="5">
        <f>M719</f>
        <v>1.6045529075901539</v>
      </c>
      <c r="N720" s="4">
        <v>0.308</v>
      </c>
      <c r="O720" s="4">
        <f>((Table1[[#This Row],[Dom prob.]]*(Table1[[#This Row],[Odds]]-1)-1+Table1[[#This Row],[Dom prob.]])/(Table1[[#This Row],[Odds]]-1))*0.3</f>
        <v>-1.6863157894736851E-2</v>
      </c>
      <c r="P720" s="4"/>
      <c r="Q720" s="4">
        <f>(Table1[[#This Row],[Dom Bet]]*Table1[[#This Row],[Odds]]*Table1[[#This Row],[Win]]-Table1[[#This Row],[Dom Bet]])*Table1[[#This Row],[Dom Bankroll]]</f>
        <v>0</v>
      </c>
      <c r="R720" s="4">
        <f>Table1[[#This Row],[Dom Bet]]*Table1[[#This Row],[Odds]]*Table1[[#This Row],[Win]]-Table1[[#This Row],[Dom Bet]]</f>
        <v>0</v>
      </c>
      <c r="S720" s="4">
        <f>S719</f>
        <v>1.1710476494937225</v>
      </c>
      <c r="T720">
        <v>0.30630000000000002</v>
      </c>
      <c r="U720">
        <f>((Table1[[#This Row],[BB prob.]]*(Table1[[#This Row],[Odds]]-1)-1+Table1[[#This Row],[BB prob.]])/(Table1[[#This Row],[Odds]]-1))*0.3</f>
        <v>-1.7641578947368421E-2</v>
      </c>
      <c r="W720">
        <f>(Table1[[#This Row],[BB Bet]]*Table1[[#This Row],[Odds]]*Table1[[#This Row],[Win]]-Table1[[#This Row],[BB Bet]])*Table1[[#This Row],[BB Bankroll]]</f>
        <v>0</v>
      </c>
      <c r="X720">
        <f>Table1[[#This Row],[BB Bet]]*Table1[[#This Row],[Odds]]*Table1[[#This Row],[Win]]-Table1[[#This Row],[BB Bet]]</f>
        <v>0</v>
      </c>
      <c r="Y720" s="5">
        <f>Y719</f>
        <v>2.3726385471129285</v>
      </c>
    </row>
    <row r="721" spans="1:25" x14ac:dyDescent="0.35">
      <c r="A721" s="4">
        <v>2020020389</v>
      </c>
      <c r="B721" s="4">
        <v>52</v>
      </c>
      <c r="C721" s="4" t="s">
        <v>27</v>
      </c>
      <c r="D721" s="4" t="s">
        <v>25</v>
      </c>
      <c r="E721" s="4">
        <v>0</v>
      </c>
      <c r="F721" s="4">
        <v>1</v>
      </c>
      <c r="G721" s="4">
        <v>1.45</v>
      </c>
      <c r="H721">
        <v>0.66092852973191041</v>
      </c>
      <c r="I721">
        <f>((Table1[[#This Row],[H-S prob.]]*(Table1[[#This Row],[Odds]]-1)-1+Table1[[#This Row],[H-S prob.]])/(Table1[[#This Row],[Odds]]-1))*0.3</f>
        <v>-2.7769087925819964E-2</v>
      </c>
      <c r="K721">
        <f>(Table1[[#This Row],[H-S Bet]]*Table1[[#This Row],[Odds]]*Table1[[#This Row],[Win]]-Table1[[#This Row],[H-S Bet]])*Table1[[#This Row],[H-S Bankroll]]</f>
        <v>0</v>
      </c>
      <c r="L721">
        <f>Table1[[#This Row],[H-S Bet]]*Table1[[#This Row],[Odds]]*Table1[[#This Row],[Win]]-Table1[[#This Row],[H-S Bet]]</f>
        <v>0</v>
      </c>
      <c r="M721" s="5">
        <f>M720</f>
        <v>1.6045529075901539</v>
      </c>
      <c r="N721" s="4">
        <v>0.69199999999999995</v>
      </c>
      <c r="O721" s="4">
        <f>((Table1[[#This Row],[Dom prob.]]*(Table1[[#This Row],[Odds]]-1)-1+Table1[[#This Row],[Dom prob.]])/(Table1[[#This Row],[Odds]]-1))*0.3</f>
        <v>2.2666666666665653E-3</v>
      </c>
      <c r="P721" s="4">
        <v>2.2666666666665653E-3</v>
      </c>
      <c r="Q721" s="4">
        <f>(Table1[[#This Row],[Dom Bet]]*Table1[[#This Row],[Odds]]*Table1[[#This Row],[Win]]-Table1[[#This Row],[Dom Bet]])*Table1[[#This Row],[Dom Bankroll]]</f>
        <v>1.1944686024835433E-3</v>
      </c>
      <c r="R721" s="4">
        <f>Table1[[#This Row],[Dom Bet]]*Table1[[#This Row],[Odds]]*Table1[[#This Row],[Win]]-Table1[[#This Row],[Dom Bet]]</f>
        <v>1.0199999999999541E-3</v>
      </c>
      <c r="S721" s="4">
        <f>S720</f>
        <v>1.1710476494937225</v>
      </c>
      <c r="T721">
        <v>0.69369999999999998</v>
      </c>
      <c r="U721">
        <f>((Table1[[#This Row],[BB prob.]]*(Table1[[#This Row],[Odds]]-1)-1+Table1[[#This Row],[BB prob.]])/(Table1[[#This Row],[Odds]]-1))*0.3</f>
        <v>3.9100000000000064E-3</v>
      </c>
      <c r="V721">
        <v>3.9100000000000064E-3</v>
      </c>
      <c r="W721">
        <f>(Table1[[#This Row],[BB Bet]]*Table1[[#This Row],[Odds]]*Table1[[#This Row],[Win]]-Table1[[#This Row],[BB Bet]])*Table1[[#This Row],[BB Bankroll]]</f>
        <v>4.1746575236452036E-3</v>
      </c>
      <c r="X721">
        <f>Table1[[#This Row],[BB Bet]]*Table1[[#This Row],[Odds]]*Table1[[#This Row],[Win]]-Table1[[#This Row],[BB Bet]]</f>
        <v>1.7595000000000024E-3</v>
      </c>
      <c r="Y721" s="5">
        <f>Y720</f>
        <v>2.3726385471129285</v>
      </c>
    </row>
    <row r="722" spans="1:25" x14ac:dyDescent="0.35">
      <c r="A722" s="4">
        <v>2020020391</v>
      </c>
      <c r="B722" s="4">
        <v>52</v>
      </c>
      <c r="C722" s="4" t="s">
        <v>12</v>
      </c>
      <c r="D722" s="4" t="s">
        <v>16</v>
      </c>
      <c r="E722" s="4">
        <v>0</v>
      </c>
      <c r="F722" s="4">
        <v>0</v>
      </c>
      <c r="G722" s="4">
        <v>2.95</v>
      </c>
      <c r="H722">
        <v>0.35866701412533553</v>
      </c>
      <c r="I722">
        <f>((Table1[[#This Row],[H-S prob.]]*(Table1[[#This Row],[Odds]]-1)-1+Table1[[#This Row],[H-S prob.]])/(Table1[[#This Row],[Odds]]-1))*0.3</f>
        <v>8.9334910261138298E-3</v>
      </c>
      <c r="J722">
        <v>8.9334910261138298E-3</v>
      </c>
      <c r="K722">
        <f>(Table1[[#This Row],[H-S Bet]]*Table1[[#This Row],[Odds]]*Table1[[#This Row],[Win]]-Table1[[#This Row],[H-S Bet]])*Table1[[#This Row],[H-S Bankroll]]</f>
        <v>-1.4334259000881493E-2</v>
      </c>
      <c r="L722">
        <f>Table1[[#This Row],[H-S Bet]]*Table1[[#This Row],[Odds]]*Table1[[#This Row],[Win]]-Table1[[#This Row],[H-S Bet]]</f>
        <v>-8.9334910261138298E-3</v>
      </c>
      <c r="M722" s="5">
        <f>M721</f>
        <v>1.6045529075901539</v>
      </c>
      <c r="N722" s="4">
        <v>0.30800000000000005</v>
      </c>
      <c r="O722" s="4">
        <f>((Table1[[#This Row],[Dom prob.]]*(Table1[[#This Row],[Odds]]-1)-1+Table1[[#This Row],[Dom prob.]])/(Table1[[#This Row],[Odds]]-1))*0.3</f>
        <v>-1.4061538461538431E-2</v>
      </c>
      <c r="P722" s="4"/>
      <c r="Q722" s="4">
        <f>(Table1[[#This Row],[Dom Bet]]*Table1[[#This Row],[Odds]]*Table1[[#This Row],[Win]]-Table1[[#This Row],[Dom Bet]])*Table1[[#This Row],[Dom Bankroll]]</f>
        <v>0</v>
      </c>
      <c r="R722" s="4">
        <f>Table1[[#This Row],[Dom Bet]]*Table1[[#This Row],[Odds]]*Table1[[#This Row],[Win]]-Table1[[#This Row],[Dom Bet]]</f>
        <v>0</v>
      </c>
      <c r="S722" s="4">
        <f>S721</f>
        <v>1.1710476494937225</v>
      </c>
      <c r="T722">
        <v>0.30279999999999996</v>
      </c>
      <c r="U722">
        <f>((Table1[[#This Row],[BB prob.]]*(Table1[[#This Row],[Odds]]-1)-1+Table1[[#This Row],[BB prob.]])/(Table1[[#This Row],[Odds]]-1))*0.3</f>
        <v>-1.6421538461538467E-2</v>
      </c>
      <c r="W722">
        <f>(Table1[[#This Row],[BB Bet]]*Table1[[#This Row],[Odds]]*Table1[[#This Row],[Win]]-Table1[[#This Row],[BB Bet]])*Table1[[#This Row],[BB Bankroll]]</f>
        <v>0</v>
      </c>
      <c r="X722">
        <f>Table1[[#This Row],[BB Bet]]*Table1[[#This Row],[Odds]]*Table1[[#This Row],[Win]]-Table1[[#This Row],[BB Bet]]</f>
        <v>0</v>
      </c>
      <c r="Y722" s="5">
        <f>Y721</f>
        <v>2.3726385471129285</v>
      </c>
    </row>
    <row r="723" spans="1:25" x14ac:dyDescent="0.35">
      <c r="A723" s="4">
        <v>2020020391</v>
      </c>
      <c r="B723" s="4">
        <v>52</v>
      </c>
      <c r="C723" s="4" t="s">
        <v>16</v>
      </c>
      <c r="D723" s="4" t="s">
        <v>12</v>
      </c>
      <c r="E723" s="4">
        <v>1</v>
      </c>
      <c r="F723" s="4">
        <v>1</v>
      </c>
      <c r="G723" s="4">
        <v>1.43</v>
      </c>
      <c r="H723">
        <v>0.64133298587466447</v>
      </c>
      <c r="I723">
        <f>((Table1[[#This Row],[H-S prob.]]*(Table1[[#This Row],[Odds]]-1)-1+Table1[[#This Row],[H-S prob.]])/(Table1[[#This Row],[Odds]]-1))*0.3</f>
        <v>-5.783290479016033E-2</v>
      </c>
      <c r="K723">
        <f>(Table1[[#This Row],[H-S Bet]]*Table1[[#This Row],[Odds]]*Table1[[#This Row],[Win]]-Table1[[#This Row],[H-S Bet]])*Table1[[#This Row],[H-S Bankroll]]</f>
        <v>0</v>
      </c>
      <c r="L723">
        <f>Table1[[#This Row],[H-S Bet]]*Table1[[#This Row],[Odds]]*Table1[[#This Row],[Win]]-Table1[[#This Row],[H-S Bet]]</f>
        <v>0</v>
      </c>
      <c r="M723" s="5">
        <f>M722</f>
        <v>1.6045529075901539</v>
      </c>
      <c r="N723" s="4">
        <v>0.69199999999999995</v>
      </c>
      <c r="O723" s="4">
        <f>((Table1[[#This Row],[Dom prob.]]*(Table1[[#This Row],[Odds]]-1)-1+Table1[[#This Row],[Dom prob.]])/(Table1[[#This Row],[Odds]]-1))*0.3</f>
        <v>-7.2837209302326397E-3</v>
      </c>
      <c r="P723" s="4"/>
      <c r="Q723" s="4">
        <f>(Table1[[#This Row],[Dom Bet]]*Table1[[#This Row],[Odds]]*Table1[[#This Row],[Win]]-Table1[[#This Row],[Dom Bet]])*Table1[[#This Row],[Dom Bankroll]]</f>
        <v>0</v>
      </c>
      <c r="R723" s="4">
        <f>Table1[[#This Row],[Dom Bet]]*Table1[[#This Row],[Odds]]*Table1[[#This Row],[Win]]-Table1[[#This Row],[Dom Bet]]</f>
        <v>0</v>
      </c>
      <c r="S723" s="4">
        <f>S722</f>
        <v>1.1710476494937225</v>
      </c>
      <c r="T723">
        <v>0.69720000000000004</v>
      </c>
      <c r="U723">
        <f>((Table1[[#This Row],[BB prob.]]*(Table1[[#This Row],[Odds]]-1)-1+Table1[[#This Row],[BB prob.]])/(Table1[[#This Row],[Odds]]-1))*0.3</f>
        <v>-2.095813953488377E-3</v>
      </c>
      <c r="W723">
        <f>(Table1[[#This Row],[BB Bet]]*Table1[[#This Row],[Odds]]*Table1[[#This Row],[Win]]-Table1[[#This Row],[BB Bet]])*Table1[[#This Row],[BB Bankroll]]</f>
        <v>0</v>
      </c>
      <c r="X723">
        <f>Table1[[#This Row],[BB Bet]]*Table1[[#This Row],[Odds]]*Table1[[#This Row],[Win]]-Table1[[#This Row],[BB Bet]]</f>
        <v>0</v>
      </c>
      <c r="Y723" s="5">
        <f>Y722</f>
        <v>2.3726385471129285</v>
      </c>
    </row>
    <row r="724" spans="1:25" x14ac:dyDescent="0.35">
      <c r="A724" s="4">
        <v>2020020391.0999999</v>
      </c>
      <c r="B724" s="4">
        <v>52</v>
      </c>
      <c r="C724" s="4" t="s">
        <v>15</v>
      </c>
      <c r="D724" s="4" t="s">
        <v>17</v>
      </c>
      <c r="E724" s="4">
        <v>1</v>
      </c>
      <c r="F724" s="4">
        <v>0</v>
      </c>
      <c r="G724" s="4">
        <v>1.95</v>
      </c>
      <c r="H724">
        <v>0.53578428395533484</v>
      </c>
      <c r="I724">
        <f>((Table1[[#This Row],[H-S prob.]]*(Table1[[#This Row],[Odds]]-1)-1+Table1[[#This Row],[H-S prob.]])/(Table1[[#This Row],[Odds]]-1))*0.3</f>
        <v>1.4140848540916694E-2</v>
      </c>
      <c r="J724">
        <v>1.4140848540916694E-2</v>
      </c>
      <c r="K724">
        <f>(Table1[[#This Row],[H-S Bet]]*Table1[[#This Row],[Odds]]*Table1[[#This Row],[Win]]-Table1[[#This Row],[H-S Bet]])*Table1[[#This Row],[H-S Bankroll]]</f>
        <v>-2.2689739642119868E-2</v>
      </c>
      <c r="L724">
        <f>Table1[[#This Row],[H-S Bet]]*Table1[[#This Row],[Odds]]*Table1[[#This Row],[Win]]-Table1[[#This Row],[H-S Bet]]</f>
        <v>-1.4140848540916694E-2</v>
      </c>
      <c r="M724" s="5">
        <f>M723</f>
        <v>1.6045529075901539</v>
      </c>
      <c r="N724" s="4">
        <v>0.45300000000000001</v>
      </c>
      <c r="O724" s="4">
        <f>((Table1[[#This Row],[Dom prob.]]*(Table1[[#This Row],[Odds]]-1)-1+Table1[[#This Row],[Dom prob.]])/(Table1[[#This Row],[Odds]]-1))*0.3</f>
        <v>-3.6836842105263147E-2</v>
      </c>
      <c r="P724" s="4"/>
      <c r="Q724" s="4">
        <f>(Table1[[#This Row],[Dom Bet]]*Table1[[#This Row],[Odds]]*Table1[[#This Row],[Win]]-Table1[[#This Row],[Dom Bet]])*Table1[[#This Row],[Dom Bankroll]]</f>
        <v>0</v>
      </c>
      <c r="R724" s="4">
        <f>Table1[[#This Row],[Dom Bet]]*Table1[[#This Row],[Odds]]*Table1[[#This Row],[Win]]-Table1[[#This Row],[Dom Bet]]</f>
        <v>0</v>
      </c>
      <c r="S724" s="4">
        <f>S723</f>
        <v>1.1710476494937225</v>
      </c>
      <c r="T724">
        <v>0.44230000000000003</v>
      </c>
      <c r="U724">
        <f>((Table1[[#This Row],[BB prob.]]*(Table1[[#This Row],[Odds]]-1)-1+Table1[[#This Row],[BB prob.]])/(Table1[[#This Row],[Odds]]-1))*0.3</f>
        <v>-4.3425789473684195E-2</v>
      </c>
      <c r="W724">
        <f>(Table1[[#This Row],[BB Bet]]*Table1[[#This Row],[Odds]]*Table1[[#This Row],[Win]]-Table1[[#This Row],[BB Bet]])*Table1[[#This Row],[BB Bankroll]]</f>
        <v>0</v>
      </c>
      <c r="X724">
        <f>Table1[[#This Row],[BB Bet]]*Table1[[#This Row],[Odds]]*Table1[[#This Row],[Win]]-Table1[[#This Row],[BB Bet]]</f>
        <v>0</v>
      </c>
      <c r="Y724" s="5">
        <f>Y723</f>
        <v>2.3726385471129285</v>
      </c>
    </row>
    <row r="725" spans="1:25" x14ac:dyDescent="0.35">
      <c r="A725" s="4">
        <v>2020020391.0999999</v>
      </c>
      <c r="B725" s="4">
        <v>52</v>
      </c>
      <c r="C725" s="4" t="s">
        <v>17</v>
      </c>
      <c r="D725" s="4" t="s">
        <v>15</v>
      </c>
      <c r="E725" s="4">
        <v>0</v>
      </c>
      <c r="F725" s="4">
        <v>1</v>
      </c>
      <c r="G725" s="4">
        <v>1.9</v>
      </c>
      <c r="H725">
        <v>0.46421571604466516</v>
      </c>
      <c r="I725">
        <f>((Table1[[#This Row],[H-S prob.]]*(Table1[[#This Row],[Odds]]-1)-1+Table1[[#This Row],[H-S prob.]])/(Table1[[#This Row],[Odds]]-1))*0.3</f>
        <v>-3.9330046505045423E-2</v>
      </c>
      <c r="K725">
        <f>(Table1[[#This Row],[H-S Bet]]*Table1[[#This Row],[Odds]]*Table1[[#This Row],[Win]]-Table1[[#This Row],[H-S Bet]])*Table1[[#This Row],[H-S Bankroll]]</f>
        <v>0</v>
      </c>
      <c r="L725">
        <f>Table1[[#This Row],[H-S Bet]]*Table1[[#This Row],[Odds]]*Table1[[#This Row],[Win]]-Table1[[#This Row],[H-S Bet]]</f>
        <v>0</v>
      </c>
      <c r="M725" s="5">
        <f>M724</f>
        <v>1.6045529075901539</v>
      </c>
      <c r="N725" s="4">
        <v>0.54699999999999993</v>
      </c>
      <c r="O725" s="4">
        <f>((Table1[[#This Row],[Dom prob.]]*(Table1[[#This Row],[Odds]]-1)-1+Table1[[#This Row],[Dom prob.]])/(Table1[[#This Row],[Odds]]-1))*0.3</f>
        <v>1.3099999999999964E-2</v>
      </c>
      <c r="P725" s="4">
        <v>1.3099999999999964E-2</v>
      </c>
      <c r="Q725" s="4">
        <f>(Table1[[#This Row],[Dom Bet]]*Table1[[#This Row],[Odds]]*Table1[[#This Row],[Win]]-Table1[[#This Row],[Dom Bet]])*Table1[[#This Row],[Dom Bankroll]]</f>
        <v>1.3806651787530948E-2</v>
      </c>
      <c r="R725" s="4">
        <f>Table1[[#This Row],[Dom Bet]]*Table1[[#This Row],[Odds]]*Table1[[#This Row],[Win]]-Table1[[#This Row],[Dom Bet]]</f>
        <v>1.1789999999999965E-2</v>
      </c>
      <c r="S725" s="4">
        <f>S724</f>
        <v>1.1710476494937225</v>
      </c>
      <c r="T725">
        <v>0.55769999999999997</v>
      </c>
      <c r="U725">
        <f>((Table1[[#This Row],[BB prob.]]*(Table1[[#This Row],[Odds]]-1)-1+Table1[[#This Row],[BB prob.]])/(Table1[[#This Row],[Odds]]-1))*0.3</f>
        <v>1.9876666666666619E-2</v>
      </c>
      <c r="V725">
        <v>1.9876666666666619E-2</v>
      </c>
      <c r="W725">
        <f>(Table1[[#This Row],[BB Bet]]*Table1[[#This Row],[Odds]]*Table1[[#This Row],[Win]]-Table1[[#This Row],[BB Bet]])*Table1[[#This Row],[BB Bankroll]]</f>
        <v>4.2444130969303072E-2</v>
      </c>
      <c r="X725">
        <f>Table1[[#This Row],[BB Bet]]*Table1[[#This Row],[Odds]]*Table1[[#This Row],[Win]]-Table1[[#This Row],[BB Bet]]</f>
        <v>1.7888999999999954E-2</v>
      </c>
      <c r="Y725" s="5">
        <f>Y724</f>
        <v>2.3726385471129285</v>
      </c>
    </row>
    <row r="726" spans="1:25" x14ac:dyDescent="0.35">
      <c r="A726" s="4">
        <v>2020020391.2</v>
      </c>
      <c r="B726" s="4">
        <v>52</v>
      </c>
      <c r="C726" s="4" t="s">
        <v>2</v>
      </c>
      <c r="D726" s="4" t="s">
        <v>3</v>
      </c>
      <c r="E726" s="4">
        <v>0</v>
      </c>
      <c r="F726" s="4">
        <v>0</v>
      </c>
      <c r="G726" s="4">
        <v>2</v>
      </c>
      <c r="H726">
        <v>0.47202916083311564</v>
      </c>
      <c r="I726">
        <f>((Table1[[#This Row],[H-S prob.]]*(Table1[[#This Row],[Odds]]-1)-1+Table1[[#This Row],[H-S prob.]])/(Table1[[#This Row],[Odds]]-1))*0.3</f>
        <v>-1.6782503500130618E-2</v>
      </c>
      <c r="K726">
        <f>(Table1[[#This Row],[H-S Bet]]*Table1[[#This Row],[Odds]]*Table1[[#This Row],[Win]]-Table1[[#This Row],[H-S Bet]])*Table1[[#This Row],[H-S Bankroll]]</f>
        <v>0</v>
      </c>
      <c r="L726">
        <f>Table1[[#This Row],[H-S Bet]]*Table1[[#This Row],[Odds]]*Table1[[#This Row],[Win]]-Table1[[#This Row],[H-S Bet]]</f>
        <v>0</v>
      </c>
      <c r="M726" s="5">
        <f>M725</f>
        <v>1.6045529075901539</v>
      </c>
      <c r="N726" s="4">
        <v>0.48399999999999999</v>
      </c>
      <c r="O726" s="4">
        <f>((Table1[[#This Row],[Dom prob.]]*(Table1[[#This Row],[Odds]]-1)-1+Table1[[#This Row],[Dom prob.]])/(Table1[[#This Row],[Odds]]-1))*0.3</f>
        <v>-9.6000000000000078E-3</v>
      </c>
      <c r="P726" s="4"/>
      <c r="Q726" s="4">
        <f>(Table1[[#This Row],[Dom Bet]]*Table1[[#This Row],[Odds]]*Table1[[#This Row],[Win]]-Table1[[#This Row],[Dom Bet]])*Table1[[#This Row],[Dom Bankroll]]</f>
        <v>0</v>
      </c>
      <c r="R726" s="4">
        <f>Table1[[#This Row],[Dom Bet]]*Table1[[#This Row],[Odds]]*Table1[[#This Row],[Win]]-Table1[[#This Row],[Dom Bet]]</f>
        <v>0</v>
      </c>
      <c r="S726" s="4">
        <f>S725</f>
        <v>1.1710476494937225</v>
      </c>
      <c r="T726">
        <v>0.54249999999999998</v>
      </c>
      <c r="U726">
        <f>((Table1[[#This Row],[BB prob.]]*(Table1[[#This Row],[Odds]]-1)-1+Table1[[#This Row],[BB prob.]])/(Table1[[#This Row],[Odds]]-1))*0.3</f>
        <v>2.5499999999999988E-2</v>
      </c>
      <c r="V726">
        <v>2.5499999999999988E-2</v>
      </c>
      <c r="W726">
        <f>(Table1[[#This Row],[BB Bet]]*Table1[[#This Row],[Odds]]*Table1[[#This Row],[Win]]-Table1[[#This Row],[BB Bet]])*Table1[[#This Row],[BB Bankroll]]</f>
        <v>-6.0502282951379646E-2</v>
      </c>
      <c r="X726">
        <f>Table1[[#This Row],[BB Bet]]*Table1[[#This Row],[Odds]]*Table1[[#This Row],[Win]]-Table1[[#This Row],[BB Bet]]</f>
        <v>-2.5499999999999988E-2</v>
      </c>
      <c r="Y726" s="5">
        <f>Y725</f>
        <v>2.3726385471129285</v>
      </c>
    </row>
    <row r="727" spans="1:25" x14ac:dyDescent="0.35">
      <c r="A727" s="4">
        <v>2020020391.2</v>
      </c>
      <c r="B727" s="4">
        <v>52</v>
      </c>
      <c r="C727" s="4" t="s">
        <v>3</v>
      </c>
      <c r="D727" s="4" t="s">
        <v>2</v>
      </c>
      <c r="E727" s="4">
        <v>1</v>
      </c>
      <c r="F727" s="4">
        <v>1</v>
      </c>
      <c r="G727" s="4">
        <v>1.9</v>
      </c>
      <c r="H727">
        <v>0.52797083916688436</v>
      </c>
      <c r="I727">
        <f>((Table1[[#This Row],[H-S prob.]]*(Table1[[#This Row],[Odds]]-1)-1+Table1[[#This Row],[H-S prob.]])/(Table1[[#This Row],[Odds]]-1))*0.3</f>
        <v>1.0481981390267532E-3</v>
      </c>
      <c r="J727">
        <v>1.0481981390267532E-3</v>
      </c>
      <c r="K727">
        <f>(Table1[[#This Row],[H-S Bet]]*Table1[[#This Row],[Odds]]*Table1[[#This Row],[Win]]-Table1[[#This Row],[H-S Bet]])*Table1[[#This Row],[H-S Bankroll]]</f>
        <v>1.5137004345353688E-3</v>
      </c>
      <c r="L727">
        <f>Table1[[#This Row],[H-S Bet]]*Table1[[#This Row],[Odds]]*Table1[[#This Row],[Win]]-Table1[[#This Row],[H-S Bet]]</f>
        <v>9.4337832512407798E-4</v>
      </c>
      <c r="M727" s="5">
        <f>M726</f>
        <v>1.6045529075901539</v>
      </c>
      <c r="N727" s="4">
        <v>0.51600000000000001</v>
      </c>
      <c r="O727" s="4">
        <f>((Table1[[#This Row],[Dom prob.]]*(Table1[[#This Row],[Odds]]-1)-1+Table1[[#This Row],[Dom prob.]])/(Table1[[#This Row],[Odds]]-1))*0.3</f>
        <v>-6.5333333333333536E-3</v>
      </c>
      <c r="P727" s="4"/>
      <c r="Q727" s="4">
        <f>(Table1[[#This Row],[Dom Bet]]*Table1[[#This Row],[Odds]]*Table1[[#This Row],[Win]]-Table1[[#This Row],[Dom Bet]])*Table1[[#This Row],[Dom Bankroll]]</f>
        <v>0</v>
      </c>
      <c r="R727" s="4">
        <f>Table1[[#This Row],[Dom Bet]]*Table1[[#This Row],[Odds]]*Table1[[#This Row],[Win]]-Table1[[#This Row],[Dom Bet]]</f>
        <v>0</v>
      </c>
      <c r="S727" s="4">
        <f>S726</f>
        <v>1.1710476494937225</v>
      </c>
      <c r="T727">
        <v>0.45750000000000002</v>
      </c>
      <c r="U727">
        <f>((Table1[[#This Row],[BB prob.]]*(Table1[[#This Row],[Odds]]-1)-1+Table1[[#This Row],[BB prob.]])/(Table1[[#This Row],[Odds]]-1))*0.3</f>
        <v>-4.3583333333333349E-2</v>
      </c>
      <c r="W727">
        <f>(Table1[[#This Row],[BB Bet]]*Table1[[#This Row],[Odds]]*Table1[[#This Row],[Win]]-Table1[[#This Row],[BB Bet]])*Table1[[#This Row],[BB Bankroll]]</f>
        <v>0</v>
      </c>
      <c r="X727">
        <f>Table1[[#This Row],[BB Bet]]*Table1[[#This Row],[Odds]]*Table1[[#This Row],[Win]]-Table1[[#This Row],[BB Bet]]</f>
        <v>0</v>
      </c>
      <c r="Y727" s="5">
        <f>Y726</f>
        <v>2.3726385471129285</v>
      </c>
    </row>
    <row r="728" spans="1:25" x14ac:dyDescent="0.35">
      <c r="A728" s="4">
        <v>2020020394</v>
      </c>
      <c r="B728" s="4">
        <v>53</v>
      </c>
      <c r="C728" s="4" t="s">
        <v>4</v>
      </c>
      <c r="D728" s="4" t="s">
        <v>5</v>
      </c>
      <c r="E728" s="4">
        <v>1</v>
      </c>
      <c r="F728" s="4">
        <v>0</v>
      </c>
      <c r="G728" s="4">
        <v>2.75</v>
      </c>
      <c r="H728">
        <v>0.35383083010767608</v>
      </c>
      <c r="I728">
        <f>((Table1[[#This Row],[H-S prob.]]*(Table1[[#This Row],[Odds]]-1)-1+Table1[[#This Row],[H-S prob.]])/(Table1[[#This Row],[Odds]]-1))*0.3</f>
        <v>-4.622608663524143E-3</v>
      </c>
      <c r="K728">
        <f>(Table1[[#This Row],[H-S Bet]]*Table1[[#This Row],[Odds]]*Table1[[#This Row],[Win]]-Table1[[#This Row],[H-S Bet]])*Table1[[#This Row],[H-S Bankroll]]</f>
        <v>0</v>
      </c>
      <c r="L728">
        <f>Table1[[#This Row],[H-S Bet]]*Table1[[#This Row],[Odds]]*Table1[[#This Row],[Win]]-Table1[[#This Row],[H-S Bet]]</f>
        <v>0</v>
      </c>
      <c r="M728" s="5">
        <f>M727+SUM(K704:K727)</f>
        <v>1.5254117597626264</v>
      </c>
      <c r="N728" s="4">
        <v>0.318</v>
      </c>
      <c r="O728" s="4">
        <f>((Table1[[#This Row],[Dom prob.]]*(Table1[[#This Row],[Odds]]-1)-1+Table1[[#This Row],[Dom prob.]])/(Table1[[#This Row],[Odds]]-1))*0.3</f>
        <v>-2.1514285714285715E-2</v>
      </c>
      <c r="P728" s="4"/>
      <c r="Q728" s="4">
        <f>(Table1[[#This Row],[Dom Bet]]*Table1[[#This Row],[Odds]]*Table1[[#This Row],[Win]]-Table1[[#This Row],[Dom Bet]])*Table1[[#This Row],[Dom Bankroll]]</f>
        <v>0</v>
      </c>
      <c r="R728" s="4">
        <f>Table1[[#This Row],[Dom Bet]]*Table1[[#This Row],[Odds]]*Table1[[#This Row],[Win]]-Table1[[#This Row],[Dom Bet]]</f>
        <v>0</v>
      </c>
      <c r="S728" s="4">
        <f>S727+SUM(Q704:Q727)</f>
        <v>1.1779507896259103</v>
      </c>
      <c r="T728">
        <v>0.33200000000000002</v>
      </c>
      <c r="U728">
        <f>((Table1[[#This Row],[BB prob.]]*(Table1[[#This Row],[Odds]]-1)-1+Table1[[#This Row],[BB prob.]])/(Table1[[#This Row],[Odds]]-1))*0.3</f>
        <v>-1.4914285714285698E-2</v>
      </c>
      <c r="W728">
        <f>(Table1[[#This Row],[BB Bet]]*Table1[[#This Row],[Odds]]*Table1[[#This Row],[Win]]-Table1[[#This Row],[BB Bet]])*Table1[[#This Row],[BB Bankroll]]</f>
        <v>0</v>
      </c>
      <c r="X728">
        <f>Table1[[#This Row],[BB Bet]]*Table1[[#This Row],[Odds]]*Table1[[#This Row],[Win]]-Table1[[#This Row],[BB Bet]]</f>
        <v>0</v>
      </c>
      <c r="Y728" s="5">
        <f>Y727+SUM(W704:W727)</f>
        <v>2.3023657386245375</v>
      </c>
    </row>
    <row r="729" spans="1:25" x14ac:dyDescent="0.35">
      <c r="A729" s="4">
        <v>2020020394</v>
      </c>
      <c r="B729" s="4">
        <v>53</v>
      </c>
      <c r="C729" s="4" t="s">
        <v>5</v>
      </c>
      <c r="D729" s="4" t="s">
        <v>4</v>
      </c>
      <c r="E729" s="4">
        <v>0</v>
      </c>
      <c r="F729" s="4">
        <v>1</v>
      </c>
      <c r="G729" s="4">
        <v>1.47</v>
      </c>
      <c r="H729">
        <v>0.64616916989232398</v>
      </c>
      <c r="I729">
        <f>((Table1[[#This Row],[H-S prob.]]*(Table1[[#This Row],[Odds]]-1)-1+Table1[[#This Row],[H-S prob.]])/(Table1[[#This Row],[Odds]]-1))*0.3</f>
        <v>-3.1998715058479031E-2</v>
      </c>
      <c r="K729">
        <f>(Table1[[#This Row],[H-S Bet]]*Table1[[#This Row],[Odds]]*Table1[[#This Row],[Win]]-Table1[[#This Row],[H-S Bet]])*Table1[[#This Row],[H-S Bankroll]]</f>
        <v>0</v>
      </c>
      <c r="L729">
        <f>Table1[[#This Row],[H-S Bet]]*Table1[[#This Row],[Odds]]*Table1[[#This Row],[Win]]-Table1[[#This Row],[H-S Bet]]</f>
        <v>0</v>
      </c>
      <c r="M729" s="5">
        <f>M728</f>
        <v>1.5254117597626264</v>
      </c>
      <c r="N729" s="4">
        <v>0.68199999999999994</v>
      </c>
      <c r="O729" s="4">
        <f>((Table1[[#This Row],[Dom prob.]]*(Table1[[#This Row],[Odds]]-1)-1+Table1[[#This Row],[Dom prob.]])/(Table1[[#This Row],[Odds]]-1))*0.3</f>
        <v>1.6212765957446015E-3</v>
      </c>
      <c r="P729" s="4">
        <v>1.6212765957446015E-3</v>
      </c>
      <c r="Q729" s="4">
        <f>(Table1[[#This Row],[Dom Bet]]*Table1[[#This Row],[Odds]]*Table1[[#This Row],[Win]]-Table1[[#This Row],[Dom Bet]])*Table1[[#This Row],[Dom Bankroll]]</f>
        <v>8.9759850169489959E-4</v>
      </c>
      <c r="R729" s="4">
        <f>Table1[[#This Row],[Dom Bet]]*Table1[[#This Row],[Odds]]*Table1[[#This Row],[Win]]-Table1[[#This Row],[Dom Bet]]</f>
        <v>7.6199999999996258E-4</v>
      </c>
      <c r="S729" s="4">
        <f>S728</f>
        <v>1.1779507896259103</v>
      </c>
      <c r="T729">
        <v>0.66799999999999993</v>
      </c>
      <c r="U729">
        <f>((Table1[[#This Row],[BB prob.]]*(Table1[[#This Row],[Odds]]-1)-1+Table1[[#This Row],[BB prob.]])/(Table1[[#This Row],[Odds]]-1))*0.3</f>
        <v>-1.1514893617021313E-2</v>
      </c>
      <c r="W729">
        <f>(Table1[[#This Row],[BB Bet]]*Table1[[#This Row],[Odds]]*Table1[[#This Row],[Win]]-Table1[[#This Row],[BB Bet]])*Table1[[#This Row],[BB Bankroll]]</f>
        <v>0</v>
      </c>
      <c r="X729">
        <f>Table1[[#This Row],[BB Bet]]*Table1[[#This Row],[Odds]]*Table1[[#This Row],[Win]]-Table1[[#This Row],[BB Bet]]</f>
        <v>0</v>
      </c>
      <c r="Y729" s="5">
        <f>Y728</f>
        <v>2.3023657386245375</v>
      </c>
    </row>
    <row r="730" spans="1:25" x14ac:dyDescent="0.35">
      <c r="A730" s="4">
        <v>2020020395</v>
      </c>
      <c r="B730" s="4">
        <v>53</v>
      </c>
      <c r="C730" s="4" t="s">
        <v>22</v>
      </c>
      <c r="D730" s="4" t="s">
        <v>30</v>
      </c>
      <c r="E730" s="4">
        <v>1</v>
      </c>
      <c r="F730" s="4">
        <v>0</v>
      </c>
      <c r="G730" s="4">
        <v>1.58</v>
      </c>
      <c r="H730">
        <v>0.67798009988582697</v>
      </c>
      <c r="I730">
        <f>((Table1[[#This Row],[H-S prob.]]*(Table1[[#This Row],[Odds]]-1)-1+Table1[[#This Row],[H-S prob.]])/(Table1[[#This Row],[Odds]]-1))*0.3</f>
        <v>3.6832012665313787E-2</v>
      </c>
      <c r="J730">
        <v>3.6832012665313787E-2</v>
      </c>
      <c r="K730">
        <f>(Table1[[#This Row],[H-S Bet]]*Table1[[#This Row],[Odds]]*Table1[[#This Row],[Win]]-Table1[[#This Row],[H-S Bet]])*Table1[[#This Row],[H-S Bankroll]]</f>
        <v>-5.6183985255395648E-2</v>
      </c>
      <c r="L730">
        <f>Table1[[#This Row],[H-S Bet]]*Table1[[#This Row],[Odds]]*Table1[[#This Row],[Win]]-Table1[[#This Row],[H-S Bet]]</f>
        <v>-3.6832012665313787E-2</v>
      </c>
      <c r="M730" s="5">
        <f>M729</f>
        <v>1.5254117597626264</v>
      </c>
      <c r="N730" s="4">
        <v>0.63900000000000001</v>
      </c>
      <c r="O730" s="4">
        <f>((Table1[[#This Row],[Dom prob.]]*(Table1[[#This Row],[Odds]]-1)-1+Table1[[#This Row],[Dom prob.]])/(Table1[[#This Row],[Odds]]-1))*0.3</f>
        <v>4.9758620689655548E-3</v>
      </c>
      <c r="P730" s="4">
        <v>4.9758620689655548E-3</v>
      </c>
      <c r="Q730" s="4">
        <f>(Table1[[#This Row],[Dom Bet]]*Table1[[#This Row],[Odds]]*Table1[[#This Row],[Win]]-Table1[[#This Row],[Dom Bet]])*Table1[[#This Row],[Dom Bankroll]]</f>
        <v>-5.861320653207591E-3</v>
      </c>
      <c r="R730" s="4">
        <f>Table1[[#This Row],[Dom Bet]]*Table1[[#This Row],[Odds]]*Table1[[#This Row],[Win]]-Table1[[#This Row],[Dom Bet]]</f>
        <v>-4.9758620689655548E-3</v>
      </c>
      <c r="S730" s="4">
        <f>S729</f>
        <v>1.1779507896259103</v>
      </c>
      <c r="T730">
        <v>0.69910000000000005</v>
      </c>
      <c r="U730">
        <f>((Table1[[#This Row],[BB prob.]]*(Table1[[#This Row],[Odds]]-1)-1+Table1[[#This Row],[BB prob.]])/(Table1[[#This Row],[Odds]]-1))*0.3</f>
        <v>5.4092068965517263E-2</v>
      </c>
      <c r="V730">
        <v>5.4092068965517263E-2</v>
      </c>
      <c r="W730">
        <f>(Table1[[#This Row],[BB Bet]]*Table1[[#This Row],[Odds]]*Table1[[#This Row],[Win]]-Table1[[#This Row],[BB Bet]])*Table1[[#This Row],[BB Bankroll]]</f>
        <v>-0.12453972631752258</v>
      </c>
      <c r="X730">
        <f>Table1[[#This Row],[BB Bet]]*Table1[[#This Row],[Odds]]*Table1[[#This Row],[Win]]-Table1[[#This Row],[BB Bet]]</f>
        <v>-5.4092068965517263E-2</v>
      </c>
      <c r="Y730" s="5">
        <f>Y729</f>
        <v>2.3023657386245375</v>
      </c>
    </row>
    <row r="731" spans="1:25" x14ac:dyDescent="0.35">
      <c r="A731" s="4">
        <v>2020020395</v>
      </c>
      <c r="B731" s="4">
        <v>53</v>
      </c>
      <c r="C731" s="4" t="s">
        <v>30</v>
      </c>
      <c r="D731" s="4" t="s">
        <v>22</v>
      </c>
      <c r="E731" s="4">
        <v>0</v>
      </c>
      <c r="F731" s="4">
        <v>1</v>
      </c>
      <c r="G731" s="4">
        <v>2.5</v>
      </c>
      <c r="H731">
        <v>0.32201990011417303</v>
      </c>
      <c r="I731">
        <f>((Table1[[#This Row],[H-S prob.]]*(Table1[[#This Row],[Odds]]-1)-1+Table1[[#This Row],[H-S prob.]])/(Table1[[#This Row],[Odds]]-1))*0.3</f>
        <v>-3.8990049942913482E-2</v>
      </c>
      <c r="K731">
        <f>(Table1[[#This Row],[H-S Bet]]*Table1[[#This Row],[Odds]]*Table1[[#This Row],[Win]]-Table1[[#This Row],[H-S Bet]])*Table1[[#This Row],[H-S Bankroll]]</f>
        <v>0</v>
      </c>
      <c r="L731">
        <f>Table1[[#This Row],[H-S Bet]]*Table1[[#This Row],[Odds]]*Table1[[#This Row],[Win]]-Table1[[#This Row],[H-S Bet]]</f>
        <v>0</v>
      </c>
      <c r="M731" s="5">
        <f>M730</f>
        <v>1.5254117597626264</v>
      </c>
      <c r="N731" s="4">
        <v>0.36099999999999999</v>
      </c>
      <c r="O731" s="4">
        <f>((Table1[[#This Row],[Dom prob.]]*(Table1[[#This Row],[Odds]]-1)-1+Table1[[#This Row],[Dom prob.]])/(Table1[[#This Row],[Odds]]-1))*0.3</f>
        <v>-1.9500000000000003E-2</v>
      </c>
      <c r="P731" s="4"/>
      <c r="Q731" s="4">
        <f>(Table1[[#This Row],[Dom Bet]]*Table1[[#This Row],[Odds]]*Table1[[#This Row],[Win]]-Table1[[#This Row],[Dom Bet]])*Table1[[#This Row],[Dom Bankroll]]</f>
        <v>0</v>
      </c>
      <c r="R731" s="4">
        <f>Table1[[#This Row],[Dom Bet]]*Table1[[#This Row],[Odds]]*Table1[[#This Row],[Win]]-Table1[[#This Row],[Dom Bet]]</f>
        <v>0</v>
      </c>
      <c r="S731" s="4">
        <f>S730</f>
        <v>1.1779507896259103</v>
      </c>
      <c r="T731">
        <v>0.30089999999999995</v>
      </c>
      <c r="U731">
        <f>((Table1[[#This Row],[BB prob.]]*(Table1[[#This Row],[Odds]]-1)-1+Table1[[#This Row],[BB prob.]])/(Table1[[#This Row],[Odds]]-1))*0.3</f>
        <v>-4.9550000000000032E-2</v>
      </c>
      <c r="W731">
        <f>(Table1[[#This Row],[BB Bet]]*Table1[[#This Row],[Odds]]*Table1[[#This Row],[Win]]-Table1[[#This Row],[BB Bet]])*Table1[[#This Row],[BB Bankroll]]</f>
        <v>0</v>
      </c>
      <c r="X731">
        <f>Table1[[#This Row],[BB Bet]]*Table1[[#This Row],[Odds]]*Table1[[#This Row],[Win]]-Table1[[#This Row],[BB Bet]]</f>
        <v>0</v>
      </c>
      <c r="Y731" s="5">
        <f>Y730</f>
        <v>2.3023657386245375</v>
      </c>
    </row>
    <row r="732" spans="1:25" x14ac:dyDescent="0.35">
      <c r="A732" s="4">
        <v>2020020395.0999999</v>
      </c>
      <c r="B732" s="4">
        <v>53</v>
      </c>
      <c r="C732" s="4" t="s">
        <v>12</v>
      </c>
      <c r="D732" s="4" t="s">
        <v>16</v>
      </c>
      <c r="E732" s="4">
        <v>0</v>
      </c>
      <c r="F732" s="4">
        <v>0</v>
      </c>
      <c r="G732" s="4">
        <v>2.9</v>
      </c>
      <c r="H732">
        <v>0.36055214205861447</v>
      </c>
      <c r="I732">
        <f>((Table1[[#This Row],[H-S prob.]]*(Table1[[#This Row],[Odds]]-1)-1+Table1[[#This Row],[H-S prob.]])/(Table1[[#This Row],[Odds]]-1))*0.3</f>
        <v>7.2001913636813627E-3</v>
      </c>
      <c r="J732">
        <v>7.2001913636813627E-3</v>
      </c>
      <c r="K732">
        <f>(Table1[[#This Row],[H-S Bet]]*Table1[[#This Row],[Odds]]*Table1[[#This Row],[Win]]-Table1[[#This Row],[H-S Bet]])*Table1[[#This Row],[H-S Bankroll]]</f>
        <v>-1.0983256578700853E-2</v>
      </c>
      <c r="L732">
        <f>Table1[[#This Row],[H-S Bet]]*Table1[[#This Row],[Odds]]*Table1[[#This Row],[Win]]-Table1[[#This Row],[H-S Bet]]</f>
        <v>-7.2001913636813627E-3</v>
      </c>
      <c r="M732" s="5">
        <f>M731</f>
        <v>1.5254117597626264</v>
      </c>
      <c r="N732" s="4">
        <v>0.30900000000000005</v>
      </c>
      <c r="O732" s="4">
        <f>((Table1[[#This Row],[Dom prob.]]*(Table1[[#This Row],[Odds]]-1)-1+Table1[[#This Row],[Dom prob.]])/(Table1[[#This Row],[Odds]]-1))*0.3</f>
        <v>-1.6405263157894718E-2</v>
      </c>
      <c r="P732" s="4"/>
      <c r="Q732" s="4">
        <f>(Table1[[#This Row],[Dom Bet]]*Table1[[#This Row],[Odds]]*Table1[[#This Row],[Win]]-Table1[[#This Row],[Dom Bet]])*Table1[[#This Row],[Dom Bankroll]]</f>
        <v>0</v>
      </c>
      <c r="R732" s="4">
        <f>Table1[[#This Row],[Dom Bet]]*Table1[[#This Row],[Odds]]*Table1[[#This Row],[Win]]-Table1[[#This Row],[Dom Bet]]</f>
        <v>0</v>
      </c>
      <c r="S732" s="4">
        <f>S731</f>
        <v>1.1779507896259103</v>
      </c>
      <c r="T732">
        <v>0.26480000000000004</v>
      </c>
      <c r="U732">
        <f>((Table1[[#This Row],[BB prob.]]*(Table1[[#This Row],[Odds]]-1)-1+Table1[[#This Row],[BB prob.]])/(Table1[[#This Row],[Odds]]-1))*0.3</f>
        <v>-3.6644210526315786E-2</v>
      </c>
      <c r="W732">
        <f>(Table1[[#This Row],[BB Bet]]*Table1[[#This Row],[Odds]]*Table1[[#This Row],[Win]]-Table1[[#This Row],[BB Bet]])*Table1[[#This Row],[BB Bankroll]]</f>
        <v>0</v>
      </c>
      <c r="X732">
        <f>Table1[[#This Row],[BB Bet]]*Table1[[#This Row],[Odds]]*Table1[[#This Row],[Win]]-Table1[[#This Row],[BB Bet]]</f>
        <v>0</v>
      </c>
      <c r="Y732" s="5">
        <f>Y731</f>
        <v>2.3023657386245375</v>
      </c>
    </row>
    <row r="733" spans="1:25" x14ac:dyDescent="0.35">
      <c r="A733" s="4">
        <v>2020020395.0999999</v>
      </c>
      <c r="B733" s="4">
        <v>53</v>
      </c>
      <c r="C733" s="4" t="s">
        <v>16</v>
      </c>
      <c r="D733" s="4" t="s">
        <v>12</v>
      </c>
      <c r="E733" s="4">
        <v>1</v>
      </c>
      <c r="F733" s="4">
        <v>1</v>
      </c>
      <c r="G733" s="4">
        <v>1.44</v>
      </c>
      <c r="H733">
        <v>0.63944785794138548</v>
      </c>
      <c r="I733">
        <f>((Table1[[#This Row],[H-S prob.]]*(Table1[[#This Row],[Odds]]-1)-1+Table1[[#This Row],[H-S prob.]])/(Table1[[#This Row],[Odds]]-1))*0.3</f>
        <v>-5.3996648566639736E-2</v>
      </c>
      <c r="K733">
        <f>(Table1[[#This Row],[H-S Bet]]*Table1[[#This Row],[Odds]]*Table1[[#This Row],[Win]]-Table1[[#This Row],[H-S Bet]])*Table1[[#This Row],[H-S Bankroll]]</f>
        <v>0</v>
      </c>
      <c r="L733">
        <f>Table1[[#This Row],[H-S Bet]]*Table1[[#This Row],[Odds]]*Table1[[#This Row],[Win]]-Table1[[#This Row],[H-S Bet]]</f>
        <v>0</v>
      </c>
      <c r="M733" s="5">
        <f>M732</f>
        <v>1.5254117597626264</v>
      </c>
      <c r="N733" s="4">
        <v>0.69099999999999995</v>
      </c>
      <c r="O733" s="4">
        <f>((Table1[[#This Row],[Dom prob.]]*(Table1[[#This Row],[Odds]]-1)-1+Table1[[#This Row],[Dom prob.]])/(Table1[[#This Row],[Odds]]-1))*0.3</f>
        <v>-3.3818181818183091E-3</v>
      </c>
      <c r="P733" s="4"/>
      <c r="Q733" s="4">
        <f>(Table1[[#This Row],[Dom Bet]]*Table1[[#This Row],[Odds]]*Table1[[#This Row],[Win]]-Table1[[#This Row],[Dom Bet]])*Table1[[#This Row],[Dom Bankroll]]</f>
        <v>0</v>
      </c>
      <c r="R733" s="4">
        <f>Table1[[#This Row],[Dom Bet]]*Table1[[#This Row],[Odds]]*Table1[[#This Row],[Win]]-Table1[[#This Row],[Dom Bet]]</f>
        <v>0</v>
      </c>
      <c r="S733" s="4">
        <f>S732</f>
        <v>1.1779507896259103</v>
      </c>
      <c r="T733">
        <v>0.73519999999999996</v>
      </c>
      <c r="U733">
        <f>((Table1[[#This Row],[BB prob.]]*(Table1[[#This Row],[Odds]]-1)-1+Table1[[#This Row],[BB prob.]])/(Table1[[#This Row],[Odds]]-1))*0.3</f>
        <v>4.0014545454545428E-2</v>
      </c>
      <c r="V733">
        <v>4.0014545454545428E-2</v>
      </c>
      <c r="W733">
        <f>(Table1[[#This Row],[BB Bet]]*Table1[[#This Row],[Odds]]*Table1[[#This Row],[Win]]-Table1[[#This Row],[BB Bet]])*Table1[[#This Row],[BB Bankroll]]</f>
        <v>4.0536372140519028E-2</v>
      </c>
      <c r="X733">
        <f>Table1[[#This Row],[BB Bet]]*Table1[[#This Row],[Odds]]*Table1[[#This Row],[Win]]-Table1[[#This Row],[BB Bet]]</f>
        <v>1.7606399999999987E-2</v>
      </c>
      <c r="Y733" s="5">
        <f>Y732</f>
        <v>2.3023657386245375</v>
      </c>
    </row>
    <row r="734" spans="1:25" x14ac:dyDescent="0.35">
      <c r="A734" s="4">
        <v>2020020395.2</v>
      </c>
      <c r="B734" s="4">
        <v>53</v>
      </c>
      <c r="C734" s="4" t="s">
        <v>14</v>
      </c>
      <c r="D734" s="4" t="s">
        <v>15</v>
      </c>
      <c r="E734" s="4">
        <v>1</v>
      </c>
      <c r="F734" s="4">
        <v>0</v>
      </c>
      <c r="G734" s="4">
        <v>1.38</v>
      </c>
      <c r="H734">
        <v>0.71849211276700375</v>
      </c>
      <c r="I734">
        <f>((Table1[[#This Row],[H-S prob.]]*(Table1[[#This Row],[Odds]]-1)-1+Table1[[#This Row],[H-S prob.]])/(Table1[[#This Row],[Odds]]-1))*0.3</f>
        <v>-6.6954350380538114E-3</v>
      </c>
      <c r="K734">
        <f>(Table1[[#This Row],[H-S Bet]]*Table1[[#This Row],[Odds]]*Table1[[#This Row],[Win]]-Table1[[#This Row],[H-S Bet]])*Table1[[#This Row],[H-S Bankroll]]</f>
        <v>0</v>
      </c>
      <c r="L734">
        <f>Table1[[#This Row],[H-S Bet]]*Table1[[#This Row],[Odds]]*Table1[[#This Row],[Win]]-Table1[[#This Row],[H-S Bet]]</f>
        <v>0</v>
      </c>
      <c r="M734" s="5">
        <f>M733</f>
        <v>1.5254117597626264</v>
      </c>
      <c r="N734" s="4">
        <v>0.70599999999999996</v>
      </c>
      <c r="O734" s="4">
        <f>((Table1[[#This Row],[Dom prob.]]*(Table1[[#This Row],[Odds]]-1)-1+Table1[[#This Row],[Dom prob.]])/(Table1[[#This Row],[Odds]]-1))*0.3</f>
        <v>-2.0305263157894892E-2</v>
      </c>
      <c r="P734" s="4"/>
      <c r="Q734" s="4">
        <f>(Table1[[#This Row],[Dom Bet]]*Table1[[#This Row],[Odds]]*Table1[[#This Row],[Win]]-Table1[[#This Row],[Dom Bet]])*Table1[[#This Row],[Dom Bankroll]]</f>
        <v>0</v>
      </c>
      <c r="R734" s="4">
        <f>Table1[[#This Row],[Dom Bet]]*Table1[[#This Row],[Odds]]*Table1[[#This Row],[Win]]-Table1[[#This Row],[Dom Bet]]</f>
        <v>0</v>
      </c>
      <c r="S734" s="4">
        <f>S733</f>
        <v>1.1779507896259103</v>
      </c>
      <c r="T734">
        <v>0.73240000000000005</v>
      </c>
      <c r="U734">
        <f>((Table1[[#This Row],[BB prob.]]*(Table1[[#This Row],[Odds]]-1)-1+Table1[[#This Row],[BB prob.]])/(Table1[[#This Row],[Odds]]-1))*0.3</f>
        <v>8.4568421052631151E-3</v>
      </c>
      <c r="V734">
        <v>8.4568421052631151E-3</v>
      </c>
      <c r="W734">
        <f>(Table1[[#This Row],[BB Bet]]*Table1[[#This Row],[Odds]]*Table1[[#This Row],[Win]]-Table1[[#This Row],[BB Bet]])*Table1[[#This Row],[BB Bankroll]]</f>
        <v>-1.94707435201152E-2</v>
      </c>
      <c r="X734">
        <f>Table1[[#This Row],[BB Bet]]*Table1[[#This Row],[Odds]]*Table1[[#This Row],[Win]]-Table1[[#This Row],[BB Bet]]</f>
        <v>-8.4568421052631151E-3</v>
      </c>
      <c r="Y734" s="5">
        <f>Y733</f>
        <v>2.3023657386245375</v>
      </c>
    </row>
    <row r="735" spans="1:25" x14ac:dyDescent="0.35">
      <c r="A735" s="4">
        <v>2020020395.2</v>
      </c>
      <c r="B735" s="4">
        <v>53</v>
      </c>
      <c r="C735" s="4" t="s">
        <v>15</v>
      </c>
      <c r="D735" s="4" t="s">
        <v>14</v>
      </c>
      <c r="E735" s="4">
        <v>0</v>
      </c>
      <c r="F735" s="4">
        <v>1</v>
      </c>
      <c r="G735" s="4">
        <v>3.2</v>
      </c>
      <c r="H735">
        <v>0.2815078872329963</v>
      </c>
      <c r="I735">
        <f>((Table1[[#This Row],[H-S prob.]]*(Table1[[#This Row],[Odds]]-1)-1+Table1[[#This Row],[H-S prob.]])/(Table1[[#This Row],[Odds]]-1))*0.3</f>
        <v>-1.3523831025601599E-2</v>
      </c>
      <c r="K735">
        <f>(Table1[[#This Row],[H-S Bet]]*Table1[[#This Row],[Odds]]*Table1[[#This Row],[Win]]-Table1[[#This Row],[H-S Bet]])*Table1[[#This Row],[H-S Bankroll]]</f>
        <v>0</v>
      </c>
      <c r="L735">
        <f>Table1[[#This Row],[H-S Bet]]*Table1[[#This Row],[Odds]]*Table1[[#This Row],[Win]]-Table1[[#This Row],[H-S Bet]]</f>
        <v>0</v>
      </c>
      <c r="M735" s="5">
        <f>M734</f>
        <v>1.5254117597626264</v>
      </c>
      <c r="N735" s="4">
        <v>0.29400000000000004</v>
      </c>
      <c r="O735" s="4">
        <f>((Table1[[#This Row],[Dom prob.]]*(Table1[[#This Row],[Odds]]-1)-1+Table1[[#This Row],[Dom prob.]])/(Table1[[#This Row],[Odds]]-1))*0.3</f>
        <v>-8.0727272727272453E-3</v>
      </c>
      <c r="P735" s="4"/>
      <c r="Q735" s="4">
        <f>(Table1[[#This Row],[Dom Bet]]*Table1[[#This Row],[Odds]]*Table1[[#This Row],[Win]]-Table1[[#This Row],[Dom Bet]])*Table1[[#This Row],[Dom Bankroll]]</f>
        <v>0</v>
      </c>
      <c r="R735" s="4">
        <f>Table1[[#This Row],[Dom Bet]]*Table1[[#This Row],[Odds]]*Table1[[#This Row],[Win]]-Table1[[#This Row],[Dom Bet]]</f>
        <v>0</v>
      </c>
      <c r="S735" s="4">
        <f>S734</f>
        <v>1.1779507896259103</v>
      </c>
      <c r="T735">
        <v>0.26759999999999995</v>
      </c>
      <c r="U735">
        <f>((Table1[[#This Row],[BB prob.]]*(Table1[[#This Row],[Odds]]-1)-1+Table1[[#This Row],[BB prob.]])/(Table1[[#This Row],[Odds]]-1))*0.3</f>
        <v>-1.9592727272727289E-2</v>
      </c>
      <c r="W735">
        <f>(Table1[[#This Row],[BB Bet]]*Table1[[#This Row],[Odds]]*Table1[[#This Row],[Win]]-Table1[[#This Row],[BB Bet]])*Table1[[#This Row],[BB Bankroll]]</f>
        <v>0</v>
      </c>
      <c r="X735">
        <f>Table1[[#This Row],[BB Bet]]*Table1[[#This Row],[Odds]]*Table1[[#This Row],[Win]]-Table1[[#This Row],[BB Bet]]</f>
        <v>0</v>
      </c>
      <c r="Y735" s="5">
        <f>Y734</f>
        <v>2.3023657386245375</v>
      </c>
    </row>
    <row r="736" spans="1:25" x14ac:dyDescent="0.35">
      <c r="A736" s="4">
        <v>2020020395.3</v>
      </c>
      <c r="B736" s="4">
        <v>53</v>
      </c>
      <c r="C736" s="4" t="s">
        <v>18</v>
      </c>
      <c r="D736" s="4" t="s">
        <v>31</v>
      </c>
      <c r="E736" s="4">
        <v>1</v>
      </c>
      <c r="F736" s="4">
        <v>1</v>
      </c>
      <c r="G736" s="4">
        <v>1.71</v>
      </c>
      <c r="H736">
        <v>0.57585454039809092</v>
      </c>
      <c r="I736">
        <f>((Table1[[#This Row],[H-S prob.]]*(Table1[[#This Row],[Odds]]-1)-1+Table1[[#This Row],[H-S prob.]])/(Table1[[#This Row],[Odds]]-1))*0.3</f>
        <v>-6.4600292616610547E-3</v>
      </c>
      <c r="K736">
        <f>(Table1[[#This Row],[H-S Bet]]*Table1[[#This Row],[Odds]]*Table1[[#This Row],[Win]]-Table1[[#This Row],[H-S Bet]])*Table1[[#This Row],[H-S Bankroll]]</f>
        <v>0</v>
      </c>
      <c r="L736">
        <f>Table1[[#This Row],[H-S Bet]]*Table1[[#This Row],[Odds]]*Table1[[#This Row],[Win]]-Table1[[#This Row],[H-S Bet]]</f>
        <v>0</v>
      </c>
      <c r="M736" s="5">
        <f>M735</f>
        <v>1.5254117597626264</v>
      </c>
      <c r="N736" s="4">
        <v>0.53300000000000003</v>
      </c>
      <c r="O736" s="4">
        <f>((Table1[[#This Row],[Dom prob.]]*(Table1[[#This Row],[Odds]]-1)-1+Table1[[#This Row],[Dom prob.]])/(Table1[[#This Row],[Odds]]-1))*0.3</f>
        <v>-3.7423943661971798E-2</v>
      </c>
      <c r="P736" s="4"/>
      <c r="Q736" s="4">
        <f>(Table1[[#This Row],[Dom Bet]]*Table1[[#This Row],[Odds]]*Table1[[#This Row],[Win]]-Table1[[#This Row],[Dom Bet]])*Table1[[#This Row],[Dom Bankroll]]</f>
        <v>0</v>
      </c>
      <c r="R736" s="4">
        <f>Table1[[#This Row],[Dom Bet]]*Table1[[#This Row],[Odds]]*Table1[[#This Row],[Win]]-Table1[[#This Row],[Dom Bet]]</f>
        <v>0</v>
      </c>
      <c r="S736" s="4">
        <f>S735</f>
        <v>1.1779507896259103</v>
      </c>
      <c r="T736">
        <v>0.62380000000000002</v>
      </c>
      <c r="U736">
        <f>((Table1[[#This Row],[BB prob.]]*(Table1[[#This Row],[Odds]]-1)-1+Table1[[#This Row],[BB prob.]])/(Table1[[#This Row],[Odds]]-1))*0.3</f>
        <v>2.8182253521126778E-2</v>
      </c>
      <c r="V736">
        <v>2.8182253521126778E-2</v>
      </c>
      <c r="W736">
        <f>(Table1[[#This Row],[BB Bet]]*Table1[[#This Row],[Odds]]*Table1[[#This Row],[Win]]-Table1[[#This Row],[BB Bet]])*Table1[[#This Row],[BB Bankroll]]</f>
        <v>4.6068957010433842E-2</v>
      </c>
      <c r="X736">
        <f>Table1[[#This Row],[BB Bet]]*Table1[[#This Row],[Odds]]*Table1[[#This Row],[Win]]-Table1[[#This Row],[BB Bet]]</f>
        <v>2.0009400000000011E-2</v>
      </c>
      <c r="Y736" s="5">
        <f>Y735</f>
        <v>2.3023657386245375</v>
      </c>
    </row>
    <row r="737" spans="1:25" x14ac:dyDescent="0.35">
      <c r="A737" s="4">
        <v>2020020395.3</v>
      </c>
      <c r="B737" s="4">
        <v>53</v>
      </c>
      <c r="C737" s="4" t="s">
        <v>31</v>
      </c>
      <c r="D737" s="4" t="s">
        <v>18</v>
      </c>
      <c r="E737" s="4">
        <v>0</v>
      </c>
      <c r="F737" s="4">
        <v>0</v>
      </c>
      <c r="G737" s="4">
        <v>2.2000000000000002</v>
      </c>
      <c r="H737">
        <v>0.42414545960190914</v>
      </c>
      <c r="I737">
        <f>((Table1[[#This Row],[H-S prob.]]*(Table1[[#This Row],[Odds]]-1)-1+Table1[[#This Row],[H-S prob.]])/(Table1[[#This Row],[Odds]]-1))*0.3</f>
        <v>-1.6719997218949966E-2</v>
      </c>
      <c r="K737">
        <f>(Table1[[#This Row],[H-S Bet]]*Table1[[#This Row],[Odds]]*Table1[[#This Row],[Win]]-Table1[[#This Row],[H-S Bet]])*Table1[[#This Row],[H-S Bankroll]]</f>
        <v>0</v>
      </c>
      <c r="L737">
        <f>Table1[[#This Row],[H-S Bet]]*Table1[[#This Row],[Odds]]*Table1[[#This Row],[Win]]-Table1[[#This Row],[H-S Bet]]</f>
        <v>0</v>
      </c>
      <c r="M737" s="5">
        <f>M736</f>
        <v>1.5254117597626264</v>
      </c>
      <c r="N737" s="4">
        <v>0.46699999999999997</v>
      </c>
      <c r="O737" s="4">
        <f>((Table1[[#This Row],[Dom prob.]]*(Table1[[#This Row],[Odds]]-1)-1+Table1[[#This Row],[Dom prob.]])/(Table1[[#This Row],[Odds]]-1))*0.3</f>
        <v>6.8499999999999941E-3</v>
      </c>
      <c r="P737" s="4">
        <v>6.8499999999999941E-3</v>
      </c>
      <c r="Q737" s="4">
        <f>(Table1[[#This Row],[Dom Bet]]*Table1[[#This Row],[Odds]]*Table1[[#This Row],[Win]]-Table1[[#This Row],[Dom Bet]])*Table1[[#This Row],[Dom Bankroll]]</f>
        <v>-8.0689629089374781E-3</v>
      </c>
      <c r="R737" s="4">
        <f>Table1[[#This Row],[Dom Bet]]*Table1[[#This Row],[Odds]]*Table1[[#This Row],[Win]]-Table1[[#This Row],[Dom Bet]]</f>
        <v>-6.8499999999999941E-3</v>
      </c>
      <c r="S737" s="4">
        <f>S736</f>
        <v>1.1779507896259103</v>
      </c>
      <c r="T737">
        <v>0.37619999999999998</v>
      </c>
      <c r="U737">
        <f>((Table1[[#This Row],[BB prob.]]*(Table1[[#This Row],[Odds]]-1)-1+Table1[[#This Row],[BB prob.]])/(Table1[[#This Row],[Odds]]-1))*0.3</f>
        <v>-4.3089999999999982E-2</v>
      </c>
      <c r="W737">
        <f>(Table1[[#This Row],[BB Bet]]*Table1[[#This Row],[Odds]]*Table1[[#This Row],[Win]]-Table1[[#This Row],[BB Bet]])*Table1[[#This Row],[BB Bankroll]]</f>
        <v>0</v>
      </c>
      <c r="X737">
        <f>Table1[[#This Row],[BB Bet]]*Table1[[#This Row],[Odds]]*Table1[[#This Row],[Win]]-Table1[[#This Row],[BB Bet]]</f>
        <v>0</v>
      </c>
      <c r="Y737" s="5">
        <f>Y736</f>
        <v>2.3023657386245375</v>
      </c>
    </row>
    <row r="738" spans="1:25" x14ac:dyDescent="0.35">
      <c r="A738" s="4">
        <v>2020020395.4000001</v>
      </c>
      <c r="B738" s="4">
        <v>53</v>
      </c>
      <c r="C738" s="4" t="s">
        <v>2</v>
      </c>
      <c r="D738" s="4" t="s">
        <v>13</v>
      </c>
      <c r="E738" s="4">
        <v>1</v>
      </c>
      <c r="F738" s="4">
        <v>0</v>
      </c>
      <c r="G738" s="4">
        <v>2.0499999999999998</v>
      </c>
      <c r="H738">
        <v>0.53642085475150036</v>
      </c>
      <c r="I738">
        <f>((Table1[[#This Row],[H-S prob.]]*(Table1[[#This Row],[Odds]]-1)-1+Table1[[#This Row],[H-S prob.]])/(Table1[[#This Row],[Odds]]-1))*0.3</f>
        <v>2.8475072068735896E-2</v>
      </c>
      <c r="J738">
        <v>2.8475072068735896E-2</v>
      </c>
      <c r="K738">
        <f>(Table1[[#This Row],[H-S Bet]]*Table1[[#This Row],[Odds]]*Table1[[#This Row],[Win]]-Table1[[#This Row],[H-S Bet]])*Table1[[#This Row],[H-S Bankroll]]</f>
        <v>-4.3436209793738037E-2</v>
      </c>
      <c r="L738">
        <f>Table1[[#This Row],[H-S Bet]]*Table1[[#This Row],[Odds]]*Table1[[#This Row],[Win]]-Table1[[#This Row],[H-S Bet]]</f>
        <v>-2.8475072068735896E-2</v>
      </c>
      <c r="M738" s="5">
        <f>M737</f>
        <v>1.5254117597626264</v>
      </c>
      <c r="N738" s="4">
        <v>0.53200000000000003</v>
      </c>
      <c r="O738" s="4">
        <f>((Table1[[#This Row],[Dom prob.]]*(Table1[[#This Row],[Odds]]-1)-1+Table1[[#This Row],[Dom prob.]])/(Table1[[#This Row],[Odds]]-1))*0.3</f>
        <v>2.5885714285714293E-2</v>
      </c>
      <c r="P738" s="4">
        <v>2.5885714285714293E-2</v>
      </c>
      <c r="Q738" s="4">
        <f>(Table1[[#This Row],[Dom Bet]]*Table1[[#This Row],[Odds]]*Table1[[#This Row],[Win]]-Table1[[#This Row],[Dom Bet]])*Table1[[#This Row],[Dom Bankroll]]</f>
        <v>-3.0492097582887859E-2</v>
      </c>
      <c r="R738" s="4">
        <f>Table1[[#This Row],[Dom Bet]]*Table1[[#This Row],[Odds]]*Table1[[#This Row],[Win]]-Table1[[#This Row],[Dom Bet]]</f>
        <v>-2.5885714285714293E-2</v>
      </c>
      <c r="S738" s="4">
        <f>S737</f>
        <v>1.1779507896259103</v>
      </c>
      <c r="T738">
        <v>0.57720000000000005</v>
      </c>
      <c r="U738">
        <f>((Table1[[#This Row],[BB prob.]]*(Table1[[#This Row],[Odds]]-1)-1+Table1[[#This Row],[BB prob.]])/(Table1[[#This Row],[Odds]]-1))*0.3</f>
        <v>5.2360000000000004E-2</v>
      </c>
      <c r="V738">
        <v>5.2360000000000004E-2</v>
      </c>
      <c r="W738">
        <f>(Table1[[#This Row],[BB Bet]]*Table1[[#This Row],[Odds]]*Table1[[#This Row],[Win]]-Table1[[#This Row],[BB Bet]])*Table1[[#This Row],[BB Bankroll]]</f>
        <v>-0.1205518700743808</v>
      </c>
      <c r="X738">
        <f>Table1[[#This Row],[BB Bet]]*Table1[[#This Row],[Odds]]*Table1[[#This Row],[Win]]-Table1[[#This Row],[BB Bet]]</f>
        <v>-5.2360000000000004E-2</v>
      </c>
      <c r="Y738" s="5">
        <f>Y737</f>
        <v>2.3023657386245375</v>
      </c>
    </row>
    <row r="739" spans="1:25" x14ac:dyDescent="0.35">
      <c r="A739" s="4">
        <v>2020020395.4000001</v>
      </c>
      <c r="B739" s="4">
        <v>53</v>
      </c>
      <c r="C739" s="4" t="s">
        <v>13</v>
      </c>
      <c r="D739" s="4" t="s">
        <v>2</v>
      </c>
      <c r="E739" s="4">
        <v>0</v>
      </c>
      <c r="F739" s="4">
        <v>1</v>
      </c>
      <c r="G739" s="4">
        <v>1.86</v>
      </c>
      <c r="H739">
        <v>0.46357914524849969</v>
      </c>
      <c r="I739">
        <f>((Table1[[#This Row],[H-S prob.]]*(Table1[[#This Row],[Odds]]-1)-1+Table1[[#This Row],[H-S prob.]])/(Table1[[#This Row],[Odds]]-1))*0.3</f>
        <v>-4.8049810408531554E-2</v>
      </c>
      <c r="K739">
        <f>(Table1[[#This Row],[H-S Bet]]*Table1[[#This Row],[Odds]]*Table1[[#This Row],[Win]]-Table1[[#This Row],[H-S Bet]])*Table1[[#This Row],[H-S Bankroll]]</f>
        <v>0</v>
      </c>
      <c r="L739">
        <f>Table1[[#This Row],[H-S Bet]]*Table1[[#This Row],[Odds]]*Table1[[#This Row],[Win]]-Table1[[#This Row],[H-S Bet]]</f>
        <v>0</v>
      </c>
      <c r="M739" s="5">
        <f>M738</f>
        <v>1.5254117597626264</v>
      </c>
      <c r="N739" s="4">
        <v>0.46799999999999997</v>
      </c>
      <c r="O739" s="4">
        <f>((Table1[[#This Row],[Dom prob.]]*(Table1[[#This Row],[Odds]]-1)-1+Table1[[#This Row],[Dom prob.]])/(Table1[[#This Row],[Odds]]-1))*0.3</f>
        <v>-4.5181395348837229E-2</v>
      </c>
      <c r="P739" s="4"/>
      <c r="Q739" s="4">
        <f>(Table1[[#This Row],[Dom Bet]]*Table1[[#This Row],[Odds]]*Table1[[#This Row],[Win]]-Table1[[#This Row],[Dom Bet]])*Table1[[#This Row],[Dom Bankroll]]</f>
        <v>0</v>
      </c>
      <c r="R739" s="4">
        <f>Table1[[#This Row],[Dom Bet]]*Table1[[#This Row],[Odds]]*Table1[[#This Row],[Win]]-Table1[[#This Row],[Dom Bet]]</f>
        <v>0</v>
      </c>
      <c r="S739" s="4">
        <f>S738</f>
        <v>1.1779507896259103</v>
      </c>
      <c r="T739">
        <v>0.42279999999999995</v>
      </c>
      <c r="U739">
        <f>((Table1[[#This Row],[BB prob.]]*(Table1[[#This Row],[Odds]]-1)-1+Table1[[#This Row],[BB prob.]])/(Table1[[#This Row],[Odds]]-1))*0.3</f>
        <v>-7.4508837209302362E-2</v>
      </c>
      <c r="W739">
        <f>(Table1[[#This Row],[BB Bet]]*Table1[[#This Row],[Odds]]*Table1[[#This Row],[Win]]-Table1[[#This Row],[BB Bet]])*Table1[[#This Row],[BB Bankroll]]</f>
        <v>0</v>
      </c>
      <c r="X739">
        <f>Table1[[#This Row],[BB Bet]]*Table1[[#This Row],[Odds]]*Table1[[#This Row],[Win]]-Table1[[#This Row],[BB Bet]]</f>
        <v>0</v>
      </c>
      <c r="Y739" s="5">
        <f>Y738</f>
        <v>2.3023657386245375</v>
      </c>
    </row>
    <row r="740" spans="1:25" x14ac:dyDescent="0.35">
      <c r="A740" s="4">
        <v>2020020395.5</v>
      </c>
      <c r="B740" s="4">
        <v>53</v>
      </c>
      <c r="C740" s="4" t="s">
        <v>17</v>
      </c>
      <c r="D740" s="4" t="s">
        <v>3</v>
      </c>
      <c r="E740" s="4">
        <v>0</v>
      </c>
      <c r="F740" s="4">
        <v>0</v>
      </c>
      <c r="G740" s="4">
        <v>2.2999999999999998</v>
      </c>
      <c r="H740">
        <v>0.34393921674810002</v>
      </c>
      <c r="I740">
        <f>((Table1[[#This Row],[H-S prob.]]*(Table1[[#This Row],[Odds]]-1)-1+Table1[[#This Row],[H-S prob.]])/(Table1[[#This Row],[Odds]]-1))*0.3</f>
        <v>-4.8216877264470027E-2</v>
      </c>
      <c r="K740">
        <f>(Table1[[#This Row],[H-S Bet]]*Table1[[#This Row],[Odds]]*Table1[[#This Row],[Win]]-Table1[[#This Row],[H-S Bet]])*Table1[[#This Row],[H-S Bankroll]]</f>
        <v>0</v>
      </c>
      <c r="L740">
        <f>Table1[[#This Row],[H-S Bet]]*Table1[[#This Row],[Odds]]*Table1[[#This Row],[Win]]-Table1[[#This Row],[H-S Bet]]</f>
        <v>0</v>
      </c>
      <c r="M740" s="5">
        <f>M739</f>
        <v>1.5254117597626264</v>
      </c>
      <c r="N740" s="4">
        <v>0.41400000000000003</v>
      </c>
      <c r="O740" s="4">
        <f>((Table1[[#This Row],[Dom prob.]]*(Table1[[#This Row],[Odds]]-1)-1+Table1[[#This Row],[Dom prob.]])/(Table1[[#This Row],[Odds]]-1))*0.3</f>
        <v>-1.1030769230769222E-2</v>
      </c>
      <c r="P740" s="4"/>
      <c r="Q740" s="4">
        <f>(Table1[[#This Row],[Dom Bet]]*Table1[[#This Row],[Odds]]*Table1[[#This Row],[Win]]-Table1[[#This Row],[Dom Bet]])*Table1[[#This Row],[Dom Bankroll]]</f>
        <v>0</v>
      </c>
      <c r="R740" s="4">
        <f>Table1[[#This Row],[Dom Bet]]*Table1[[#This Row],[Odds]]*Table1[[#This Row],[Win]]-Table1[[#This Row],[Dom Bet]]</f>
        <v>0</v>
      </c>
      <c r="S740" s="4">
        <f>S739</f>
        <v>1.1779507896259103</v>
      </c>
      <c r="T740">
        <v>0.45009999999999994</v>
      </c>
      <c r="U740">
        <f>((Table1[[#This Row],[BB prob.]]*(Table1[[#This Row],[Odds]]-1)-1+Table1[[#This Row],[BB prob.]])/(Table1[[#This Row],[Odds]]-1))*0.3</f>
        <v>8.1299999999999446E-3</v>
      </c>
      <c r="V740">
        <v>8.1299999999999446E-3</v>
      </c>
      <c r="W740">
        <f>(Table1[[#This Row],[BB Bet]]*Table1[[#This Row],[Odds]]*Table1[[#This Row],[Win]]-Table1[[#This Row],[BB Bet]])*Table1[[#This Row],[BB Bankroll]]</f>
        <v>-1.8718233455017361E-2</v>
      </c>
      <c r="X740">
        <f>Table1[[#This Row],[BB Bet]]*Table1[[#This Row],[Odds]]*Table1[[#This Row],[Win]]-Table1[[#This Row],[BB Bet]]</f>
        <v>-8.1299999999999446E-3</v>
      </c>
      <c r="Y740" s="5">
        <f>Y739</f>
        <v>2.3023657386245375</v>
      </c>
    </row>
    <row r="741" spans="1:25" x14ac:dyDescent="0.35">
      <c r="A741" s="4">
        <v>2020020395.5</v>
      </c>
      <c r="B741" s="4">
        <v>53</v>
      </c>
      <c r="C741" s="4" t="s">
        <v>3</v>
      </c>
      <c r="D741" s="4" t="s">
        <v>17</v>
      </c>
      <c r="E741" s="4">
        <v>1</v>
      </c>
      <c r="F741" s="4">
        <v>1</v>
      </c>
      <c r="G741" s="4">
        <v>1.68</v>
      </c>
      <c r="H741">
        <v>0.65606078325190009</v>
      </c>
      <c r="I741">
        <f>((Table1[[#This Row],[H-S prob.]]*(Table1[[#This Row],[Odds]]-1)-1+Table1[[#This Row],[H-S prob.]])/(Table1[[#This Row],[Odds]]-1))*0.3</f>
        <v>4.508034523376124E-2</v>
      </c>
      <c r="J741">
        <v>4.508034523376124E-2</v>
      </c>
      <c r="K741">
        <f>(Table1[[#This Row],[H-S Bet]]*Table1[[#This Row],[Odds]]*Table1[[#This Row],[Win]]-Table1[[#This Row],[H-S Bet]])*Table1[[#This Row],[H-S Bankroll]]</f>
        <v>4.6760940352542163E-2</v>
      </c>
      <c r="L741">
        <f>Table1[[#This Row],[H-S Bet]]*Table1[[#This Row],[Odds]]*Table1[[#This Row],[Win]]-Table1[[#This Row],[H-S Bet]]</f>
        <v>3.0654634758957647E-2</v>
      </c>
      <c r="M741" s="5">
        <f>M740</f>
        <v>1.5254117597626264</v>
      </c>
      <c r="N741" s="4">
        <v>0.58599999999999997</v>
      </c>
      <c r="O741" s="4">
        <f>((Table1[[#This Row],[Dom prob.]]*(Table1[[#This Row],[Odds]]-1)-1+Table1[[#This Row],[Dom prob.]])/(Table1[[#This Row],[Odds]]-1))*0.3</f>
        <v>-6.8470588235294517E-3</v>
      </c>
      <c r="P741" s="4"/>
      <c r="Q741" s="4">
        <f>(Table1[[#This Row],[Dom Bet]]*Table1[[#This Row],[Odds]]*Table1[[#This Row],[Win]]-Table1[[#This Row],[Dom Bet]])*Table1[[#This Row],[Dom Bankroll]]</f>
        <v>0</v>
      </c>
      <c r="R741" s="4">
        <f>Table1[[#This Row],[Dom Bet]]*Table1[[#This Row],[Odds]]*Table1[[#This Row],[Win]]-Table1[[#This Row],[Dom Bet]]</f>
        <v>0</v>
      </c>
      <c r="S741" s="4">
        <f>S740</f>
        <v>1.1779507896259103</v>
      </c>
      <c r="T741">
        <v>0.54990000000000006</v>
      </c>
      <c r="U741">
        <f>((Table1[[#This Row],[BB prob.]]*(Table1[[#This Row],[Odds]]-1)-1+Table1[[#This Row],[BB prob.]])/(Table1[[#This Row],[Odds]]-1))*0.3</f>
        <v>-3.3603529411764713E-2</v>
      </c>
      <c r="W741">
        <f>(Table1[[#This Row],[BB Bet]]*Table1[[#This Row],[Odds]]*Table1[[#This Row],[Win]]-Table1[[#This Row],[BB Bet]])*Table1[[#This Row],[BB Bankroll]]</f>
        <v>0</v>
      </c>
      <c r="X741">
        <f>Table1[[#This Row],[BB Bet]]*Table1[[#This Row],[Odds]]*Table1[[#This Row],[Win]]-Table1[[#This Row],[BB Bet]]</f>
        <v>0</v>
      </c>
      <c r="Y741" s="5">
        <f>Y740</f>
        <v>2.3023657386245375</v>
      </c>
    </row>
    <row r="742" spans="1:25" x14ac:dyDescent="0.35">
      <c r="A742" s="4">
        <v>2020020395.5999999</v>
      </c>
      <c r="B742" s="4">
        <v>53</v>
      </c>
      <c r="C742" s="4" t="s">
        <v>32</v>
      </c>
      <c r="D742" s="4" t="s">
        <v>21</v>
      </c>
      <c r="E742" s="4">
        <v>1</v>
      </c>
      <c r="F742" s="4">
        <v>0</v>
      </c>
      <c r="G742" s="4">
        <v>1.64</v>
      </c>
      <c r="H742">
        <v>0.57841863274606253</v>
      </c>
      <c r="I742">
        <f>((Table1[[#This Row],[H-S prob.]]*(Table1[[#This Row],[Odds]]-1)-1+Table1[[#This Row],[H-S prob.]])/(Table1[[#This Row],[Odds]]-1))*0.3</f>
        <v>-2.4090676076464448E-2</v>
      </c>
      <c r="K742">
        <f>(Table1[[#This Row],[H-S Bet]]*Table1[[#This Row],[Odds]]*Table1[[#This Row],[Win]]-Table1[[#This Row],[H-S Bet]])*Table1[[#This Row],[H-S Bankroll]]</f>
        <v>0</v>
      </c>
      <c r="L742">
        <f>Table1[[#This Row],[H-S Bet]]*Table1[[#This Row],[Odds]]*Table1[[#This Row],[Win]]-Table1[[#This Row],[H-S Bet]]</f>
        <v>0</v>
      </c>
      <c r="M742" s="5">
        <f>M741</f>
        <v>1.5254117597626264</v>
      </c>
      <c r="N742" s="4">
        <v>0.63900000000000001</v>
      </c>
      <c r="O742" s="4">
        <f>((Table1[[#This Row],[Dom prob.]]*(Table1[[#This Row],[Odds]]-1)-1+Table1[[#This Row],[Dom prob.]])/(Table1[[#This Row],[Odds]]-1))*0.3</f>
        <v>2.2481250000000005E-2</v>
      </c>
      <c r="P742" s="4">
        <v>2.2481250000000005E-2</v>
      </c>
      <c r="Q742" s="4">
        <f>(Table1[[#This Row],[Dom Bet]]*Table1[[#This Row],[Odds]]*Table1[[#This Row],[Win]]-Table1[[#This Row],[Dom Bet]])*Table1[[#This Row],[Dom Bankroll]]</f>
        <v>-2.64818061892775E-2</v>
      </c>
      <c r="R742" s="4">
        <f>Table1[[#This Row],[Dom Bet]]*Table1[[#This Row],[Odds]]*Table1[[#This Row],[Win]]-Table1[[#This Row],[Dom Bet]]</f>
        <v>-2.2481250000000005E-2</v>
      </c>
      <c r="S742" s="4">
        <f>S741</f>
        <v>1.1779507896259103</v>
      </c>
      <c r="T742">
        <v>0.61990000000000001</v>
      </c>
      <c r="U742">
        <f>((Table1[[#This Row],[BB prob.]]*(Table1[[#This Row],[Odds]]-1)-1+Table1[[#This Row],[BB prob.]])/(Table1[[#This Row],[Odds]]-1))*0.3</f>
        <v>7.7981249999999934E-3</v>
      </c>
      <c r="V742">
        <v>7.7981249999999934E-3</v>
      </c>
      <c r="W742">
        <f>(Table1[[#This Row],[BB Bet]]*Table1[[#This Row],[Odds]]*Table1[[#This Row],[Win]]-Table1[[#This Row],[BB Bet]])*Table1[[#This Row],[BB Bankroll]]</f>
        <v>-1.7954135825511457E-2</v>
      </c>
      <c r="X742">
        <f>Table1[[#This Row],[BB Bet]]*Table1[[#This Row],[Odds]]*Table1[[#This Row],[Win]]-Table1[[#This Row],[BB Bet]]</f>
        <v>-7.7981249999999934E-3</v>
      </c>
      <c r="Y742" s="5">
        <f>Y741</f>
        <v>2.3023657386245375</v>
      </c>
    </row>
    <row r="743" spans="1:25" x14ac:dyDescent="0.35">
      <c r="A743" s="4">
        <v>2020020395.5999999</v>
      </c>
      <c r="B743" s="4">
        <v>53</v>
      </c>
      <c r="C743" s="4" t="s">
        <v>21</v>
      </c>
      <c r="D743" s="4" t="s">
        <v>32</v>
      </c>
      <c r="E743" s="4">
        <v>0</v>
      </c>
      <c r="F743" s="4">
        <v>1</v>
      </c>
      <c r="G743" s="4">
        <v>2.4</v>
      </c>
      <c r="H743">
        <v>0.42158136725393747</v>
      </c>
      <c r="I743">
        <f>((Table1[[#This Row],[H-S prob.]]*(Table1[[#This Row],[Odds]]-1)-1+Table1[[#This Row],[H-S prob.]])/(Table1[[#This Row],[Odds]]-1))*0.3</f>
        <v>2.5275603020249687E-3</v>
      </c>
      <c r="J743">
        <v>2.5275603020249687E-3</v>
      </c>
      <c r="K743">
        <f>(Table1[[#This Row],[H-S Bet]]*Table1[[#This Row],[Odds]]*Table1[[#This Row],[Win]]-Table1[[#This Row],[H-S Bet]])*Table1[[#This Row],[H-S Bankroll]]</f>
        <v>5.3977982915052874E-3</v>
      </c>
      <c r="L743">
        <f>Table1[[#This Row],[H-S Bet]]*Table1[[#This Row],[Odds]]*Table1[[#This Row],[Win]]-Table1[[#This Row],[H-S Bet]]</f>
        <v>3.5385844228349559E-3</v>
      </c>
      <c r="M743" s="5">
        <f>M742</f>
        <v>1.5254117597626264</v>
      </c>
      <c r="N743" s="4">
        <v>0.36099999999999999</v>
      </c>
      <c r="O743" s="4">
        <f>((Table1[[#This Row],[Dom prob.]]*(Table1[[#This Row],[Odds]]-1)-1+Table1[[#This Row],[Dom prob.]])/(Table1[[#This Row],[Odds]]-1))*0.3</f>
        <v>-2.8628571428571441E-2</v>
      </c>
      <c r="P743" s="4"/>
      <c r="Q743" s="4">
        <f>(Table1[[#This Row],[Dom Bet]]*Table1[[#This Row],[Odds]]*Table1[[#This Row],[Win]]-Table1[[#This Row],[Dom Bet]])*Table1[[#This Row],[Dom Bankroll]]</f>
        <v>0</v>
      </c>
      <c r="R743" s="4">
        <f>Table1[[#This Row],[Dom Bet]]*Table1[[#This Row],[Odds]]*Table1[[#This Row],[Win]]-Table1[[#This Row],[Dom Bet]]</f>
        <v>0</v>
      </c>
      <c r="S743" s="4">
        <f>S742</f>
        <v>1.1779507896259103</v>
      </c>
      <c r="T743">
        <v>0.38009999999999999</v>
      </c>
      <c r="U743">
        <f>((Table1[[#This Row],[BB prob.]]*(Table1[[#This Row],[Odds]]-1)-1+Table1[[#This Row],[BB prob.]])/(Table1[[#This Row],[Odds]]-1))*0.3</f>
        <v>-1.8805714285714297E-2</v>
      </c>
      <c r="W743">
        <f>(Table1[[#This Row],[BB Bet]]*Table1[[#This Row],[Odds]]*Table1[[#This Row],[Win]]-Table1[[#This Row],[BB Bet]])*Table1[[#This Row],[BB Bankroll]]</f>
        <v>0</v>
      </c>
      <c r="X743">
        <f>Table1[[#This Row],[BB Bet]]*Table1[[#This Row],[Odds]]*Table1[[#This Row],[Win]]-Table1[[#This Row],[BB Bet]]</f>
        <v>0</v>
      </c>
      <c r="Y743" s="5">
        <f>Y742</f>
        <v>2.3023657386245375</v>
      </c>
    </row>
    <row r="744" spans="1:25" x14ac:dyDescent="0.35">
      <c r="A744" s="4">
        <v>2020020396</v>
      </c>
      <c r="B744" s="4">
        <v>54</v>
      </c>
      <c r="C744" s="4" t="s">
        <v>8</v>
      </c>
      <c r="D744" s="4" t="s">
        <v>30</v>
      </c>
      <c r="E744" s="4">
        <v>1</v>
      </c>
      <c r="F744" s="4">
        <v>1</v>
      </c>
      <c r="G744" s="4">
        <v>1.44</v>
      </c>
      <c r="H744">
        <v>0.71845776130400119</v>
      </c>
      <c r="I744">
        <f>((Table1[[#This Row],[H-S prob.]]*(Table1[[#This Row],[Odds]]-1)-1+Table1[[#This Row],[H-S prob.]])/(Table1[[#This Row],[Odds]]-1))*0.3</f>
        <v>2.357671109847392E-2</v>
      </c>
      <c r="J744">
        <v>2.357671109847392E-2</v>
      </c>
      <c r="K744">
        <f>(Table1[[#This Row],[H-S Bet]]*Table1[[#This Row],[Odds]]*Table1[[#This Row],[Win]]-Table1[[#This Row],[H-S Bet]])*Table1[[#This Row],[H-S Bankroll]]</f>
        <v>1.5217953631269916E-2</v>
      </c>
      <c r="L744">
        <f>Table1[[#This Row],[H-S Bet]]*Table1[[#This Row],[Odds]]*Table1[[#This Row],[Win]]-Table1[[#This Row],[H-S Bet]]</f>
        <v>1.0373752883328525E-2</v>
      </c>
      <c r="M744" s="5">
        <f>M743+SUM(K728:K743)</f>
        <v>1.4669670467788394</v>
      </c>
      <c r="N744" s="4">
        <v>0.65400000000000003</v>
      </c>
      <c r="O744" s="4">
        <f>((Table1[[#This Row],[Dom prob.]]*(Table1[[#This Row],[Odds]]-1)-1+Table1[[#This Row],[Dom prob.]])/(Table1[[#This Row],[Odds]]-1))*0.3</f>
        <v>-3.9709090909090888E-2</v>
      </c>
      <c r="P744" s="4"/>
      <c r="Q744" s="4">
        <f>(Table1[[#This Row],[Dom Bet]]*Table1[[#This Row],[Odds]]*Table1[[#This Row],[Win]]-Table1[[#This Row],[Dom Bet]])*Table1[[#This Row],[Dom Bankroll]]</f>
        <v>0</v>
      </c>
      <c r="R744" s="4">
        <f>Table1[[#This Row],[Dom Bet]]*Table1[[#This Row],[Odds]]*Table1[[#This Row],[Win]]-Table1[[#This Row],[Dom Bet]]</f>
        <v>0</v>
      </c>
      <c r="S744" s="4">
        <f>S743+SUM(Q728:Q743)</f>
        <v>1.1079442007932947</v>
      </c>
      <c r="T744">
        <v>0.71930000000000005</v>
      </c>
      <c r="U744">
        <f>((Table1[[#This Row],[BB prob.]]*(Table1[[#This Row],[Odds]]-1)-1+Table1[[#This Row],[BB prob.]])/(Table1[[#This Row],[Odds]]-1))*0.3</f>
        <v>2.4403636363636398E-2</v>
      </c>
      <c r="V744">
        <v>2.4403636363636398E-2</v>
      </c>
      <c r="W744">
        <f>(Table1[[#This Row],[BB Bet]]*Table1[[#This Row],[Odds]]*Table1[[#This Row],[Win]]-Table1[[#This Row],[BB Bet]])*Table1[[#This Row],[BB Bankroll]]</f>
        <v>2.2417277923920238E-2</v>
      </c>
      <c r="X744">
        <f>Table1[[#This Row],[BB Bet]]*Table1[[#This Row],[Odds]]*Table1[[#This Row],[Win]]-Table1[[#This Row],[BB Bet]]</f>
        <v>1.0737600000000014E-2</v>
      </c>
      <c r="Y744" s="5">
        <f>Y743+SUM(W728:W743)</f>
        <v>2.0877363585829429</v>
      </c>
    </row>
    <row r="745" spans="1:25" x14ac:dyDescent="0.35">
      <c r="A745" s="4">
        <v>2020020396</v>
      </c>
      <c r="B745" s="4">
        <v>54</v>
      </c>
      <c r="C745" s="4" t="s">
        <v>30</v>
      </c>
      <c r="D745" s="4" t="s">
        <v>8</v>
      </c>
      <c r="E745" s="4">
        <v>0</v>
      </c>
      <c r="F745" s="4">
        <v>0</v>
      </c>
      <c r="G745" s="4">
        <v>2.95</v>
      </c>
      <c r="H745">
        <v>0.28154223869599887</v>
      </c>
      <c r="I745">
        <f>((Table1[[#This Row],[H-S prob.]]*(Table1[[#This Row],[Odds]]-1)-1+Table1[[#This Row],[H-S prob.]])/(Table1[[#This Row],[Odds]]-1))*0.3</f>
        <v>-2.6069291668738965E-2</v>
      </c>
      <c r="K745">
        <f>(Table1[[#This Row],[H-S Bet]]*Table1[[#This Row],[Odds]]*Table1[[#This Row],[Win]]-Table1[[#This Row],[H-S Bet]])*Table1[[#This Row],[H-S Bankroll]]</f>
        <v>0</v>
      </c>
      <c r="L745">
        <f>Table1[[#This Row],[H-S Bet]]*Table1[[#This Row],[Odds]]*Table1[[#This Row],[Win]]-Table1[[#This Row],[H-S Bet]]</f>
        <v>0</v>
      </c>
      <c r="M745" s="5">
        <f>M744</f>
        <v>1.4669670467788394</v>
      </c>
      <c r="N745" s="4">
        <v>0.34599999999999997</v>
      </c>
      <c r="O745" s="4">
        <f>((Table1[[#This Row],[Dom prob.]]*(Table1[[#This Row],[Odds]]-1)-1+Table1[[#This Row],[Dom prob.]])/(Table1[[#This Row],[Odds]]-1))*0.3</f>
        <v>3.1846153846153752E-3</v>
      </c>
      <c r="P745" s="4">
        <v>3.1846153846153752E-3</v>
      </c>
      <c r="Q745" s="4">
        <f>(Table1[[#This Row],[Dom Bet]]*Table1[[#This Row],[Odds]]*Table1[[#This Row],[Win]]-Table1[[#This Row],[Dom Bet]])*Table1[[#This Row],[Dom Bankroll]]</f>
        <v>-3.5283761471417126E-3</v>
      </c>
      <c r="R745" s="4">
        <f>Table1[[#This Row],[Dom Bet]]*Table1[[#This Row],[Odds]]*Table1[[#This Row],[Win]]-Table1[[#This Row],[Dom Bet]]</f>
        <v>-3.1846153846153752E-3</v>
      </c>
      <c r="S745" s="4">
        <f>S744</f>
        <v>1.1079442007932947</v>
      </c>
      <c r="T745">
        <v>0.28069999999999995</v>
      </c>
      <c r="U745">
        <f>((Table1[[#This Row],[BB prob.]]*(Table1[[#This Row],[Odds]]-1)-1+Table1[[#This Row],[BB prob.]])/(Table1[[#This Row],[Odds]]-1))*0.3</f>
        <v>-2.6451538461538467E-2</v>
      </c>
      <c r="W745">
        <f>(Table1[[#This Row],[BB Bet]]*Table1[[#This Row],[Odds]]*Table1[[#This Row],[Win]]-Table1[[#This Row],[BB Bet]])*Table1[[#This Row],[BB Bankroll]]</f>
        <v>0</v>
      </c>
      <c r="X745">
        <f>Table1[[#This Row],[BB Bet]]*Table1[[#This Row],[Odds]]*Table1[[#This Row],[Win]]-Table1[[#This Row],[BB Bet]]</f>
        <v>0</v>
      </c>
      <c r="Y745" s="5">
        <f>Y744</f>
        <v>2.0877363585829429</v>
      </c>
    </row>
    <row r="746" spans="1:25" x14ac:dyDescent="0.35">
      <c r="A746" s="4">
        <v>2020020397</v>
      </c>
      <c r="B746" s="4">
        <v>54</v>
      </c>
      <c r="C746" s="4" t="s">
        <v>6</v>
      </c>
      <c r="D746" s="4" t="s">
        <v>9</v>
      </c>
      <c r="E746" s="4">
        <v>0</v>
      </c>
      <c r="F746" s="4">
        <v>0</v>
      </c>
      <c r="G746" s="4">
        <v>1.68</v>
      </c>
      <c r="H746">
        <v>0.56431810950785632</v>
      </c>
      <c r="I746">
        <f>((Table1[[#This Row],[H-S prob.]]*(Table1[[#This Row],[Odds]]-1)-1+Table1[[#This Row],[H-S prob.]])/(Table1[[#This Row],[Odds]]-1))*0.3</f>
        <v>-2.2917165894177086E-2</v>
      </c>
      <c r="K746">
        <f>(Table1[[#This Row],[H-S Bet]]*Table1[[#This Row],[Odds]]*Table1[[#This Row],[Win]]-Table1[[#This Row],[H-S Bet]])*Table1[[#This Row],[H-S Bankroll]]</f>
        <v>0</v>
      </c>
      <c r="L746">
        <f>Table1[[#This Row],[H-S Bet]]*Table1[[#This Row],[Odds]]*Table1[[#This Row],[Win]]-Table1[[#This Row],[H-S Bet]]</f>
        <v>0</v>
      </c>
      <c r="M746" s="5">
        <f>M745</f>
        <v>1.4669670467788394</v>
      </c>
      <c r="N746" s="4">
        <v>0.56499999999999995</v>
      </c>
      <c r="O746" s="4">
        <f>((Table1[[#This Row],[Dom prob.]]*(Table1[[#This Row],[Odds]]-1)-1+Table1[[#This Row],[Dom prob.]])/(Table1[[#This Row],[Odds]]-1))*0.3</f>
        <v>-2.2411764705882433E-2</v>
      </c>
      <c r="P746" s="4"/>
      <c r="Q746" s="4">
        <f>(Table1[[#This Row],[Dom Bet]]*Table1[[#This Row],[Odds]]*Table1[[#This Row],[Win]]-Table1[[#This Row],[Dom Bet]])*Table1[[#This Row],[Dom Bankroll]]</f>
        <v>0</v>
      </c>
      <c r="R746" s="4">
        <f>Table1[[#This Row],[Dom Bet]]*Table1[[#This Row],[Odds]]*Table1[[#This Row],[Win]]-Table1[[#This Row],[Dom Bet]]</f>
        <v>0</v>
      </c>
      <c r="S746" s="4">
        <f>S745</f>
        <v>1.1079442007932947</v>
      </c>
      <c r="T746">
        <v>0.49650000000000005</v>
      </c>
      <c r="U746">
        <f>((Table1[[#This Row],[BB prob.]]*(Table1[[#This Row],[Odds]]-1)-1+Table1[[#This Row],[BB prob.]])/(Table1[[#This Row],[Odds]]-1))*0.3</f>
        <v>-7.3182352941176435E-2</v>
      </c>
      <c r="W746">
        <f>(Table1[[#This Row],[BB Bet]]*Table1[[#This Row],[Odds]]*Table1[[#This Row],[Win]]-Table1[[#This Row],[BB Bet]])*Table1[[#This Row],[BB Bankroll]]</f>
        <v>0</v>
      </c>
      <c r="X746">
        <f>Table1[[#This Row],[BB Bet]]*Table1[[#This Row],[Odds]]*Table1[[#This Row],[Win]]-Table1[[#This Row],[BB Bet]]</f>
        <v>0</v>
      </c>
      <c r="Y746" s="5">
        <f>Y745</f>
        <v>2.0877363585829429</v>
      </c>
    </row>
    <row r="747" spans="1:25" x14ac:dyDescent="0.35">
      <c r="A747" s="4">
        <v>2020020397</v>
      </c>
      <c r="B747" s="4">
        <v>54</v>
      </c>
      <c r="C747" s="4" t="s">
        <v>9</v>
      </c>
      <c r="D747" s="4" t="s">
        <v>6</v>
      </c>
      <c r="E747" s="4">
        <v>1</v>
      </c>
      <c r="F747" s="4">
        <v>1</v>
      </c>
      <c r="G747" s="4">
        <v>2.35</v>
      </c>
      <c r="H747">
        <v>0.43568189049214368</v>
      </c>
      <c r="I747">
        <f>((Table1[[#This Row],[H-S prob.]]*(Table1[[#This Row],[Odds]]-1)-1+Table1[[#This Row],[H-S prob.]])/(Table1[[#This Row],[Odds]]-1))*0.3</f>
        <v>5.3005428125639173E-3</v>
      </c>
      <c r="J747">
        <v>5.3005428125639173E-3</v>
      </c>
      <c r="K747">
        <f>(Table1[[#This Row],[H-S Bet]]*Table1[[#This Row],[Odds]]*Table1[[#This Row],[Win]]-Table1[[#This Row],[H-S Bet]])*Table1[[#This Row],[H-S Bankroll]]</f>
        <v>1.0497224208696785E-2</v>
      </c>
      <c r="L747">
        <f>Table1[[#This Row],[H-S Bet]]*Table1[[#This Row],[Odds]]*Table1[[#This Row],[Win]]-Table1[[#This Row],[H-S Bet]]</f>
        <v>7.1557327969612883E-3</v>
      </c>
      <c r="M747" s="5">
        <f>M746</f>
        <v>1.4669670467788394</v>
      </c>
      <c r="N747" s="4">
        <v>0.435</v>
      </c>
      <c r="O747" s="4">
        <f>((Table1[[#This Row],[Dom prob.]]*(Table1[[#This Row],[Odds]]-1)-1+Table1[[#This Row],[Dom prob.]])/(Table1[[#This Row],[Odds]]-1))*0.3</f>
        <v>4.9444444444444553E-3</v>
      </c>
      <c r="P747" s="4">
        <v>4.9444444444444553E-3</v>
      </c>
      <c r="Q747" s="4">
        <f>(Table1[[#This Row],[Dom Bet]]*Table1[[#This Row],[Odds]]*Table1[[#This Row],[Win]]-Table1[[#This Row],[Dom Bet]])*Table1[[#This Row],[Dom Bankroll]]</f>
        <v>7.3955275402952589E-3</v>
      </c>
      <c r="R747" s="4">
        <f>Table1[[#This Row],[Dom Bet]]*Table1[[#This Row],[Odds]]*Table1[[#This Row],[Win]]-Table1[[#This Row],[Dom Bet]]</f>
        <v>6.6750000000000151E-3</v>
      </c>
      <c r="S747" s="4">
        <f>S746</f>
        <v>1.1079442007932947</v>
      </c>
      <c r="T747">
        <v>0.50349999999999995</v>
      </c>
      <c r="U747">
        <f>((Table1[[#This Row],[BB prob.]]*(Table1[[#This Row],[Odds]]-1)-1+Table1[[#This Row],[BB prob.]])/(Table1[[#This Row],[Odds]]-1))*0.3</f>
        <v>4.0716666666666658E-2</v>
      </c>
      <c r="V747">
        <v>4.0716666666666658E-2</v>
      </c>
      <c r="W747">
        <f>(Table1[[#This Row],[BB Bet]]*Table1[[#This Row],[Odds]]*Table1[[#This Row],[Win]]-Table1[[#This Row],[BB Bet]])*Table1[[#This Row],[BB Bankroll]]</f>
        <v>0.11475764829040791</v>
      </c>
      <c r="X747">
        <f>Table1[[#This Row],[BB Bet]]*Table1[[#This Row],[Odds]]*Table1[[#This Row],[Win]]-Table1[[#This Row],[BB Bet]]</f>
        <v>5.4967499999999996E-2</v>
      </c>
      <c r="Y747" s="5">
        <f>Y746</f>
        <v>2.0877363585829429</v>
      </c>
    </row>
    <row r="748" spans="1:25" x14ac:dyDescent="0.35">
      <c r="A748" s="4">
        <v>2020020398</v>
      </c>
      <c r="B748" s="4">
        <v>54</v>
      </c>
      <c r="C748" s="4" t="s">
        <v>29</v>
      </c>
      <c r="D748" s="4" t="s">
        <v>27</v>
      </c>
      <c r="E748" s="4">
        <v>1</v>
      </c>
      <c r="F748" s="4">
        <v>1</v>
      </c>
      <c r="G748" s="4">
        <v>2.0499999999999998</v>
      </c>
      <c r="H748">
        <v>0.47646180086112927</v>
      </c>
      <c r="I748">
        <f>((Table1[[#This Row],[H-S prob.]]*(Table1[[#This Row],[Odds]]-1)-1+Table1[[#This Row],[H-S prob.]])/(Table1[[#This Row],[Odds]]-1))*0.3</f>
        <v>-6.6438023527671817E-3</v>
      </c>
      <c r="K748">
        <f>(Table1[[#This Row],[H-S Bet]]*Table1[[#This Row],[Odds]]*Table1[[#This Row],[Win]]-Table1[[#This Row],[H-S Bet]])*Table1[[#This Row],[H-S Bankroll]]</f>
        <v>0</v>
      </c>
      <c r="L748">
        <f>Table1[[#This Row],[H-S Bet]]*Table1[[#This Row],[Odds]]*Table1[[#This Row],[Win]]-Table1[[#This Row],[H-S Bet]]</f>
        <v>0</v>
      </c>
      <c r="M748" s="5">
        <f>M747</f>
        <v>1.4669670467788394</v>
      </c>
      <c r="N748" s="4">
        <v>0.50700000000000001</v>
      </c>
      <c r="O748" s="4">
        <f>((Table1[[#This Row],[Dom prob.]]*(Table1[[#This Row],[Odds]]-1)-1+Table1[[#This Row],[Dom prob.]])/(Table1[[#This Row],[Odds]]-1))*0.3</f>
        <v>1.1242857142857112E-2</v>
      </c>
      <c r="P748" s="4">
        <v>1.1242857142857112E-2</v>
      </c>
      <c r="Q748" s="4">
        <f>(Table1[[#This Row],[Dom Bet]]*Table1[[#This Row],[Odds]]*Table1[[#This Row],[Win]]-Table1[[#This Row],[Dom Bet]])*Table1[[#This Row],[Dom Bankroll]]</f>
        <v>1.3079281290364807E-2</v>
      </c>
      <c r="R748" s="4">
        <f>Table1[[#This Row],[Dom Bet]]*Table1[[#This Row],[Odds]]*Table1[[#This Row],[Win]]-Table1[[#This Row],[Dom Bet]]</f>
        <v>1.1804999999999967E-2</v>
      </c>
      <c r="S748" s="4">
        <f>S747</f>
        <v>1.1079442007932947</v>
      </c>
      <c r="T748">
        <v>0.41689999999999999</v>
      </c>
      <c r="U748">
        <f>((Table1[[#This Row],[BB prob.]]*(Table1[[#This Row],[Odds]]-1)-1+Table1[[#This Row],[BB prob.]])/(Table1[[#This Row],[Odds]]-1))*0.3</f>
        <v>-4.1530000000000018E-2</v>
      </c>
      <c r="W748">
        <f>(Table1[[#This Row],[BB Bet]]*Table1[[#This Row],[Odds]]*Table1[[#This Row],[Win]]-Table1[[#This Row],[BB Bet]])*Table1[[#This Row],[BB Bankroll]]</f>
        <v>0</v>
      </c>
      <c r="X748">
        <f>Table1[[#This Row],[BB Bet]]*Table1[[#This Row],[Odds]]*Table1[[#This Row],[Win]]-Table1[[#This Row],[BB Bet]]</f>
        <v>0</v>
      </c>
      <c r="Y748" s="5">
        <f>Y747</f>
        <v>2.0877363585829429</v>
      </c>
    </row>
    <row r="749" spans="1:25" x14ac:dyDescent="0.35">
      <c r="A749" s="4">
        <v>2020020398</v>
      </c>
      <c r="B749" s="4">
        <v>54</v>
      </c>
      <c r="C749" s="4" t="s">
        <v>27</v>
      </c>
      <c r="D749" s="4" t="s">
        <v>29</v>
      </c>
      <c r="E749" s="4">
        <v>0</v>
      </c>
      <c r="F749" s="4">
        <v>0</v>
      </c>
      <c r="G749" s="4">
        <v>1.86</v>
      </c>
      <c r="H749">
        <v>0.52353819913887079</v>
      </c>
      <c r="I749">
        <f>((Table1[[#This Row],[H-S prob.]]*(Table1[[#This Row],[Odds]]-1)-1+Table1[[#This Row],[H-S prob.]])/(Table1[[#This Row],[Odds]]-1))*0.3</f>
        <v>-9.1461452098954305E-3</v>
      </c>
      <c r="K749">
        <f>(Table1[[#This Row],[H-S Bet]]*Table1[[#This Row],[Odds]]*Table1[[#This Row],[Win]]-Table1[[#This Row],[H-S Bet]])*Table1[[#This Row],[H-S Bankroll]]</f>
        <v>0</v>
      </c>
      <c r="L749">
        <f>Table1[[#This Row],[H-S Bet]]*Table1[[#This Row],[Odds]]*Table1[[#This Row],[Win]]-Table1[[#This Row],[H-S Bet]]</f>
        <v>0</v>
      </c>
      <c r="M749" s="5">
        <f>M748</f>
        <v>1.4669670467788394</v>
      </c>
      <c r="N749" s="4">
        <v>0.49299999999999999</v>
      </c>
      <c r="O749" s="4">
        <f>((Table1[[#This Row],[Dom prob.]]*(Table1[[#This Row],[Odds]]-1)-1+Table1[[#This Row],[Dom prob.]])/(Table1[[#This Row],[Odds]]-1))*0.3</f>
        <v>-2.8960465116279061E-2</v>
      </c>
      <c r="P749" s="4"/>
      <c r="Q749" s="4">
        <f>(Table1[[#This Row],[Dom Bet]]*Table1[[#This Row],[Odds]]*Table1[[#This Row],[Win]]-Table1[[#This Row],[Dom Bet]])*Table1[[#This Row],[Dom Bankroll]]</f>
        <v>0</v>
      </c>
      <c r="R749" s="4">
        <f>Table1[[#This Row],[Dom Bet]]*Table1[[#This Row],[Odds]]*Table1[[#This Row],[Win]]-Table1[[#This Row],[Dom Bet]]</f>
        <v>0</v>
      </c>
      <c r="S749" s="4">
        <f>S748</f>
        <v>1.1079442007932947</v>
      </c>
      <c r="T749">
        <v>0.58309999999999995</v>
      </c>
      <c r="U749">
        <f>((Table1[[#This Row],[BB prob.]]*(Table1[[#This Row],[Odds]]-1)-1+Table1[[#This Row],[BB prob.]])/(Table1[[#This Row],[Odds]]-1))*0.3</f>
        <v>2.949976744186043E-2</v>
      </c>
      <c r="V749">
        <v>2.949976744186043E-2</v>
      </c>
      <c r="W749">
        <f>(Table1[[#This Row],[BB Bet]]*Table1[[#This Row],[Odds]]*Table1[[#This Row],[Win]]-Table1[[#This Row],[BB Bet]])*Table1[[#This Row],[BB Bankroll]]</f>
        <v>-6.1587737058113351E-2</v>
      </c>
      <c r="X749">
        <f>Table1[[#This Row],[BB Bet]]*Table1[[#This Row],[Odds]]*Table1[[#This Row],[Win]]-Table1[[#This Row],[BB Bet]]</f>
        <v>-2.949976744186043E-2</v>
      </c>
      <c r="Y749" s="5">
        <f>Y748</f>
        <v>2.0877363585829429</v>
      </c>
    </row>
    <row r="750" spans="1:25" x14ac:dyDescent="0.35">
      <c r="A750" s="4">
        <v>2020020399</v>
      </c>
      <c r="B750" s="4">
        <v>54</v>
      </c>
      <c r="C750" s="4" t="s">
        <v>24</v>
      </c>
      <c r="D750" s="4" t="s">
        <v>10</v>
      </c>
      <c r="E750" s="4">
        <v>0</v>
      </c>
      <c r="F750" s="4">
        <v>1</v>
      </c>
      <c r="G750" s="4">
        <v>2.6</v>
      </c>
      <c r="H750">
        <v>0.37764268574598131</v>
      </c>
      <c r="I750">
        <f>((Table1[[#This Row],[H-S prob.]]*(Table1[[#This Row],[Odds]]-1)-1+Table1[[#This Row],[H-S prob.]])/(Table1[[#This Row],[Odds]]-1))*0.3</f>
        <v>-3.3991906988340946E-3</v>
      </c>
      <c r="K750">
        <f>(Table1[[#This Row],[H-S Bet]]*Table1[[#This Row],[Odds]]*Table1[[#This Row],[Win]]-Table1[[#This Row],[H-S Bet]])*Table1[[#This Row],[H-S Bankroll]]</f>
        <v>0</v>
      </c>
      <c r="L750">
        <f>Table1[[#This Row],[H-S Bet]]*Table1[[#This Row],[Odds]]*Table1[[#This Row],[Win]]-Table1[[#This Row],[H-S Bet]]</f>
        <v>0</v>
      </c>
      <c r="M750" s="5">
        <f>M749</f>
        <v>1.4669670467788394</v>
      </c>
      <c r="N750" s="4">
        <v>0.40600000000000003</v>
      </c>
      <c r="O750" s="4">
        <f>((Table1[[#This Row],[Dom prob.]]*(Table1[[#This Row],[Odds]]-1)-1+Table1[[#This Row],[Dom prob.]])/(Table1[[#This Row],[Odds]]-1))*0.3</f>
        <v>1.0425000000000018E-2</v>
      </c>
      <c r="P750" s="4">
        <v>1.0425000000000018E-2</v>
      </c>
      <c r="Q750" s="4">
        <f>(Table1[[#This Row],[Dom Bet]]*Table1[[#This Row],[Odds]]*Table1[[#This Row],[Win]]-Table1[[#This Row],[Dom Bet]])*Table1[[#This Row],[Dom Bankroll]]</f>
        <v>1.8480509269232188E-2</v>
      </c>
      <c r="R750" s="4">
        <f>Table1[[#This Row],[Dom Bet]]*Table1[[#This Row],[Odds]]*Table1[[#This Row],[Win]]-Table1[[#This Row],[Dom Bet]]</f>
        <v>1.6680000000000028E-2</v>
      </c>
      <c r="S750" s="4">
        <f>S749</f>
        <v>1.1079442007932947</v>
      </c>
      <c r="T750">
        <v>0.34589999999999999</v>
      </c>
      <c r="U750">
        <f>((Table1[[#This Row],[BB prob.]]*(Table1[[#This Row],[Odds]]-1)-1+Table1[[#This Row],[BB prob.]])/(Table1[[#This Row],[Odds]]-1))*0.3</f>
        <v>-1.8873749999999995E-2</v>
      </c>
      <c r="W750">
        <f>(Table1[[#This Row],[BB Bet]]*Table1[[#This Row],[Odds]]*Table1[[#This Row],[Win]]-Table1[[#This Row],[BB Bet]])*Table1[[#This Row],[BB Bankroll]]</f>
        <v>0</v>
      </c>
      <c r="X750">
        <f>Table1[[#This Row],[BB Bet]]*Table1[[#This Row],[Odds]]*Table1[[#This Row],[Win]]-Table1[[#This Row],[BB Bet]]</f>
        <v>0</v>
      </c>
      <c r="Y750" s="5">
        <f>Y749</f>
        <v>2.0877363585829429</v>
      </c>
    </row>
    <row r="751" spans="1:25" x14ac:dyDescent="0.35">
      <c r="A751" s="4">
        <v>2020020399</v>
      </c>
      <c r="B751" s="4">
        <v>54</v>
      </c>
      <c r="C751" s="4" t="s">
        <v>10</v>
      </c>
      <c r="D751" s="4" t="s">
        <v>24</v>
      </c>
      <c r="E751" s="4">
        <v>1</v>
      </c>
      <c r="F751" s="4">
        <v>0</v>
      </c>
      <c r="G751" s="4">
        <v>1.55</v>
      </c>
      <c r="H751">
        <v>0.62235731425401863</v>
      </c>
      <c r="I751">
        <f>((Table1[[#This Row],[H-S prob.]]*(Table1[[#This Row],[Odds]]-1)-1+Table1[[#This Row],[H-S prob.]])/(Table1[[#This Row],[Odds]]-1))*0.3</f>
        <v>-1.9279725221602373E-2</v>
      </c>
      <c r="K751">
        <f>(Table1[[#This Row],[H-S Bet]]*Table1[[#This Row],[Odds]]*Table1[[#This Row],[Win]]-Table1[[#This Row],[H-S Bet]])*Table1[[#This Row],[H-S Bankroll]]</f>
        <v>0</v>
      </c>
      <c r="L751">
        <f>Table1[[#This Row],[H-S Bet]]*Table1[[#This Row],[Odds]]*Table1[[#This Row],[Win]]-Table1[[#This Row],[H-S Bet]]</f>
        <v>0</v>
      </c>
      <c r="M751" s="5">
        <f>M750</f>
        <v>1.4669670467788394</v>
      </c>
      <c r="N751" s="4">
        <v>0.59399999999999997</v>
      </c>
      <c r="O751" s="4">
        <f>((Table1[[#This Row],[Dom prob.]]*(Table1[[#This Row],[Odds]]-1)-1+Table1[[#This Row],[Dom prob.]])/(Table1[[#This Row],[Odds]]-1))*0.3</f>
        <v>-4.3254545454545469E-2</v>
      </c>
      <c r="P751" s="4"/>
      <c r="Q751" s="4">
        <f>(Table1[[#This Row],[Dom Bet]]*Table1[[#This Row],[Odds]]*Table1[[#This Row],[Win]]-Table1[[#This Row],[Dom Bet]])*Table1[[#This Row],[Dom Bankroll]]</f>
        <v>0</v>
      </c>
      <c r="R751" s="4">
        <f>Table1[[#This Row],[Dom Bet]]*Table1[[#This Row],[Odds]]*Table1[[#This Row],[Win]]-Table1[[#This Row],[Dom Bet]]</f>
        <v>0</v>
      </c>
      <c r="S751" s="4">
        <f>S750</f>
        <v>1.1079442007932947</v>
      </c>
      <c r="T751">
        <v>0.65410000000000001</v>
      </c>
      <c r="U751">
        <f>((Table1[[#This Row],[BB prob.]]*(Table1[[#This Row],[Odds]]-1)-1+Table1[[#This Row],[BB prob.]])/(Table1[[#This Row],[Odds]]-1))*0.3</f>
        <v>7.5572727272727597E-3</v>
      </c>
      <c r="V751">
        <v>7.5572727272727597E-3</v>
      </c>
      <c r="W751">
        <f>(Table1[[#This Row],[BB Bet]]*Table1[[#This Row],[Odds]]*Table1[[#This Row],[Win]]-Table1[[#This Row],[BB Bet]])*Table1[[#This Row],[BB Bankroll]]</f>
        <v>-1.5777593044454617E-2</v>
      </c>
      <c r="X751">
        <f>Table1[[#This Row],[BB Bet]]*Table1[[#This Row],[Odds]]*Table1[[#This Row],[Win]]-Table1[[#This Row],[BB Bet]]</f>
        <v>-7.5572727272727597E-3</v>
      </c>
      <c r="Y751" s="5">
        <f>Y750</f>
        <v>2.0877363585829429</v>
      </c>
    </row>
    <row r="752" spans="1:25" x14ac:dyDescent="0.35">
      <c r="A752" s="4">
        <v>2020020400</v>
      </c>
      <c r="B752" s="4">
        <v>54</v>
      </c>
      <c r="C752" s="4" t="s">
        <v>26</v>
      </c>
      <c r="D752" s="4" t="s">
        <v>28</v>
      </c>
      <c r="E752" s="4">
        <v>1</v>
      </c>
      <c r="F752" s="4">
        <v>1</v>
      </c>
      <c r="G752" s="4">
        <v>2.15</v>
      </c>
      <c r="H752">
        <v>0.46495549140736731</v>
      </c>
      <c r="I752">
        <f>((Table1[[#This Row],[H-S prob.]]*(Table1[[#This Row],[Odds]]-1)-1+Table1[[#This Row],[H-S prob.]])/(Table1[[#This Row],[Odds]]-1))*0.3</f>
        <v>-9.0180906302687582E-5</v>
      </c>
      <c r="K752">
        <f>(Table1[[#This Row],[H-S Bet]]*Table1[[#This Row],[Odds]]*Table1[[#This Row],[Win]]-Table1[[#This Row],[H-S Bet]])*Table1[[#This Row],[H-S Bankroll]]</f>
        <v>0</v>
      </c>
      <c r="L752">
        <f>Table1[[#This Row],[H-S Bet]]*Table1[[#This Row],[Odds]]*Table1[[#This Row],[Win]]-Table1[[#This Row],[H-S Bet]]</f>
        <v>0</v>
      </c>
      <c r="M752" s="5">
        <f>M751</f>
        <v>1.4669670467788394</v>
      </c>
      <c r="N752" s="4">
        <v>0.45</v>
      </c>
      <c r="O752" s="4">
        <f>((Table1[[#This Row],[Dom prob.]]*(Table1[[#This Row],[Odds]]-1)-1+Table1[[#This Row],[Dom prob.]])/(Table1[[#This Row],[Odds]]-1))*0.3</f>
        <v>-8.478260869565225E-3</v>
      </c>
      <c r="P752" s="4"/>
      <c r="Q752" s="4">
        <f>(Table1[[#This Row],[Dom Bet]]*Table1[[#This Row],[Odds]]*Table1[[#This Row],[Win]]-Table1[[#This Row],[Dom Bet]])*Table1[[#This Row],[Dom Bankroll]]</f>
        <v>0</v>
      </c>
      <c r="R752" s="4">
        <f>Table1[[#This Row],[Dom Bet]]*Table1[[#This Row],[Odds]]*Table1[[#This Row],[Win]]-Table1[[#This Row],[Dom Bet]]</f>
        <v>0</v>
      </c>
      <c r="S752" s="4">
        <f>S751</f>
        <v>1.1079442007932947</v>
      </c>
      <c r="T752">
        <v>0.45350000000000001</v>
      </c>
      <c r="U752">
        <f>((Table1[[#This Row],[BB prob.]]*(Table1[[#This Row],[Odds]]-1)-1+Table1[[#This Row],[BB prob.]])/(Table1[[#This Row],[Odds]]-1))*0.3</f>
        <v>-6.5152173913043399E-3</v>
      </c>
      <c r="W752">
        <f>(Table1[[#This Row],[BB Bet]]*Table1[[#This Row],[Odds]]*Table1[[#This Row],[Win]]-Table1[[#This Row],[BB Bet]])*Table1[[#This Row],[BB Bankroll]]</f>
        <v>0</v>
      </c>
      <c r="X752">
        <f>Table1[[#This Row],[BB Bet]]*Table1[[#This Row],[Odds]]*Table1[[#This Row],[Win]]-Table1[[#This Row],[BB Bet]]</f>
        <v>0</v>
      </c>
      <c r="Y752" s="5">
        <f>Y751</f>
        <v>2.0877363585829429</v>
      </c>
    </row>
    <row r="753" spans="1:25" x14ac:dyDescent="0.35">
      <c r="A753" s="4">
        <v>2020020400</v>
      </c>
      <c r="B753" s="4">
        <v>54</v>
      </c>
      <c r="C753" s="4" t="s">
        <v>28</v>
      </c>
      <c r="D753" s="4" t="s">
        <v>26</v>
      </c>
      <c r="E753" s="4">
        <v>0</v>
      </c>
      <c r="F753" s="4">
        <v>0</v>
      </c>
      <c r="G753" s="4">
        <v>1.8</v>
      </c>
      <c r="H753">
        <v>0.53504450859263275</v>
      </c>
      <c r="I753">
        <f>((Table1[[#This Row],[H-S prob.]]*(Table1[[#This Row],[Odds]]-1)-1+Table1[[#This Row],[H-S prob.]])/(Table1[[#This Row],[Odds]]-1))*0.3</f>
        <v>-1.3844956699972877E-2</v>
      </c>
      <c r="K753">
        <f>(Table1[[#This Row],[H-S Bet]]*Table1[[#This Row],[Odds]]*Table1[[#This Row],[Win]]-Table1[[#This Row],[H-S Bet]])*Table1[[#This Row],[H-S Bankroll]]</f>
        <v>0</v>
      </c>
      <c r="L753">
        <f>Table1[[#This Row],[H-S Bet]]*Table1[[#This Row],[Odds]]*Table1[[#This Row],[Win]]-Table1[[#This Row],[H-S Bet]]</f>
        <v>0</v>
      </c>
      <c r="M753" s="5">
        <f>M752</f>
        <v>1.4669670467788394</v>
      </c>
      <c r="N753" s="4">
        <v>0.55000000000000004</v>
      </c>
      <c r="O753" s="4">
        <f>((Table1[[#This Row],[Dom prob.]]*(Table1[[#This Row],[Odds]]-1)-1+Table1[[#This Row],[Dom prob.]])/(Table1[[#This Row],[Odds]]-1))*0.3</f>
        <v>-3.7499999999999617E-3</v>
      </c>
      <c r="P753" s="4"/>
      <c r="Q753" s="4">
        <f>(Table1[[#This Row],[Dom Bet]]*Table1[[#This Row],[Odds]]*Table1[[#This Row],[Win]]-Table1[[#This Row],[Dom Bet]])*Table1[[#This Row],[Dom Bankroll]]</f>
        <v>0</v>
      </c>
      <c r="R753" s="4">
        <f>Table1[[#This Row],[Dom Bet]]*Table1[[#This Row],[Odds]]*Table1[[#This Row],[Win]]-Table1[[#This Row],[Dom Bet]]</f>
        <v>0</v>
      </c>
      <c r="S753" s="4">
        <f>S752</f>
        <v>1.1079442007932947</v>
      </c>
      <c r="T753">
        <v>0.54649999999999999</v>
      </c>
      <c r="U753">
        <f>((Table1[[#This Row],[BB prob.]]*(Table1[[#This Row],[Odds]]-1)-1+Table1[[#This Row],[BB prob.]])/(Table1[[#This Row],[Odds]]-1))*0.3</f>
        <v>-6.1124999999999929E-3</v>
      </c>
      <c r="W753">
        <f>(Table1[[#This Row],[BB Bet]]*Table1[[#This Row],[Odds]]*Table1[[#This Row],[Win]]-Table1[[#This Row],[BB Bet]])*Table1[[#This Row],[BB Bankroll]]</f>
        <v>0</v>
      </c>
      <c r="X753">
        <f>Table1[[#This Row],[BB Bet]]*Table1[[#This Row],[Odds]]*Table1[[#This Row],[Win]]-Table1[[#This Row],[BB Bet]]</f>
        <v>0</v>
      </c>
      <c r="Y753" s="5">
        <f>Y752</f>
        <v>2.0877363585829429</v>
      </c>
    </row>
    <row r="754" spans="1:25" x14ac:dyDescent="0.35">
      <c r="A754" s="4">
        <v>2020020400.0999999</v>
      </c>
      <c r="B754" s="4">
        <v>54</v>
      </c>
      <c r="C754" s="4" t="s">
        <v>25</v>
      </c>
      <c r="D754" s="4" t="s">
        <v>11</v>
      </c>
      <c r="E754" s="4">
        <v>1</v>
      </c>
      <c r="F754" s="4">
        <v>1</v>
      </c>
      <c r="G754" s="4">
        <v>2.4</v>
      </c>
      <c r="H754">
        <v>0.38944217661775199</v>
      </c>
      <c r="I754">
        <f>((Table1[[#This Row],[H-S prob.]]*(Table1[[#This Row],[Odds]]-1)-1+Table1[[#This Row],[H-S prob.]])/(Table1[[#This Row],[Odds]]-1))*0.3</f>
        <v>-1.4001166310870422E-2</v>
      </c>
      <c r="K754">
        <f>(Table1[[#This Row],[H-S Bet]]*Table1[[#This Row],[Odds]]*Table1[[#This Row],[Win]]-Table1[[#This Row],[H-S Bet]])*Table1[[#This Row],[H-S Bankroll]]</f>
        <v>0</v>
      </c>
      <c r="L754">
        <f>Table1[[#This Row],[H-S Bet]]*Table1[[#This Row],[Odds]]*Table1[[#This Row],[Win]]-Table1[[#This Row],[H-S Bet]]</f>
        <v>0</v>
      </c>
      <c r="M754" s="5">
        <f>M753</f>
        <v>1.4669670467788394</v>
      </c>
      <c r="N754" s="4">
        <v>0.374</v>
      </c>
      <c r="O754" s="4">
        <f>((Table1[[#This Row],[Dom prob.]]*(Table1[[#This Row],[Odds]]-1)-1+Table1[[#This Row],[Dom prob.]])/(Table1[[#This Row],[Odds]]-1))*0.3</f>
        <v>-2.1942857142857153E-2</v>
      </c>
      <c r="P754" s="4"/>
      <c r="Q754" s="4">
        <f>(Table1[[#This Row],[Dom Bet]]*Table1[[#This Row],[Odds]]*Table1[[#This Row],[Win]]-Table1[[#This Row],[Dom Bet]])*Table1[[#This Row],[Dom Bankroll]]</f>
        <v>0</v>
      </c>
      <c r="R754" s="4">
        <f>Table1[[#This Row],[Dom Bet]]*Table1[[#This Row],[Odds]]*Table1[[#This Row],[Win]]-Table1[[#This Row],[Dom Bet]]</f>
        <v>0</v>
      </c>
      <c r="S754" s="4">
        <f>S753</f>
        <v>1.1079442007932947</v>
      </c>
      <c r="T754">
        <v>0.40089999999999998</v>
      </c>
      <c r="U754">
        <f>((Table1[[#This Row],[BB prob.]]*(Table1[[#This Row],[Odds]]-1)-1+Table1[[#This Row],[BB prob.]])/(Table1[[#This Row],[Odds]]-1))*0.3</f>
        <v>-8.1085714285714372E-3</v>
      </c>
      <c r="W754">
        <f>(Table1[[#This Row],[BB Bet]]*Table1[[#This Row],[Odds]]*Table1[[#This Row],[Win]]-Table1[[#This Row],[BB Bet]])*Table1[[#This Row],[BB Bankroll]]</f>
        <v>0</v>
      </c>
      <c r="X754">
        <f>Table1[[#This Row],[BB Bet]]*Table1[[#This Row],[Odds]]*Table1[[#This Row],[Win]]-Table1[[#This Row],[BB Bet]]</f>
        <v>0</v>
      </c>
      <c r="Y754" s="5">
        <f>Y753</f>
        <v>2.0877363585829429</v>
      </c>
    </row>
    <row r="755" spans="1:25" x14ac:dyDescent="0.35">
      <c r="A755" s="4">
        <v>2020020400.0999999</v>
      </c>
      <c r="B755" s="4">
        <v>54</v>
      </c>
      <c r="C755" s="4" t="s">
        <v>11</v>
      </c>
      <c r="D755" s="4" t="s">
        <v>25</v>
      </c>
      <c r="E755" s="4">
        <v>0</v>
      </c>
      <c r="F755" s="4">
        <v>0</v>
      </c>
      <c r="G755" s="4">
        <v>1.64</v>
      </c>
      <c r="H755">
        <v>0.61055782338224807</v>
      </c>
      <c r="I755">
        <f>((Table1[[#This Row],[H-S prob.]]*(Table1[[#This Row],[Odds]]-1)-1+Table1[[#This Row],[H-S prob.]])/(Table1[[#This Row],[Odds]]-1))*0.3</f>
        <v>6.1632672510315508E-4</v>
      </c>
      <c r="J755">
        <v>6.1632672510315508E-4</v>
      </c>
      <c r="K755">
        <f>(Table1[[#This Row],[H-S Bet]]*Table1[[#This Row],[Odds]]*Table1[[#This Row],[Win]]-Table1[[#This Row],[H-S Bet]])*Table1[[#This Row],[H-S Bankroll]]</f>
        <v>-9.0413099577544903E-4</v>
      </c>
      <c r="L755">
        <f>Table1[[#This Row],[H-S Bet]]*Table1[[#This Row],[Odds]]*Table1[[#This Row],[Win]]-Table1[[#This Row],[H-S Bet]]</f>
        <v>-6.1632672510315508E-4</v>
      </c>
      <c r="M755" s="5">
        <f>M754</f>
        <v>1.4669670467788394</v>
      </c>
      <c r="N755" s="4">
        <v>0.626</v>
      </c>
      <c r="O755" s="4">
        <f>((Table1[[#This Row],[Dom prob.]]*(Table1[[#This Row],[Odds]]-1)-1+Table1[[#This Row],[Dom prob.]])/(Table1[[#This Row],[Odds]]-1))*0.3</f>
        <v>1.2487499999999948E-2</v>
      </c>
      <c r="P755" s="4">
        <v>1.2487499999999948E-2</v>
      </c>
      <c r="Q755" s="4">
        <f>(Table1[[#This Row],[Dom Bet]]*Table1[[#This Row],[Odds]]*Table1[[#This Row],[Win]]-Table1[[#This Row],[Dom Bet]])*Table1[[#This Row],[Dom Bankroll]]</f>
        <v>-1.383545320740621E-2</v>
      </c>
      <c r="R755" s="4">
        <f>Table1[[#This Row],[Dom Bet]]*Table1[[#This Row],[Odds]]*Table1[[#This Row],[Win]]-Table1[[#This Row],[Dom Bet]]</f>
        <v>-1.2487499999999948E-2</v>
      </c>
      <c r="S755" s="4">
        <f>S754</f>
        <v>1.1079442007932947</v>
      </c>
      <c r="T755">
        <v>0.59909999999999997</v>
      </c>
      <c r="U755">
        <f>((Table1[[#This Row],[BB prob.]]*(Table1[[#This Row],[Odds]]-1)-1+Table1[[#This Row],[BB prob.]])/(Table1[[#This Row],[Odds]]-1))*0.3</f>
        <v>-8.1918750000000221E-3</v>
      </c>
      <c r="W755">
        <f>(Table1[[#This Row],[BB Bet]]*Table1[[#This Row],[Odds]]*Table1[[#This Row],[Win]]-Table1[[#This Row],[BB Bet]])*Table1[[#This Row],[BB Bankroll]]</f>
        <v>0</v>
      </c>
      <c r="X755">
        <f>Table1[[#This Row],[BB Bet]]*Table1[[#This Row],[Odds]]*Table1[[#This Row],[Win]]-Table1[[#This Row],[BB Bet]]</f>
        <v>0</v>
      </c>
      <c r="Y755" s="5">
        <f>Y754</f>
        <v>2.0877363585829429</v>
      </c>
    </row>
    <row r="756" spans="1:25" x14ac:dyDescent="0.35">
      <c r="A756" s="4">
        <v>2020020401</v>
      </c>
      <c r="B756" s="4">
        <v>55</v>
      </c>
      <c r="C756" s="4" t="s">
        <v>14</v>
      </c>
      <c r="D756" s="4" t="s">
        <v>16</v>
      </c>
      <c r="E756" s="4">
        <v>0</v>
      </c>
      <c r="F756" s="4">
        <v>0</v>
      </c>
      <c r="G756" s="4">
        <v>1.95</v>
      </c>
      <c r="H756">
        <v>0.4943445863980766</v>
      </c>
      <c r="I756">
        <f>((Table1[[#This Row],[H-S prob.]]*(Table1[[#This Row],[Odds]]-1)-1+Table1[[#This Row],[H-S prob.]])/(Table1[[#This Row],[Odds]]-1))*0.3</f>
        <v>-1.1377281007500182E-2</v>
      </c>
      <c r="K756">
        <f>(Table1[[#This Row],[H-S Bet]]*Table1[[#This Row],[Odds]]*Table1[[#This Row],[Win]]-Table1[[#This Row],[H-S Bet]])*Table1[[#This Row],[H-S Bankroll]]</f>
        <v>0</v>
      </c>
      <c r="L756">
        <f>Table1[[#This Row],[H-S Bet]]*Table1[[#This Row],[Odds]]*Table1[[#This Row],[Win]]-Table1[[#This Row],[H-S Bet]]</f>
        <v>0</v>
      </c>
      <c r="M756" s="5">
        <f>M755+SUM(K744:K755)</f>
        <v>1.4917780936230307</v>
      </c>
      <c r="N756" s="4">
        <v>0.502</v>
      </c>
      <c r="O756" s="4">
        <f>((Table1[[#This Row],[Dom prob.]]*(Table1[[#This Row],[Odds]]-1)-1+Table1[[#This Row],[Dom prob.]])/(Table1[[#This Row],[Odds]]-1))*0.3</f>
        <v>-6.6631578947368448E-3</v>
      </c>
      <c r="P756" s="4"/>
      <c r="Q756" s="4">
        <f>(Table1[[#This Row],[Dom Bet]]*Table1[[#This Row],[Odds]]*Table1[[#This Row],[Win]]-Table1[[#This Row],[Dom Bet]])*Table1[[#This Row],[Dom Bankroll]]</f>
        <v>0</v>
      </c>
      <c r="R756" s="4">
        <f>Table1[[#This Row],[Dom Bet]]*Table1[[#This Row],[Odds]]*Table1[[#This Row],[Win]]-Table1[[#This Row],[Dom Bet]]</f>
        <v>0</v>
      </c>
      <c r="S756" s="4">
        <f>S755+SUM(Q744:Q755)</f>
        <v>1.129535689538639</v>
      </c>
      <c r="T756">
        <v>0.48170000000000002</v>
      </c>
      <c r="U756">
        <f>((Table1[[#This Row],[BB prob.]]*(Table1[[#This Row],[Odds]]-1)-1+Table1[[#This Row],[BB prob.]])/(Table1[[#This Row],[Odds]]-1))*0.3</f>
        <v>-1.9163684210526315E-2</v>
      </c>
      <c r="W756">
        <f>(Table1[[#This Row],[BB Bet]]*Table1[[#This Row],[Odds]]*Table1[[#This Row],[Win]]-Table1[[#This Row],[BB Bet]])*Table1[[#This Row],[BB Bankroll]]</f>
        <v>0</v>
      </c>
      <c r="X756">
        <f>Table1[[#This Row],[BB Bet]]*Table1[[#This Row],[Odds]]*Table1[[#This Row],[Win]]-Table1[[#This Row],[BB Bet]]</f>
        <v>0</v>
      </c>
      <c r="Y756" s="5">
        <f>Y755+SUM(W744:W755)</f>
        <v>2.1475459546947029</v>
      </c>
    </row>
    <row r="757" spans="1:25" x14ac:dyDescent="0.35">
      <c r="A757" s="4">
        <v>2020020401</v>
      </c>
      <c r="B757" s="4">
        <v>55</v>
      </c>
      <c r="C757" s="4" t="s">
        <v>16</v>
      </c>
      <c r="D757" s="4" t="s">
        <v>14</v>
      </c>
      <c r="E757" s="4">
        <v>1</v>
      </c>
      <c r="F757" s="4">
        <v>1</v>
      </c>
      <c r="G757" s="4">
        <v>1.95</v>
      </c>
      <c r="H757">
        <v>0.50565541360192334</v>
      </c>
      <c r="I757">
        <f>((Table1[[#This Row],[H-S prob.]]*(Table1[[#This Row],[Odds]]-1)-1+Table1[[#This Row],[H-S prob.]])/(Table1[[#This Row],[Odds]]-1))*0.3</f>
        <v>-4.4121926767103766E-3</v>
      </c>
      <c r="K757">
        <f>(Table1[[#This Row],[H-S Bet]]*Table1[[#This Row],[Odds]]*Table1[[#This Row],[Win]]-Table1[[#This Row],[H-S Bet]])*Table1[[#This Row],[H-S Bankroll]]</f>
        <v>0</v>
      </c>
      <c r="L757">
        <f>Table1[[#This Row],[H-S Bet]]*Table1[[#This Row],[Odds]]*Table1[[#This Row],[Win]]-Table1[[#This Row],[H-S Bet]]</f>
        <v>0</v>
      </c>
      <c r="M757" s="5">
        <f>M756</f>
        <v>1.4917780936230307</v>
      </c>
      <c r="N757" s="4">
        <v>0.498</v>
      </c>
      <c r="O757" s="4">
        <f>((Table1[[#This Row],[Dom prob.]]*(Table1[[#This Row],[Odds]]-1)-1+Table1[[#This Row],[Dom prob.]])/(Table1[[#This Row],[Odds]]-1))*0.3</f>
        <v>-9.1263157894736959E-3</v>
      </c>
      <c r="P757" s="4"/>
      <c r="Q757" s="4">
        <f>(Table1[[#This Row],[Dom Bet]]*Table1[[#This Row],[Odds]]*Table1[[#This Row],[Win]]-Table1[[#This Row],[Dom Bet]])*Table1[[#This Row],[Dom Bankroll]]</f>
        <v>0</v>
      </c>
      <c r="R757" s="4">
        <f>Table1[[#This Row],[Dom Bet]]*Table1[[#This Row],[Odds]]*Table1[[#This Row],[Win]]-Table1[[#This Row],[Dom Bet]]</f>
        <v>0</v>
      </c>
      <c r="S757" s="4">
        <f>S756</f>
        <v>1.129535689538639</v>
      </c>
      <c r="T757">
        <v>0.51829999999999998</v>
      </c>
      <c r="U757">
        <f>((Table1[[#This Row],[BB prob.]]*(Table1[[#This Row],[Odds]]-1)-1+Table1[[#This Row],[BB prob.]])/(Table1[[#This Row],[Odds]]-1))*0.3</f>
        <v>3.3742105263157721E-3</v>
      </c>
      <c r="V757">
        <v>3.3742105263157721E-3</v>
      </c>
      <c r="W757">
        <f>(Table1[[#This Row],[BB Bet]]*Table1[[#This Row],[Odds]]*Table1[[#This Row],[Win]]-Table1[[#This Row],[BB Bet]])*Table1[[#This Row],[BB Bankroll]]</f>
        <v>6.8839585577738348E-3</v>
      </c>
      <c r="X757">
        <f>Table1[[#This Row],[BB Bet]]*Table1[[#This Row],[Odds]]*Table1[[#This Row],[Win]]-Table1[[#This Row],[BB Bet]]</f>
        <v>3.2054999999999835E-3</v>
      </c>
      <c r="Y757" s="5">
        <f>Y756</f>
        <v>2.1475459546947029</v>
      </c>
    </row>
    <row r="758" spans="1:25" x14ac:dyDescent="0.35">
      <c r="A758" s="4">
        <v>2020020402</v>
      </c>
      <c r="B758" s="4">
        <v>55</v>
      </c>
      <c r="C758" s="4" t="s">
        <v>12</v>
      </c>
      <c r="D758" s="4" t="s">
        <v>2</v>
      </c>
      <c r="E758" s="4">
        <v>0</v>
      </c>
      <c r="F758" s="4">
        <v>0</v>
      </c>
      <c r="G758" s="4">
        <v>3.1</v>
      </c>
      <c r="H758">
        <v>0.24150855317833889</v>
      </c>
      <c r="I758">
        <f>((Table1[[#This Row],[H-S prob.]]*(Table1[[#This Row],[Odds]]-1)-1+Table1[[#This Row],[H-S prob.]])/(Table1[[#This Row],[Odds]]-1))*0.3</f>
        <v>-3.5903355021021342E-2</v>
      </c>
      <c r="K758">
        <f>(Table1[[#This Row],[H-S Bet]]*Table1[[#This Row],[Odds]]*Table1[[#This Row],[Win]]-Table1[[#This Row],[H-S Bet]])*Table1[[#This Row],[H-S Bankroll]]</f>
        <v>0</v>
      </c>
      <c r="L758">
        <f>Table1[[#This Row],[H-S Bet]]*Table1[[#This Row],[Odds]]*Table1[[#This Row],[Win]]-Table1[[#This Row],[H-S Bet]]</f>
        <v>0</v>
      </c>
      <c r="M758" s="5">
        <f>M757</f>
        <v>1.4917780936230307</v>
      </c>
      <c r="N758" s="4">
        <v>0.30800000000000005</v>
      </c>
      <c r="O758" s="4">
        <f>((Table1[[#This Row],[Dom prob.]]*(Table1[[#This Row],[Odds]]-1)-1+Table1[[#This Row],[Dom prob.]])/(Table1[[#This Row],[Odds]]-1))*0.3</f>
        <v>-6.4571428571428271E-3</v>
      </c>
      <c r="P758" s="4"/>
      <c r="Q758" s="4">
        <f>(Table1[[#This Row],[Dom Bet]]*Table1[[#This Row],[Odds]]*Table1[[#This Row],[Win]]-Table1[[#This Row],[Dom Bet]])*Table1[[#This Row],[Dom Bankroll]]</f>
        <v>0</v>
      </c>
      <c r="R758" s="4">
        <f>Table1[[#This Row],[Dom Bet]]*Table1[[#This Row],[Odds]]*Table1[[#This Row],[Win]]-Table1[[#This Row],[Dom Bet]]</f>
        <v>0</v>
      </c>
      <c r="S758" s="4">
        <f>S757</f>
        <v>1.129535689538639</v>
      </c>
      <c r="T758">
        <v>0.29379999999999995</v>
      </c>
      <c r="U758">
        <f>((Table1[[#This Row],[BB prob.]]*(Table1[[#This Row],[Odds]]-1)-1+Table1[[#This Row],[BB prob.]])/(Table1[[#This Row],[Odds]]-1))*0.3</f>
        <v>-1.2745714285714296E-2</v>
      </c>
      <c r="W758">
        <f>(Table1[[#This Row],[BB Bet]]*Table1[[#This Row],[Odds]]*Table1[[#This Row],[Win]]-Table1[[#This Row],[BB Bet]])*Table1[[#This Row],[BB Bankroll]]</f>
        <v>0</v>
      </c>
      <c r="X758">
        <f>Table1[[#This Row],[BB Bet]]*Table1[[#This Row],[Odds]]*Table1[[#This Row],[Win]]-Table1[[#This Row],[BB Bet]]</f>
        <v>0</v>
      </c>
      <c r="Y758" s="5">
        <f>Y757</f>
        <v>2.1475459546947029</v>
      </c>
    </row>
    <row r="759" spans="1:25" x14ac:dyDescent="0.35">
      <c r="A759" s="4">
        <v>2020020402</v>
      </c>
      <c r="B759" s="4">
        <v>55</v>
      </c>
      <c r="C759" s="4" t="s">
        <v>2</v>
      </c>
      <c r="D759" s="4" t="s">
        <v>12</v>
      </c>
      <c r="E759" s="4">
        <v>1</v>
      </c>
      <c r="F759" s="4">
        <v>1</v>
      </c>
      <c r="G759" s="4">
        <v>1.4</v>
      </c>
      <c r="H759">
        <v>0.75849144682166114</v>
      </c>
      <c r="I759">
        <f>((Table1[[#This Row],[H-S prob.]]*(Table1[[#This Row],[Odds]]-1)-1+Table1[[#This Row],[H-S prob.]])/(Table1[[#This Row],[Odds]]-1))*0.3</f>
        <v>4.6416019162744106E-2</v>
      </c>
      <c r="J759">
        <v>4.6416019162744106E-2</v>
      </c>
      <c r="K759">
        <f>(Table1[[#This Row],[H-S Bet]]*Table1[[#This Row],[Odds]]*Table1[[#This Row],[Win]]-Table1[[#This Row],[H-S Bet]])*Table1[[#This Row],[H-S Bankroll]]</f>
        <v>2.7696960232067389E-2</v>
      </c>
      <c r="L759">
        <f>Table1[[#This Row],[H-S Bet]]*Table1[[#This Row],[Odds]]*Table1[[#This Row],[Win]]-Table1[[#This Row],[H-S Bet]]</f>
        <v>1.8566407665097644E-2</v>
      </c>
      <c r="M759" s="5">
        <f>M758</f>
        <v>1.4917780936230307</v>
      </c>
      <c r="N759" s="4">
        <v>0.69199999999999995</v>
      </c>
      <c r="O759" s="4">
        <f>((Table1[[#This Row],[Dom prob.]]*(Table1[[#This Row],[Odds]]-1)-1+Table1[[#This Row],[Dom prob.]])/(Table1[[#This Row],[Odds]]-1))*0.3</f>
        <v>-2.3400000000000091E-2</v>
      </c>
      <c r="P759" s="4"/>
      <c r="Q759" s="4">
        <f>(Table1[[#This Row],[Dom Bet]]*Table1[[#This Row],[Odds]]*Table1[[#This Row],[Win]]-Table1[[#This Row],[Dom Bet]])*Table1[[#This Row],[Dom Bankroll]]</f>
        <v>0</v>
      </c>
      <c r="R759" s="4">
        <f>Table1[[#This Row],[Dom Bet]]*Table1[[#This Row],[Odds]]*Table1[[#This Row],[Win]]-Table1[[#This Row],[Dom Bet]]</f>
        <v>0</v>
      </c>
      <c r="S759" s="4">
        <f>S758</f>
        <v>1.129535689538639</v>
      </c>
      <c r="T759">
        <v>0.70620000000000005</v>
      </c>
      <c r="U759">
        <f>((Table1[[#This Row],[BB prob.]]*(Table1[[#This Row],[Odds]]-1)-1+Table1[[#This Row],[BB prob.]])/(Table1[[#This Row],[Odds]]-1))*0.3</f>
        <v>-8.4899999999999993E-3</v>
      </c>
      <c r="W759">
        <f>(Table1[[#This Row],[BB Bet]]*Table1[[#This Row],[Odds]]*Table1[[#This Row],[Win]]-Table1[[#This Row],[BB Bet]])*Table1[[#This Row],[BB Bankroll]]</f>
        <v>0</v>
      </c>
      <c r="X759">
        <f>Table1[[#This Row],[BB Bet]]*Table1[[#This Row],[Odds]]*Table1[[#This Row],[Win]]-Table1[[#This Row],[BB Bet]]</f>
        <v>0</v>
      </c>
      <c r="Y759" s="5">
        <f>Y758</f>
        <v>2.1475459546947029</v>
      </c>
    </row>
    <row r="760" spans="1:25" x14ac:dyDescent="0.35">
      <c r="A760" s="4">
        <v>2020020403</v>
      </c>
      <c r="B760" s="4">
        <v>55</v>
      </c>
      <c r="C760" s="4" t="s">
        <v>15</v>
      </c>
      <c r="D760" s="4" t="s">
        <v>13</v>
      </c>
      <c r="E760" s="4">
        <v>0</v>
      </c>
      <c r="F760" s="4">
        <v>0</v>
      </c>
      <c r="G760" s="4">
        <v>2.65</v>
      </c>
      <c r="H760">
        <v>0.33949959513998768</v>
      </c>
      <c r="I760">
        <f>((Table1[[#This Row],[H-S prob.]]*(Table1[[#This Row],[Odds]]-1)-1+Table1[[#This Row],[H-S prob.]])/(Table1[[#This Row],[Odds]]-1))*0.3</f>
        <v>-1.824110415982412E-2</v>
      </c>
      <c r="K760">
        <f>(Table1[[#This Row],[H-S Bet]]*Table1[[#This Row],[Odds]]*Table1[[#This Row],[Win]]-Table1[[#This Row],[H-S Bet]])*Table1[[#This Row],[H-S Bankroll]]</f>
        <v>0</v>
      </c>
      <c r="L760">
        <f>Table1[[#This Row],[H-S Bet]]*Table1[[#This Row],[Odds]]*Table1[[#This Row],[Win]]-Table1[[#This Row],[H-S Bet]]</f>
        <v>0</v>
      </c>
      <c r="M760" s="5">
        <f>M759</f>
        <v>1.4917780936230307</v>
      </c>
      <c r="N760" s="4">
        <v>0.374</v>
      </c>
      <c r="O760" s="4">
        <f>((Table1[[#This Row],[Dom prob.]]*(Table1[[#This Row],[Odds]]-1)-1+Table1[[#This Row],[Dom prob.]])/(Table1[[#This Row],[Odds]]-1))*0.3</f>
        <v>-1.6181818181818218E-3</v>
      </c>
      <c r="P760" s="4"/>
      <c r="Q760" s="4">
        <f>(Table1[[#This Row],[Dom Bet]]*Table1[[#This Row],[Odds]]*Table1[[#This Row],[Win]]-Table1[[#This Row],[Dom Bet]])*Table1[[#This Row],[Dom Bankroll]]</f>
        <v>0</v>
      </c>
      <c r="R760" s="4">
        <f>Table1[[#This Row],[Dom Bet]]*Table1[[#This Row],[Odds]]*Table1[[#This Row],[Win]]-Table1[[#This Row],[Dom Bet]]</f>
        <v>0</v>
      </c>
      <c r="S760" s="4">
        <f>S759</f>
        <v>1.129535689538639</v>
      </c>
      <c r="T760">
        <v>0.35</v>
      </c>
      <c r="U760">
        <f>((Table1[[#This Row],[BB prob.]]*(Table1[[#This Row],[Odds]]-1)-1+Table1[[#This Row],[BB prob.]])/(Table1[[#This Row],[Odds]]-1))*0.3</f>
        <v>-1.3181818181818204E-2</v>
      </c>
      <c r="W760">
        <f>(Table1[[#This Row],[BB Bet]]*Table1[[#This Row],[Odds]]*Table1[[#This Row],[Win]]-Table1[[#This Row],[BB Bet]])*Table1[[#This Row],[BB Bankroll]]</f>
        <v>0</v>
      </c>
      <c r="X760">
        <f>Table1[[#This Row],[BB Bet]]*Table1[[#This Row],[Odds]]*Table1[[#This Row],[Win]]-Table1[[#This Row],[BB Bet]]</f>
        <v>0</v>
      </c>
      <c r="Y760" s="5">
        <f>Y759</f>
        <v>2.1475459546947029</v>
      </c>
    </row>
    <row r="761" spans="1:25" x14ac:dyDescent="0.35">
      <c r="A761" s="4">
        <v>2020020403</v>
      </c>
      <c r="B761" s="4">
        <v>55</v>
      </c>
      <c r="C761" s="4" t="s">
        <v>13</v>
      </c>
      <c r="D761" s="4" t="s">
        <v>15</v>
      </c>
      <c r="E761" s="4">
        <v>1</v>
      </c>
      <c r="F761" s="4">
        <v>1</v>
      </c>
      <c r="G761" s="4">
        <v>1.54</v>
      </c>
      <c r="H761">
        <v>0.66050040486001227</v>
      </c>
      <c r="I761">
        <f>((Table1[[#This Row],[H-S prob.]]*(Table1[[#This Row],[Odds]]-1)-1+Table1[[#This Row],[H-S prob.]])/(Table1[[#This Row],[Odds]]-1))*0.3</f>
        <v>9.5392352691216053E-3</v>
      </c>
      <c r="J761">
        <v>9.5392352691216053E-3</v>
      </c>
      <c r="K761">
        <f>(Table1[[#This Row],[H-S Bet]]*Table1[[#This Row],[Odds]]*Table1[[#This Row],[Win]]-Table1[[#This Row],[H-S Bet]])*Table1[[#This Row],[H-S Bankroll]]</f>
        <v>7.6844279903715753E-3</v>
      </c>
      <c r="L761">
        <f>Table1[[#This Row],[H-S Bet]]*Table1[[#This Row],[Odds]]*Table1[[#This Row],[Win]]-Table1[[#This Row],[H-S Bet]]</f>
        <v>5.1511870453256666E-3</v>
      </c>
      <c r="M761" s="5">
        <f>M760</f>
        <v>1.4917780936230307</v>
      </c>
      <c r="N761" s="4">
        <v>0.626</v>
      </c>
      <c r="O761" s="4">
        <f>((Table1[[#This Row],[Dom prob.]]*(Table1[[#This Row],[Odds]]-1)-1+Table1[[#This Row],[Dom prob.]])/(Table1[[#This Row],[Odds]]-1))*0.3</f>
        <v>-1.9977777777777771E-2</v>
      </c>
      <c r="P761" s="4"/>
      <c r="Q761" s="4">
        <f>(Table1[[#This Row],[Dom Bet]]*Table1[[#This Row],[Odds]]*Table1[[#This Row],[Win]]-Table1[[#This Row],[Dom Bet]])*Table1[[#This Row],[Dom Bankroll]]</f>
        <v>0</v>
      </c>
      <c r="R761" s="4">
        <f>Table1[[#This Row],[Dom Bet]]*Table1[[#This Row],[Odds]]*Table1[[#This Row],[Win]]-Table1[[#This Row],[Dom Bet]]</f>
        <v>0</v>
      </c>
      <c r="S761" s="4">
        <f>S760</f>
        <v>1.129535689538639</v>
      </c>
      <c r="T761">
        <v>0.65</v>
      </c>
      <c r="U761">
        <f>((Table1[[#This Row],[BB prob.]]*(Table1[[#This Row],[Odds]]-1)-1+Table1[[#This Row],[BB prob.]])/(Table1[[#This Row],[Odds]]-1))*0.3</f>
        <v>5.5555555555555599E-4</v>
      </c>
      <c r="V761">
        <v>5.5555555555555599E-4</v>
      </c>
      <c r="W761">
        <f>(Table1[[#This Row],[BB Bet]]*Table1[[#This Row],[Odds]]*Table1[[#This Row],[Win]]-Table1[[#This Row],[BB Bet]])*Table1[[#This Row],[BB Bankroll]]</f>
        <v>6.4426378640841143E-4</v>
      </c>
      <c r="X761">
        <f>Table1[[#This Row],[BB Bet]]*Table1[[#This Row],[Odds]]*Table1[[#This Row],[Win]]-Table1[[#This Row],[BB Bet]]</f>
        <v>3.0000000000000024E-4</v>
      </c>
      <c r="Y761" s="5">
        <f>Y760</f>
        <v>2.1475459546947029</v>
      </c>
    </row>
    <row r="762" spans="1:25" x14ac:dyDescent="0.35">
      <c r="A762" s="4">
        <v>2020020404</v>
      </c>
      <c r="B762" s="4">
        <v>55</v>
      </c>
      <c r="C762" s="4" t="s">
        <v>18</v>
      </c>
      <c r="D762" s="4" t="s">
        <v>21</v>
      </c>
      <c r="E762" s="4">
        <v>1</v>
      </c>
      <c r="F762" s="4">
        <v>1</v>
      </c>
      <c r="G762" s="4">
        <v>1.5</v>
      </c>
      <c r="H762">
        <v>0.62855889222924421</v>
      </c>
      <c r="I762">
        <f>((Table1[[#This Row],[H-S prob.]]*(Table1[[#This Row],[Odds]]-1)-1+Table1[[#This Row],[H-S prob.]])/(Table1[[#This Row],[Odds]]-1))*0.3</f>
        <v>-3.4296996993680204E-2</v>
      </c>
      <c r="K762">
        <f>(Table1[[#This Row],[H-S Bet]]*Table1[[#This Row],[Odds]]*Table1[[#This Row],[Win]]-Table1[[#This Row],[H-S Bet]])*Table1[[#This Row],[H-S Bankroll]]</f>
        <v>0</v>
      </c>
      <c r="L762">
        <f>Table1[[#This Row],[H-S Bet]]*Table1[[#This Row],[Odds]]*Table1[[#This Row],[Win]]-Table1[[#This Row],[H-S Bet]]</f>
        <v>0</v>
      </c>
      <c r="M762" s="5">
        <f>M761</f>
        <v>1.4917780936230307</v>
      </c>
      <c r="N762" s="4">
        <v>0.68</v>
      </c>
      <c r="O762" s="4">
        <f>((Table1[[#This Row],[Dom prob.]]*(Table1[[#This Row],[Odds]]-1)-1+Table1[[#This Row],[Dom prob.]])/(Table1[[#This Row],[Odds]]-1))*0.3</f>
        <v>1.2000000000000077E-2</v>
      </c>
      <c r="P762" s="4">
        <v>1.2000000000000077E-2</v>
      </c>
      <c r="Q762" s="4">
        <f>(Table1[[#This Row],[Dom Bet]]*Table1[[#This Row],[Odds]]*Table1[[#This Row],[Win]]-Table1[[#This Row],[Dom Bet]])*Table1[[#This Row],[Dom Bankroll]]</f>
        <v>6.7772141372318753E-3</v>
      </c>
      <c r="R762" s="4">
        <f>Table1[[#This Row],[Dom Bet]]*Table1[[#This Row],[Odds]]*Table1[[#This Row],[Win]]-Table1[[#This Row],[Dom Bet]]</f>
        <v>6.0000000000000366E-3</v>
      </c>
      <c r="S762" s="4">
        <f>S761</f>
        <v>1.129535689538639</v>
      </c>
      <c r="T762">
        <v>0.68559999999999999</v>
      </c>
      <c r="U762">
        <f>((Table1[[#This Row],[BB prob.]]*(Table1[[#This Row],[Odds]]-1)-1+Table1[[#This Row],[BB prob.]])/(Table1[[#This Row],[Odds]]-1))*0.3</f>
        <v>1.7039999999999989E-2</v>
      </c>
      <c r="V762">
        <v>1.7039999999999989E-2</v>
      </c>
      <c r="W762">
        <f>(Table1[[#This Row],[BB Bet]]*Table1[[#This Row],[Odds]]*Table1[[#This Row],[Win]]-Table1[[#This Row],[BB Bet]])*Table1[[#This Row],[BB Bankroll]]</f>
        <v>1.829709153399886E-2</v>
      </c>
      <c r="X762">
        <f>Table1[[#This Row],[BB Bet]]*Table1[[#This Row],[Odds]]*Table1[[#This Row],[Win]]-Table1[[#This Row],[BB Bet]]</f>
        <v>8.5199999999999963E-3</v>
      </c>
      <c r="Y762" s="5">
        <f>Y761</f>
        <v>2.1475459546947029</v>
      </c>
    </row>
    <row r="763" spans="1:25" x14ac:dyDescent="0.35">
      <c r="A763" s="4">
        <v>2020020404</v>
      </c>
      <c r="B763" s="4">
        <v>55</v>
      </c>
      <c r="C763" s="4" t="s">
        <v>21</v>
      </c>
      <c r="D763" s="4" t="s">
        <v>18</v>
      </c>
      <c r="E763" s="4">
        <v>0</v>
      </c>
      <c r="F763" s="4">
        <v>0</v>
      </c>
      <c r="G763" s="4">
        <v>2.7</v>
      </c>
      <c r="H763">
        <v>0.37144110777075567</v>
      </c>
      <c r="I763">
        <f>((Table1[[#This Row],[H-S prob.]]*(Table1[[#This Row],[Odds]]-1)-1+Table1[[#This Row],[H-S prob.]])/(Table1[[#This Row],[Odds]]-1))*0.3</f>
        <v>5.1017487900712898E-4</v>
      </c>
      <c r="J763">
        <v>5.1017487900712898E-4</v>
      </c>
      <c r="K763">
        <f>(Table1[[#This Row],[H-S Bet]]*Table1[[#This Row],[Odds]]*Table1[[#This Row],[Win]]-Table1[[#This Row],[H-S Bet]])*Table1[[#This Row],[H-S Bankroll]]</f>
        <v>-7.6106770841961522E-4</v>
      </c>
      <c r="L763">
        <f>Table1[[#This Row],[H-S Bet]]*Table1[[#This Row],[Odds]]*Table1[[#This Row],[Win]]-Table1[[#This Row],[H-S Bet]]</f>
        <v>-5.1017487900712898E-4</v>
      </c>
      <c r="M763" s="5">
        <f>M762</f>
        <v>1.4917780936230307</v>
      </c>
      <c r="N763" s="4">
        <v>0.31999999999999995</v>
      </c>
      <c r="O763" s="4">
        <f>((Table1[[#This Row],[Dom prob.]]*(Table1[[#This Row],[Odds]]-1)-1+Table1[[#This Row],[Dom prob.]])/(Table1[[#This Row],[Odds]]-1))*0.3</f>
        <v>-2.4000000000000018E-2</v>
      </c>
      <c r="P763" s="4"/>
      <c r="Q763" s="4">
        <f>(Table1[[#This Row],[Dom Bet]]*Table1[[#This Row],[Odds]]*Table1[[#This Row],[Win]]-Table1[[#This Row],[Dom Bet]])*Table1[[#This Row],[Dom Bankroll]]</f>
        <v>0</v>
      </c>
      <c r="R763" s="4">
        <f>Table1[[#This Row],[Dom Bet]]*Table1[[#This Row],[Odds]]*Table1[[#This Row],[Win]]-Table1[[#This Row],[Dom Bet]]</f>
        <v>0</v>
      </c>
      <c r="S763" s="4">
        <f>S762</f>
        <v>1.129535689538639</v>
      </c>
      <c r="T763">
        <v>0.31440000000000001</v>
      </c>
      <c r="U763">
        <f>((Table1[[#This Row],[BB prob.]]*(Table1[[#This Row],[Odds]]-1)-1+Table1[[#This Row],[BB prob.]])/(Table1[[#This Row],[Odds]]-1))*0.3</f>
        <v>-2.6668235294117628E-2</v>
      </c>
      <c r="W763">
        <f>(Table1[[#This Row],[BB Bet]]*Table1[[#This Row],[Odds]]*Table1[[#This Row],[Win]]-Table1[[#This Row],[BB Bet]])*Table1[[#This Row],[BB Bankroll]]</f>
        <v>0</v>
      </c>
      <c r="X763">
        <f>Table1[[#This Row],[BB Bet]]*Table1[[#This Row],[Odds]]*Table1[[#This Row],[Win]]-Table1[[#This Row],[BB Bet]]</f>
        <v>0</v>
      </c>
      <c r="Y763" s="5">
        <f>Y762</f>
        <v>2.1475459546947029</v>
      </c>
    </row>
    <row r="764" spans="1:25" x14ac:dyDescent="0.35">
      <c r="A764" s="4">
        <v>2020020405</v>
      </c>
      <c r="B764" s="4">
        <v>55</v>
      </c>
      <c r="C764" s="4" t="s">
        <v>17</v>
      </c>
      <c r="D764" s="4" t="s">
        <v>3</v>
      </c>
      <c r="E764" s="4">
        <v>0</v>
      </c>
      <c r="F764" s="4">
        <v>0</v>
      </c>
      <c r="G764" s="4">
        <v>2.4500000000000002</v>
      </c>
      <c r="H764">
        <v>0.3417033180624155</v>
      </c>
      <c r="I764">
        <f>((Table1[[#This Row],[H-S prob.]]*(Table1[[#This Row],[Odds]]-1)-1+Table1[[#This Row],[H-S prob.]])/(Table1[[#This Row],[Odds]]-1))*0.3</f>
        <v>-3.3688318085603172E-2</v>
      </c>
      <c r="K764">
        <f>(Table1[[#This Row],[H-S Bet]]*Table1[[#This Row],[Odds]]*Table1[[#This Row],[Win]]-Table1[[#This Row],[H-S Bet]])*Table1[[#This Row],[H-S Bankroll]]</f>
        <v>0</v>
      </c>
      <c r="L764">
        <f>Table1[[#This Row],[H-S Bet]]*Table1[[#This Row],[Odds]]*Table1[[#This Row],[Win]]-Table1[[#This Row],[H-S Bet]]</f>
        <v>0</v>
      </c>
      <c r="M764" s="5">
        <f>M763</f>
        <v>1.4917780936230307</v>
      </c>
      <c r="N764" s="4">
        <v>0.40600000000000003</v>
      </c>
      <c r="O764" s="4">
        <f>((Table1[[#This Row],[Dom prob.]]*(Table1[[#This Row],[Odds]]-1)-1+Table1[[#This Row],[Dom prob.]])/(Table1[[#This Row],[Odds]]-1))*0.3</f>
        <v>-1.0965517241379021E-3</v>
      </c>
      <c r="P764" s="4"/>
      <c r="Q764" s="4">
        <f>(Table1[[#This Row],[Dom Bet]]*Table1[[#This Row],[Odds]]*Table1[[#This Row],[Win]]-Table1[[#This Row],[Dom Bet]])*Table1[[#This Row],[Dom Bankroll]]</f>
        <v>0</v>
      </c>
      <c r="R764" s="4">
        <f>Table1[[#This Row],[Dom Bet]]*Table1[[#This Row],[Odds]]*Table1[[#This Row],[Win]]-Table1[[#This Row],[Dom Bet]]</f>
        <v>0</v>
      </c>
      <c r="S764" s="4">
        <f>S763</f>
        <v>1.129535689538639</v>
      </c>
      <c r="T764">
        <v>0.43469999999999998</v>
      </c>
      <c r="U764">
        <f>((Table1[[#This Row],[BB prob.]]*(Table1[[#This Row],[Odds]]-1)-1+Table1[[#This Row],[BB prob.]])/(Table1[[#This Row],[Odds]]-1))*0.3</f>
        <v>1.3451379310344834E-2</v>
      </c>
      <c r="V764">
        <v>1.3451379310344834E-2</v>
      </c>
      <c r="W764">
        <f>(Table1[[#This Row],[BB Bet]]*Table1[[#This Row],[Odds]]*Table1[[#This Row],[Win]]-Table1[[#This Row],[BB Bet]])*Table1[[#This Row],[BB Bankroll]]</f>
        <v>-2.888745522299507E-2</v>
      </c>
      <c r="X764">
        <f>Table1[[#This Row],[BB Bet]]*Table1[[#This Row],[Odds]]*Table1[[#This Row],[Win]]-Table1[[#This Row],[BB Bet]]</f>
        <v>-1.3451379310344834E-2</v>
      </c>
      <c r="Y764" s="5">
        <f>Y763</f>
        <v>2.1475459546947029</v>
      </c>
    </row>
    <row r="765" spans="1:25" x14ac:dyDescent="0.35">
      <c r="A765" s="4">
        <v>2020020405</v>
      </c>
      <c r="B765" s="4">
        <v>55</v>
      </c>
      <c r="C765" s="4" t="s">
        <v>3</v>
      </c>
      <c r="D765" s="4" t="s">
        <v>17</v>
      </c>
      <c r="E765" s="4">
        <v>1</v>
      </c>
      <c r="F765" s="4">
        <v>1</v>
      </c>
      <c r="G765" s="4">
        <v>1.6</v>
      </c>
      <c r="H765">
        <v>0.6582966819375845</v>
      </c>
      <c r="I765">
        <f>((Table1[[#This Row],[H-S prob.]]*(Table1[[#This Row],[Odds]]-1)-1+Table1[[#This Row],[H-S prob.]])/(Table1[[#This Row],[Odds]]-1))*0.3</f>
        <v>2.6637345550067634E-2</v>
      </c>
      <c r="J765">
        <v>2.6637345550067634E-2</v>
      </c>
      <c r="K765">
        <f>(Table1[[#This Row],[H-S Bet]]*Table1[[#This Row],[Odds]]*Table1[[#This Row],[Win]]-Table1[[#This Row],[H-S Bet]])*Table1[[#This Row],[H-S Bankroll]]</f>
        <v>2.3842205138314698E-2</v>
      </c>
      <c r="L765">
        <f>Table1[[#This Row],[H-S Bet]]*Table1[[#This Row],[Odds]]*Table1[[#This Row],[Win]]-Table1[[#This Row],[H-S Bet]]</f>
        <v>1.5982407330040586E-2</v>
      </c>
      <c r="M765" s="5">
        <f>M764</f>
        <v>1.4917780936230307</v>
      </c>
      <c r="N765" s="4">
        <v>0.59399999999999997</v>
      </c>
      <c r="O765" s="4">
        <f>((Table1[[#This Row],[Dom prob.]]*(Table1[[#This Row],[Odds]]-1)-1+Table1[[#This Row],[Dom prob.]])/(Table1[[#This Row],[Odds]]-1))*0.3</f>
        <v>-2.4799999999999982E-2</v>
      </c>
      <c r="P765" s="4"/>
      <c r="Q765" s="4">
        <f>(Table1[[#This Row],[Dom Bet]]*Table1[[#This Row],[Odds]]*Table1[[#This Row],[Win]]-Table1[[#This Row],[Dom Bet]])*Table1[[#This Row],[Dom Bankroll]]</f>
        <v>0</v>
      </c>
      <c r="R765" s="4">
        <f>Table1[[#This Row],[Dom Bet]]*Table1[[#This Row],[Odds]]*Table1[[#This Row],[Win]]-Table1[[#This Row],[Dom Bet]]</f>
        <v>0</v>
      </c>
      <c r="S765" s="4">
        <f>S764</f>
        <v>1.129535689538639</v>
      </c>
      <c r="T765">
        <v>0.56530000000000002</v>
      </c>
      <c r="U765">
        <f>((Table1[[#This Row],[BB prob.]]*(Table1[[#This Row],[Odds]]-1)-1+Table1[[#This Row],[BB prob.]])/(Table1[[#This Row],[Odds]]-1))*0.3</f>
        <v>-4.7759999999999962E-2</v>
      </c>
      <c r="W765">
        <f>(Table1[[#This Row],[BB Bet]]*Table1[[#This Row],[Odds]]*Table1[[#This Row],[Win]]-Table1[[#This Row],[BB Bet]])*Table1[[#This Row],[BB Bankroll]]</f>
        <v>0</v>
      </c>
      <c r="X765">
        <f>Table1[[#This Row],[BB Bet]]*Table1[[#This Row],[Odds]]*Table1[[#This Row],[Win]]-Table1[[#This Row],[BB Bet]]</f>
        <v>0</v>
      </c>
      <c r="Y765" s="5">
        <f>Y764</f>
        <v>2.1475459546947029</v>
      </c>
    </row>
    <row r="766" spans="1:25" x14ac:dyDescent="0.35">
      <c r="A766" s="4">
        <v>2020020406</v>
      </c>
      <c r="B766" s="4">
        <v>55</v>
      </c>
      <c r="C766" s="4" t="s">
        <v>20</v>
      </c>
      <c r="D766" s="4" t="s">
        <v>31</v>
      </c>
      <c r="E766" s="4">
        <v>1</v>
      </c>
      <c r="F766" s="4">
        <v>0</v>
      </c>
      <c r="G766" s="4">
        <v>2.2000000000000002</v>
      </c>
      <c r="H766">
        <v>0.47658146717019334</v>
      </c>
      <c r="I766">
        <f>((Table1[[#This Row],[H-S prob.]]*(Table1[[#This Row],[Odds]]-1)-1+Table1[[#This Row],[H-S prob.]])/(Table1[[#This Row],[Odds]]-1))*0.3</f>
        <v>1.2119806943606367E-2</v>
      </c>
      <c r="J766">
        <v>1.2119806943606367E-2</v>
      </c>
      <c r="K766">
        <f>(Table1[[#This Row],[H-S Bet]]*Table1[[#This Row],[Odds]]*Table1[[#This Row],[Win]]-Table1[[#This Row],[H-S Bet]])*Table1[[#This Row],[H-S Bankroll]]</f>
        <v>-1.8080062497412275E-2</v>
      </c>
      <c r="L766">
        <f>Table1[[#This Row],[H-S Bet]]*Table1[[#This Row],[Odds]]*Table1[[#This Row],[Win]]-Table1[[#This Row],[H-S Bet]]</f>
        <v>-1.2119806943606367E-2</v>
      </c>
      <c r="M766" s="5">
        <f>M765</f>
        <v>1.4917780936230307</v>
      </c>
      <c r="N766" s="4">
        <v>0.442</v>
      </c>
      <c r="O766" s="4">
        <f>((Table1[[#This Row],[Dom prob.]]*(Table1[[#This Row],[Odds]]-1)-1+Table1[[#This Row],[Dom prob.]])/(Table1[[#This Row],[Odds]]-1))*0.3</f>
        <v>-6.8999999999999747E-3</v>
      </c>
      <c r="P766" s="4"/>
      <c r="Q766" s="4">
        <f>(Table1[[#This Row],[Dom Bet]]*Table1[[#This Row],[Odds]]*Table1[[#This Row],[Win]]-Table1[[#This Row],[Dom Bet]])*Table1[[#This Row],[Dom Bankroll]]</f>
        <v>0</v>
      </c>
      <c r="R766" s="4">
        <f>Table1[[#This Row],[Dom Bet]]*Table1[[#This Row],[Odds]]*Table1[[#This Row],[Win]]-Table1[[#This Row],[Dom Bet]]</f>
        <v>0</v>
      </c>
      <c r="S766" s="4">
        <f>S765</f>
        <v>1.129535689538639</v>
      </c>
      <c r="T766">
        <v>0.49340000000000001</v>
      </c>
      <c r="U766">
        <f>((Table1[[#This Row],[BB prob.]]*(Table1[[#This Row],[Odds]]-1)-1+Table1[[#This Row],[BB prob.]])/(Table1[[#This Row],[Odds]]-1))*0.3</f>
        <v>2.1370000000000011E-2</v>
      </c>
      <c r="V766">
        <v>2.1370000000000011E-2</v>
      </c>
      <c r="W766">
        <f>(Table1[[#This Row],[BB Bet]]*Table1[[#This Row],[Odds]]*Table1[[#This Row],[Win]]-Table1[[#This Row],[BB Bet]])*Table1[[#This Row],[BB Bankroll]]</f>
        <v>-4.5893057051825822E-2</v>
      </c>
      <c r="X766">
        <f>Table1[[#This Row],[BB Bet]]*Table1[[#This Row],[Odds]]*Table1[[#This Row],[Win]]-Table1[[#This Row],[BB Bet]]</f>
        <v>-2.1370000000000011E-2</v>
      </c>
      <c r="Y766" s="5">
        <f>Y765</f>
        <v>2.1475459546947029</v>
      </c>
    </row>
    <row r="767" spans="1:25" x14ac:dyDescent="0.35">
      <c r="A767" s="4">
        <v>2020020406</v>
      </c>
      <c r="B767" s="4">
        <v>55</v>
      </c>
      <c r="C767" s="4" t="s">
        <v>31</v>
      </c>
      <c r="D767" s="4" t="s">
        <v>20</v>
      </c>
      <c r="E767" s="4">
        <v>0</v>
      </c>
      <c r="F767" s="4">
        <v>1</v>
      </c>
      <c r="G767" s="4">
        <v>1.8</v>
      </c>
      <c r="H767">
        <v>0.52341853282980666</v>
      </c>
      <c r="I767">
        <f>((Table1[[#This Row],[H-S prob.]]*(Table1[[#This Row],[Odds]]-1)-1+Table1[[#This Row],[H-S prob.]])/(Table1[[#This Row],[Odds]]-1))*0.3</f>
        <v>-2.1692490339880521E-2</v>
      </c>
      <c r="K767">
        <f>(Table1[[#This Row],[H-S Bet]]*Table1[[#This Row],[Odds]]*Table1[[#This Row],[Win]]-Table1[[#This Row],[H-S Bet]])*Table1[[#This Row],[H-S Bankroll]]</f>
        <v>0</v>
      </c>
      <c r="L767">
        <f>Table1[[#This Row],[H-S Bet]]*Table1[[#This Row],[Odds]]*Table1[[#This Row],[Win]]-Table1[[#This Row],[H-S Bet]]</f>
        <v>0</v>
      </c>
      <c r="M767" s="5">
        <f>M766</f>
        <v>1.4917780936230307</v>
      </c>
      <c r="N767" s="4">
        <v>0.55800000000000005</v>
      </c>
      <c r="O767" s="4">
        <f>((Table1[[#This Row],[Dom prob.]]*(Table1[[#This Row],[Odds]]-1)-1+Table1[[#This Row],[Dom prob.]])/(Table1[[#This Row],[Odds]]-1))*0.3</f>
        <v>1.6500000000000681E-3</v>
      </c>
      <c r="P767" s="4">
        <v>1.6500000000000681E-3</v>
      </c>
      <c r="Q767" s="4">
        <f>(Table1[[#This Row],[Dom Bet]]*Table1[[#This Row],[Odds]]*Table1[[#This Row],[Win]]-Table1[[#This Row],[Dom Bet]])*Table1[[#This Row],[Dom Bankroll]]</f>
        <v>1.4909871101910653E-3</v>
      </c>
      <c r="R767" s="4">
        <f>Table1[[#This Row],[Dom Bet]]*Table1[[#This Row],[Odds]]*Table1[[#This Row],[Win]]-Table1[[#This Row],[Dom Bet]]</f>
        <v>1.3200000000000546E-3</v>
      </c>
      <c r="S767" s="4">
        <f>S766</f>
        <v>1.129535689538639</v>
      </c>
      <c r="T767">
        <v>0.50659999999999994</v>
      </c>
      <c r="U767">
        <f>((Table1[[#This Row],[BB prob.]]*(Table1[[#This Row],[Odds]]-1)-1+Table1[[#This Row],[BB prob.]])/(Table1[[#This Row],[Odds]]-1))*0.3</f>
        <v>-3.3045000000000033E-2</v>
      </c>
      <c r="W767">
        <f>(Table1[[#This Row],[BB Bet]]*Table1[[#This Row],[Odds]]*Table1[[#This Row],[Win]]-Table1[[#This Row],[BB Bet]])*Table1[[#This Row],[BB Bankroll]]</f>
        <v>0</v>
      </c>
      <c r="X767">
        <f>Table1[[#This Row],[BB Bet]]*Table1[[#This Row],[Odds]]*Table1[[#This Row],[Win]]-Table1[[#This Row],[BB Bet]]</f>
        <v>0</v>
      </c>
      <c r="Y767" s="5">
        <f>Y766</f>
        <v>2.1475459546947029</v>
      </c>
    </row>
    <row r="768" spans="1:25" x14ac:dyDescent="0.35">
      <c r="A768" s="4">
        <v>2020020407</v>
      </c>
      <c r="B768" s="4">
        <v>55</v>
      </c>
      <c r="C768" s="4" t="s">
        <v>19</v>
      </c>
      <c r="D768" s="4" t="s">
        <v>5</v>
      </c>
      <c r="E768" s="4">
        <v>1</v>
      </c>
      <c r="F768" s="4">
        <v>0</v>
      </c>
      <c r="G768" s="4">
        <v>3.75</v>
      </c>
      <c r="H768">
        <v>0.22563259410160352</v>
      </c>
      <c r="I768">
        <f>((Table1[[#This Row],[H-S prob.]]*(Table1[[#This Row],[Odds]]-1)-1+Table1[[#This Row],[H-S prob.]])/(Table1[[#This Row],[Odds]]-1))*0.3</f>
        <v>-1.6786666049344014E-2</v>
      </c>
      <c r="K768">
        <f>(Table1[[#This Row],[H-S Bet]]*Table1[[#This Row],[Odds]]*Table1[[#This Row],[Win]]-Table1[[#This Row],[H-S Bet]])*Table1[[#This Row],[H-S Bankroll]]</f>
        <v>0</v>
      </c>
      <c r="L768">
        <f>Table1[[#This Row],[H-S Bet]]*Table1[[#This Row],[Odds]]*Table1[[#This Row],[Win]]-Table1[[#This Row],[H-S Bet]]</f>
        <v>0</v>
      </c>
      <c r="M768" s="5">
        <f>M767</f>
        <v>1.4917780936230307</v>
      </c>
      <c r="N768" s="4">
        <v>0.23300000000000001</v>
      </c>
      <c r="O768" s="4">
        <f>((Table1[[#This Row],[Dom prob.]]*(Table1[[#This Row],[Odds]]-1)-1+Table1[[#This Row],[Dom prob.]])/(Table1[[#This Row],[Odds]]-1))*0.3</f>
        <v>-1.3772727272727268E-2</v>
      </c>
      <c r="P768" s="4"/>
      <c r="Q768" s="4">
        <f>(Table1[[#This Row],[Dom Bet]]*Table1[[#This Row],[Odds]]*Table1[[#This Row],[Win]]-Table1[[#This Row],[Dom Bet]])*Table1[[#This Row],[Dom Bankroll]]</f>
        <v>0</v>
      </c>
      <c r="R768" s="4">
        <f>Table1[[#This Row],[Dom Bet]]*Table1[[#This Row],[Odds]]*Table1[[#This Row],[Win]]-Table1[[#This Row],[Dom Bet]]</f>
        <v>0</v>
      </c>
      <c r="S768" s="4">
        <f>S767</f>
        <v>1.129535689538639</v>
      </c>
      <c r="T768">
        <v>0.1336</v>
      </c>
      <c r="U768">
        <f>((Table1[[#This Row],[BB prob.]]*(Table1[[#This Row],[Odds]]-1)-1+Table1[[#This Row],[BB prob.]])/(Table1[[#This Row],[Odds]]-1))*0.3</f>
        <v>-5.4436363636363644E-2</v>
      </c>
      <c r="W768">
        <f>(Table1[[#This Row],[BB Bet]]*Table1[[#This Row],[Odds]]*Table1[[#This Row],[Win]]-Table1[[#This Row],[BB Bet]])*Table1[[#This Row],[BB Bankroll]]</f>
        <v>0</v>
      </c>
      <c r="X768">
        <f>Table1[[#This Row],[BB Bet]]*Table1[[#This Row],[Odds]]*Table1[[#This Row],[Win]]-Table1[[#This Row],[BB Bet]]</f>
        <v>0</v>
      </c>
      <c r="Y768" s="5">
        <f>Y767</f>
        <v>2.1475459546947029</v>
      </c>
    </row>
    <row r="769" spans="1:25" x14ac:dyDescent="0.35">
      <c r="A769" s="4">
        <v>2020020407</v>
      </c>
      <c r="B769" s="4">
        <v>55</v>
      </c>
      <c r="C769" s="4" t="s">
        <v>5</v>
      </c>
      <c r="D769" s="4" t="s">
        <v>19</v>
      </c>
      <c r="E769" s="4">
        <v>0</v>
      </c>
      <c r="F769" s="4">
        <v>1</v>
      </c>
      <c r="G769" s="4">
        <v>1.28</v>
      </c>
      <c r="H769">
        <v>0.77436740589839659</v>
      </c>
      <c r="I769">
        <f>((Table1[[#This Row],[H-S prob.]]*(Table1[[#This Row],[Odds]]-1)-1+Table1[[#This Row],[H-S prob.]])/(Table1[[#This Row],[Odds]]-1))*0.3</f>
        <v>-9.43898619648466E-3</v>
      </c>
      <c r="K769">
        <f>(Table1[[#This Row],[H-S Bet]]*Table1[[#This Row],[Odds]]*Table1[[#This Row],[Win]]-Table1[[#This Row],[H-S Bet]])*Table1[[#This Row],[H-S Bankroll]]</f>
        <v>0</v>
      </c>
      <c r="L769">
        <f>Table1[[#This Row],[H-S Bet]]*Table1[[#This Row],[Odds]]*Table1[[#This Row],[Win]]-Table1[[#This Row],[H-S Bet]]</f>
        <v>0</v>
      </c>
      <c r="M769" s="5">
        <f>M768</f>
        <v>1.4917780936230307</v>
      </c>
      <c r="N769" s="4">
        <v>0.76700000000000002</v>
      </c>
      <c r="O769" s="4">
        <f>((Table1[[#This Row],[Dom prob.]]*(Table1[[#This Row],[Odds]]-1)-1+Table1[[#This Row],[Dom prob.]])/(Table1[[#This Row],[Odds]]-1))*0.3</f>
        <v>-1.954285714285706E-2</v>
      </c>
      <c r="P769" s="4"/>
      <c r="Q769" s="4">
        <f>(Table1[[#This Row],[Dom Bet]]*Table1[[#This Row],[Odds]]*Table1[[#This Row],[Win]]-Table1[[#This Row],[Dom Bet]])*Table1[[#This Row],[Dom Bankroll]]</f>
        <v>0</v>
      </c>
      <c r="R769" s="4">
        <f>Table1[[#This Row],[Dom Bet]]*Table1[[#This Row],[Odds]]*Table1[[#This Row],[Win]]-Table1[[#This Row],[Dom Bet]]</f>
        <v>0</v>
      </c>
      <c r="S769" s="4">
        <f>S768</f>
        <v>1.129535689538639</v>
      </c>
      <c r="T769">
        <v>0.86640000000000006</v>
      </c>
      <c r="U769">
        <f>((Table1[[#This Row],[BB prob.]]*(Table1[[#This Row],[Odds]]-1)-1+Table1[[#This Row],[BB prob.]])/(Table1[[#This Row],[Odds]]-1))*0.3</f>
        <v>0.11677714285714294</v>
      </c>
      <c r="V769">
        <v>0.11677714285714294</v>
      </c>
      <c r="W769">
        <f>(Table1[[#This Row],[BB Bet]]*Table1[[#This Row],[Odds]]*Table1[[#This Row],[Win]]-Table1[[#This Row],[BB Bet]])*Table1[[#This Row],[BB Bankroll]]</f>
        <v>7.0219598608225561E-2</v>
      </c>
      <c r="X769">
        <f>Table1[[#This Row],[BB Bet]]*Table1[[#This Row],[Odds]]*Table1[[#This Row],[Win]]-Table1[[#This Row],[BB Bet]]</f>
        <v>3.2697600000000021E-2</v>
      </c>
      <c r="Y769" s="5">
        <f>Y768</f>
        <v>2.1475459546947029</v>
      </c>
    </row>
    <row r="770" spans="1:25" x14ac:dyDescent="0.35">
      <c r="A770" s="4">
        <v>2020020408</v>
      </c>
      <c r="B770" s="4">
        <v>55</v>
      </c>
      <c r="C770" s="4" t="s">
        <v>7</v>
      </c>
      <c r="D770" s="4" t="s">
        <v>23</v>
      </c>
      <c r="E770" s="4">
        <v>1</v>
      </c>
      <c r="F770" s="4">
        <v>0</v>
      </c>
      <c r="G770" s="4">
        <v>1.54</v>
      </c>
      <c r="H770">
        <v>0.60441022742447792</v>
      </c>
      <c r="I770">
        <f>((Table1[[#This Row],[H-S prob.]]*(Table1[[#This Row],[Odds]]-1)-1+Table1[[#This Row],[H-S prob.]])/(Table1[[#This Row],[Odds]]-1))*0.3</f>
        <v>-3.844902764794661E-2</v>
      </c>
      <c r="K770">
        <f>(Table1[[#This Row],[H-S Bet]]*Table1[[#This Row],[Odds]]*Table1[[#This Row],[Win]]-Table1[[#This Row],[H-S Bet]])*Table1[[#This Row],[H-S Bankroll]]</f>
        <v>0</v>
      </c>
      <c r="L770">
        <f>Table1[[#This Row],[H-S Bet]]*Table1[[#This Row],[Odds]]*Table1[[#This Row],[Win]]-Table1[[#This Row],[H-S Bet]]</f>
        <v>0</v>
      </c>
      <c r="M770" s="5">
        <f>M769</f>
        <v>1.4917780936230307</v>
      </c>
      <c r="N770" s="4">
        <v>0.66100000000000003</v>
      </c>
      <c r="O770" s="4">
        <f>((Table1[[#This Row],[Dom prob.]]*(Table1[[#This Row],[Odds]]-1)-1+Table1[[#This Row],[Dom prob.]])/(Table1[[#This Row],[Odds]]-1))*0.3</f>
        <v>9.9666666666667035E-3</v>
      </c>
      <c r="P770" s="4">
        <v>9.9666666666667035E-3</v>
      </c>
      <c r="Q770" s="4">
        <f>(Table1[[#This Row],[Dom Bet]]*Table1[[#This Row],[Odds]]*Table1[[#This Row],[Win]]-Table1[[#This Row],[Dom Bet]])*Table1[[#This Row],[Dom Bankroll]]</f>
        <v>-1.1257705705735144E-2</v>
      </c>
      <c r="R770" s="4">
        <f>Table1[[#This Row],[Dom Bet]]*Table1[[#This Row],[Odds]]*Table1[[#This Row],[Win]]-Table1[[#This Row],[Dom Bet]]</f>
        <v>-9.9666666666667035E-3</v>
      </c>
      <c r="S770" s="4">
        <f>S769</f>
        <v>1.129535689538639</v>
      </c>
      <c r="T770">
        <v>0.5988</v>
      </c>
      <c r="U770">
        <f>((Table1[[#This Row],[BB prob.]]*(Table1[[#This Row],[Odds]]-1)-1+Table1[[#This Row],[BB prob.]])/(Table1[[#This Row],[Odds]]-1))*0.3</f>
        <v>-4.3248888888888837E-2</v>
      </c>
      <c r="W770">
        <f>(Table1[[#This Row],[BB Bet]]*Table1[[#This Row],[Odds]]*Table1[[#This Row],[Win]]-Table1[[#This Row],[BB Bet]])*Table1[[#This Row],[BB Bankroll]]</f>
        <v>0</v>
      </c>
      <c r="X770">
        <f>Table1[[#This Row],[BB Bet]]*Table1[[#This Row],[Odds]]*Table1[[#This Row],[Win]]-Table1[[#This Row],[BB Bet]]</f>
        <v>0</v>
      </c>
      <c r="Y770" s="5">
        <f>Y769</f>
        <v>2.1475459546947029</v>
      </c>
    </row>
    <row r="771" spans="1:25" x14ac:dyDescent="0.35">
      <c r="A771" s="4">
        <v>2020020408</v>
      </c>
      <c r="B771" s="4">
        <v>55</v>
      </c>
      <c r="C771" s="4" t="s">
        <v>23</v>
      </c>
      <c r="D771" s="4" t="s">
        <v>7</v>
      </c>
      <c r="E771" s="4">
        <v>0</v>
      </c>
      <c r="F771" s="4">
        <v>1</v>
      </c>
      <c r="G771" s="4">
        <v>2.7</v>
      </c>
      <c r="H771">
        <v>0.39558977257552214</v>
      </c>
      <c r="I771">
        <f>((Table1[[#This Row],[H-S prob.]]*(Table1[[#This Row],[Odds]]-1)-1+Table1[[#This Row],[H-S prob.]])/(Table1[[#This Row],[Odds]]-1))*0.3</f>
        <v>1.2016303403631143E-2</v>
      </c>
      <c r="J771">
        <v>1.2016303403631143E-2</v>
      </c>
      <c r="K771">
        <f>(Table1[[#This Row],[H-S Bet]]*Table1[[#This Row],[Odds]]*Table1[[#This Row],[Win]]-Table1[[#This Row],[H-S Bet]])*Table1[[#This Row],[H-S Bankroll]]</f>
        <v>3.0473618912570166E-2</v>
      </c>
      <c r="L771">
        <f>Table1[[#This Row],[H-S Bet]]*Table1[[#This Row],[Odds]]*Table1[[#This Row],[Win]]-Table1[[#This Row],[H-S Bet]]</f>
        <v>2.0427715786172945E-2</v>
      </c>
      <c r="M771" s="5">
        <f>M770</f>
        <v>1.4917780936230307</v>
      </c>
      <c r="N771" s="4">
        <v>0.33899999999999997</v>
      </c>
      <c r="O771" s="4">
        <f>((Table1[[#This Row],[Dom prob.]]*(Table1[[#This Row],[Odds]]-1)-1+Table1[[#This Row],[Dom prob.]])/(Table1[[#This Row],[Odds]]-1))*0.3</f>
        <v>-1.4947058823529409E-2</v>
      </c>
      <c r="P771" s="4"/>
      <c r="Q771" s="4">
        <f>(Table1[[#This Row],[Dom Bet]]*Table1[[#This Row],[Odds]]*Table1[[#This Row],[Win]]-Table1[[#This Row],[Dom Bet]])*Table1[[#This Row],[Dom Bankroll]]</f>
        <v>0</v>
      </c>
      <c r="R771" s="4">
        <f>Table1[[#This Row],[Dom Bet]]*Table1[[#This Row],[Odds]]*Table1[[#This Row],[Win]]-Table1[[#This Row],[Dom Bet]]</f>
        <v>0</v>
      </c>
      <c r="S771" s="4">
        <f>S770</f>
        <v>1.129535689538639</v>
      </c>
      <c r="T771">
        <v>0.4012</v>
      </c>
      <c r="U771">
        <f>((Table1[[#This Row],[BB prob.]]*(Table1[[#This Row],[Odds]]-1)-1+Table1[[#This Row],[BB prob.]])/(Table1[[#This Row],[Odds]]-1))*0.3</f>
        <v>1.4689411764705895E-2</v>
      </c>
      <c r="V771">
        <v>1.4689411764705895E-2</v>
      </c>
      <c r="W771">
        <f>(Table1[[#This Row],[BB Bet]]*Table1[[#This Row],[Odds]]*Table1[[#This Row],[Win]]-Table1[[#This Row],[BB Bet]])*Table1[[#This Row],[BB Bankroll]]</f>
        <v>5.3628517580636165E-2</v>
      </c>
      <c r="X771">
        <f>Table1[[#This Row],[BB Bet]]*Table1[[#This Row],[Odds]]*Table1[[#This Row],[Win]]-Table1[[#This Row],[BB Bet]]</f>
        <v>2.4972000000000022E-2</v>
      </c>
      <c r="Y771" s="5">
        <f>Y770</f>
        <v>2.1475459546947029</v>
      </c>
    </row>
    <row r="772" spans="1:25" x14ac:dyDescent="0.35">
      <c r="A772" s="4">
        <v>2020020409</v>
      </c>
      <c r="B772" s="4">
        <v>55</v>
      </c>
      <c r="C772" s="4" t="s">
        <v>4</v>
      </c>
      <c r="D772" s="4" t="s">
        <v>32</v>
      </c>
      <c r="E772" s="4">
        <v>0</v>
      </c>
      <c r="F772" s="4">
        <v>0</v>
      </c>
      <c r="G772" s="4">
        <v>2.25</v>
      </c>
      <c r="H772">
        <v>0.43449796224573145</v>
      </c>
      <c r="I772">
        <f>((Table1[[#This Row],[H-S prob.]]*(Table1[[#This Row],[Odds]]-1)-1+Table1[[#This Row],[H-S prob.]])/(Table1[[#This Row],[Odds]]-1))*0.3</f>
        <v>-5.3711003873050164E-3</v>
      </c>
      <c r="K772">
        <f>(Table1[[#This Row],[H-S Bet]]*Table1[[#This Row],[Odds]]*Table1[[#This Row],[Win]]-Table1[[#This Row],[H-S Bet]])*Table1[[#This Row],[H-S Bankroll]]</f>
        <v>0</v>
      </c>
      <c r="L772">
        <f>Table1[[#This Row],[H-S Bet]]*Table1[[#This Row],[Odds]]*Table1[[#This Row],[Win]]-Table1[[#This Row],[H-S Bet]]</f>
        <v>0</v>
      </c>
      <c r="M772" s="5">
        <f>M771</f>
        <v>1.4917780936230307</v>
      </c>
      <c r="N772" s="4">
        <v>0.39300000000000002</v>
      </c>
      <c r="O772" s="4">
        <f>((Table1[[#This Row],[Dom prob.]]*(Table1[[#This Row],[Odds]]-1)-1+Table1[[#This Row],[Dom prob.]])/(Table1[[#This Row],[Odds]]-1))*0.3</f>
        <v>-2.7780000000000003E-2</v>
      </c>
      <c r="P772" s="4"/>
      <c r="Q772" s="4">
        <f>(Table1[[#This Row],[Dom Bet]]*Table1[[#This Row],[Odds]]*Table1[[#This Row],[Win]]-Table1[[#This Row],[Dom Bet]])*Table1[[#This Row],[Dom Bankroll]]</f>
        <v>0</v>
      </c>
      <c r="R772" s="4">
        <f>Table1[[#This Row],[Dom Bet]]*Table1[[#This Row],[Odds]]*Table1[[#This Row],[Win]]-Table1[[#This Row],[Dom Bet]]</f>
        <v>0</v>
      </c>
      <c r="S772" s="4">
        <f>S771</f>
        <v>1.129535689538639</v>
      </c>
      <c r="T772">
        <v>0.44940000000000002</v>
      </c>
      <c r="U772">
        <f>((Table1[[#This Row],[BB prob.]]*(Table1[[#This Row],[Odds]]-1)-1+Table1[[#This Row],[BB prob.]])/(Table1[[#This Row],[Odds]]-1))*0.3</f>
        <v>2.6759999999999983E-3</v>
      </c>
      <c r="V772">
        <v>2.6759999999999983E-3</v>
      </c>
      <c r="W772">
        <f>(Table1[[#This Row],[BB Bet]]*Table1[[#This Row],[Odds]]*Table1[[#This Row],[Win]]-Table1[[#This Row],[BB Bet]])*Table1[[#This Row],[BB Bankroll]]</f>
        <v>-5.7468329747630215E-3</v>
      </c>
      <c r="X772">
        <f>Table1[[#This Row],[BB Bet]]*Table1[[#This Row],[Odds]]*Table1[[#This Row],[Win]]-Table1[[#This Row],[BB Bet]]</f>
        <v>-2.6759999999999983E-3</v>
      </c>
      <c r="Y772" s="5">
        <f>Y771</f>
        <v>2.1475459546947029</v>
      </c>
    </row>
    <row r="773" spans="1:25" x14ac:dyDescent="0.35">
      <c r="A773" s="4">
        <v>2020020409</v>
      </c>
      <c r="B773" s="4">
        <v>55</v>
      </c>
      <c r="C773" s="4" t="s">
        <v>32</v>
      </c>
      <c r="D773" s="4" t="s">
        <v>4</v>
      </c>
      <c r="E773" s="4">
        <v>1</v>
      </c>
      <c r="F773" s="4">
        <v>1</v>
      </c>
      <c r="G773" s="4">
        <v>1.71</v>
      </c>
      <c r="H773">
        <v>0.56550203775426855</v>
      </c>
      <c r="I773">
        <f>((Table1[[#This Row],[H-S prob.]]*(Table1[[#This Row],[Odds]]-1)-1+Table1[[#This Row],[H-S prob.]])/(Table1[[#This Row],[Odds]]-1))*0.3</f>
        <v>-1.3940076946563693E-2</v>
      </c>
      <c r="K773">
        <f>(Table1[[#This Row],[H-S Bet]]*Table1[[#This Row],[Odds]]*Table1[[#This Row],[Win]]-Table1[[#This Row],[H-S Bet]])*Table1[[#This Row],[H-S Bankroll]]</f>
        <v>0</v>
      </c>
      <c r="L773">
        <f>Table1[[#This Row],[H-S Bet]]*Table1[[#This Row],[Odds]]*Table1[[#This Row],[Win]]-Table1[[#This Row],[H-S Bet]]</f>
        <v>0</v>
      </c>
      <c r="M773" s="5">
        <f>M772</f>
        <v>1.4917780936230307</v>
      </c>
      <c r="N773" s="4">
        <v>0.60699999999999998</v>
      </c>
      <c r="O773" s="4">
        <f>((Table1[[#This Row],[Dom prob.]]*(Table1[[#This Row],[Odds]]-1)-1+Table1[[#This Row],[Dom prob.]])/(Table1[[#This Row],[Odds]]-1))*0.3</f>
        <v>1.6043661971830964E-2</v>
      </c>
      <c r="P773" s="4">
        <v>1.6043661971830964E-2</v>
      </c>
      <c r="Q773" s="4">
        <f>(Table1[[#This Row],[Dom Bet]]*Table1[[#This Row],[Odds]]*Table1[[#This Row],[Win]]-Table1[[#This Row],[Dom Bet]])*Table1[[#This Row],[Dom Bankroll]]</f>
        <v>1.2866541039534619E-2</v>
      </c>
      <c r="R773" s="4">
        <f>Table1[[#This Row],[Dom Bet]]*Table1[[#This Row],[Odds]]*Table1[[#This Row],[Win]]-Table1[[#This Row],[Dom Bet]]</f>
        <v>1.1390999999999984E-2</v>
      </c>
      <c r="S773" s="4">
        <f>S772</f>
        <v>1.129535689538639</v>
      </c>
      <c r="T773">
        <v>0.55059999999999998</v>
      </c>
      <c r="U773">
        <f>((Table1[[#This Row],[BB prob.]]*(Table1[[#This Row],[Odds]]-1)-1+Table1[[#This Row],[BB prob.]])/(Table1[[#This Row],[Odds]]-1))*0.3</f>
        <v>-2.470732394366203E-2</v>
      </c>
      <c r="W773">
        <f>(Table1[[#This Row],[BB Bet]]*Table1[[#This Row],[Odds]]*Table1[[#This Row],[Win]]-Table1[[#This Row],[BB Bet]])*Table1[[#This Row],[BB Bankroll]]</f>
        <v>0</v>
      </c>
      <c r="X773">
        <f>Table1[[#This Row],[BB Bet]]*Table1[[#This Row],[Odds]]*Table1[[#This Row],[Win]]-Table1[[#This Row],[BB Bet]]</f>
        <v>0</v>
      </c>
      <c r="Y773" s="5">
        <f>Y772</f>
        <v>2.1475459546947029</v>
      </c>
    </row>
    <row r="774" spans="1:25" x14ac:dyDescent="0.35">
      <c r="A774" s="4">
        <v>2020020410</v>
      </c>
      <c r="B774" s="4">
        <v>56</v>
      </c>
      <c r="C774" s="4" t="s">
        <v>8</v>
      </c>
      <c r="D774" s="4" t="s">
        <v>30</v>
      </c>
      <c r="E774" s="4">
        <v>1</v>
      </c>
      <c r="F774" s="4">
        <v>1</v>
      </c>
      <c r="G774" s="4">
        <v>1.43</v>
      </c>
      <c r="H774">
        <v>0.69240332504170488</v>
      </c>
      <c r="I774">
        <f>((Table1[[#This Row],[H-S prob.]]*(Table1[[#This Row],[Odds]]-1)-1+Table1[[#This Row],[H-S prob.]])/(Table1[[#This Row],[Odds]]-1))*0.3</f>
        <v>-6.8813338537409867E-3</v>
      </c>
      <c r="K774">
        <f>(Table1[[#This Row],[H-S Bet]]*Table1[[#This Row],[Odds]]*Table1[[#This Row],[Win]]-Table1[[#This Row],[H-S Bet]])*Table1[[#This Row],[H-S Bankroll]]</f>
        <v>0</v>
      </c>
      <c r="L774">
        <f>Table1[[#This Row],[H-S Bet]]*Table1[[#This Row],[Odds]]*Table1[[#This Row],[Win]]-Table1[[#This Row],[H-S Bet]]</f>
        <v>0</v>
      </c>
      <c r="M774" s="5">
        <f>M773+SUM(K756:K773)</f>
        <v>1.5626341756905227</v>
      </c>
      <c r="N774" s="4">
        <v>0.67</v>
      </c>
      <c r="O774" s="4">
        <f>((Table1[[#This Row],[Dom prob.]]*(Table1[[#This Row],[Odds]]-1)-1+Table1[[#This Row],[Dom prob.]])/(Table1[[#This Row],[Odds]]-1))*0.3</f>
        <v>-2.9232558139534841E-2</v>
      </c>
      <c r="P774" s="4"/>
      <c r="Q774" s="4">
        <f>(Table1[[#This Row],[Dom Bet]]*Table1[[#This Row],[Odds]]*Table1[[#This Row],[Win]]-Table1[[#This Row],[Dom Bet]])*Table1[[#This Row],[Dom Bankroll]]</f>
        <v>0</v>
      </c>
      <c r="R774" s="4">
        <f>Table1[[#This Row],[Dom Bet]]*Table1[[#This Row],[Odds]]*Table1[[#This Row],[Win]]-Table1[[#This Row],[Dom Bet]]</f>
        <v>0</v>
      </c>
      <c r="S774" s="4">
        <f>S773+SUM(Q756:Q773)</f>
        <v>1.1394127261198614</v>
      </c>
      <c r="T774">
        <v>0.72570000000000001</v>
      </c>
      <c r="U774">
        <f>((Table1[[#This Row],[BB prob.]]*(Table1[[#This Row],[Odds]]-1)-1+Table1[[#This Row],[BB prob.]])/(Table1[[#This Row],[Odds]]-1))*0.3</f>
        <v>2.6337906976744176E-2</v>
      </c>
      <c r="V774">
        <v>2.6337906976744176E-2</v>
      </c>
      <c r="W774">
        <f>(Table1[[#This Row],[BB Bet]]*Table1[[#This Row],[Odds]]*Table1[[#This Row],[Win]]-Table1[[#This Row],[BB Bet]])*Table1[[#This Row],[BB Bankroll]]</f>
        <v>2.510470235508707E-2</v>
      </c>
      <c r="X774">
        <f>Table1[[#This Row],[BB Bet]]*Table1[[#This Row],[Odds]]*Table1[[#This Row],[Win]]-Table1[[#This Row],[BB Bet]]</f>
        <v>1.1325299999999993E-2</v>
      </c>
      <c r="Y774" s="5">
        <f>Y773+SUM(W756:W773)</f>
        <v>2.2166920395121616</v>
      </c>
    </row>
    <row r="775" spans="1:25" x14ac:dyDescent="0.35">
      <c r="A775" s="4">
        <v>2020020410</v>
      </c>
      <c r="B775" s="4">
        <v>56</v>
      </c>
      <c r="C775" s="4" t="s">
        <v>30</v>
      </c>
      <c r="D775" s="4" t="s">
        <v>8</v>
      </c>
      <c r="E775" s="4">
        <v>0</v>
      </c>
      <c r="F775" s="4">
        <v>0</v>
      </c>
      <c r="G775" s="4">
        <v>2.9</v>
      </c>
      <c r="H775">
        <v>0.30759667495829512</v>
      </c>
      <c r="I775">
        <f>((Table1[[#This Row],[H-S prob.]]*(Table1[[#This Row],[Odds]]-1)-1+Table1[[#This Row],[H-S prob.]])/(Table1[[#This Row],[Odds]]-1))*0.3</f>
        <v>-1.7047838308570137E-2</v>
      </c>
      <c r="K775">
        <f>(Table1[[#This Row],[H-S Bet]]*Table1[[#This Row],[Odds]]*Table1[[#This Row],[Win]]-Table1[[#This Row],[H-S Bet]])*Table1[[#This Row],[H-S Bankroll]]</f>
        <v>0</v>
      </c>
      <c r="L775">
        <f>Table1[[#This Row],[H-S Bet]]*Table1[[#This Row],[Odds]]*Table1[[#This Row],[Win]]-Table1[[#This Row],[H-S Bet]]</f>
        <v>0</v>
      </c>
      <c r="M775" s="5">
        <f>M774</f>
        <v>1.5626341756905227</v>
      </c>
      <c r="N775" s="4">
        <v>0.32999999999999996</v>
      </c>
      <c r="O775" s="4">
        <f>((Table1[[#This Row],[Dom prob.]]*(Table1[[#This Row],[Odds]]-1)-1+Table1[[#This Row],[Dom prob.]])/(Table1[[#This Row],[Odds]]-1))*0.3</f>
        <v>-6.7894736842105492E-3</v>
      </c>
      <c r="P775" s="4"/>
      <c r="Q775" s="4">
        <f>(Table1[[#This Row],[Dom Bet]]*Table1[[#This Row],[Odds]]*Table1[[#This Row],[Win]]-Table1[[#This Row],[Dom Bet]])*Table1[[#This Row],[Dom Bankroll]]</f>
        <v>0</v>
      </c>
      <c r="R775" s="4">
        <f>Table1[[#This Row],[Dom Bet]]*Table1[[#This Row],[Odds]]*Table1[[#This Row],[Win]]-Table1[[#This Row],[Dom Bet]]</f>
        <v>0</v>
      </c>
      <c r="S775" s="4">
        <f>S774</f>
        <v>1.1394127261198614</v>
      </c>
      <c r="T775">
        <v>0.27429999999999999</v>
      </c>
      <c r="U775">
        <f>((Table1[[#This Row],[BB prob.]]*(Table1[[#This Row],[Odds]]-1)-1+Table1[[#This Row],[BB prob.]])/(Table1[[#This Row],[Odds]]-1))*0.3</f>
        <v>-3.2294210526315807E-2</v>
      </c>
      <c r="W775">
        <f>(Table1[[#This Row],[BB Bet]]*Table1[[#This Row],[Odds]]*Table1[[#This Row],[Win]]-Table1[[#This Row],[BB Bet]])*Table1[[#This Row],[BB Bankroll]]</f>
        <v>0</v>
      </c>
      <c r="X775">
        <f>Table1[[#This Row],[BB Bet]]*Table1[[#This Row],[Odds]]*Table1[[#This Row],[Win]]-Table1[[#This Row],[BB Bet]]</f>
        <v>0</v>
      </c>
      <c r="Y775" s="5">
        <f>Y774</f>
        <v>2.2166920395121616</v>
      </c>
    </row>
    <row r="776" spans="1:25" x14ac:dyDescent="0.35">
      <c r="A776" s="4">
        <v>2020020411</v>
      </c>
      <c r="B776" s="4">
        <v>56</v>
      </c>
      <c r="C776" s="4" t="s">
        <v>6</v>
      </c>
      <c r="D776" s="4" t="s">
        <v>9</v>
      </c>
      <c r="E776" s="4">
        <v>0</v>
      </c>
      <c r="F776" s="4">
        <v>1</v>
      </c>
      <c r="G776" s="4">
        <v>1.64</v>
      </c>
      <c r="H776">
        <v>0.56302738333207525</v>
      </c>
      <c r="I776">
        <f>((Table1[[#This Row],[H-S prob.]]*(Table1[[#This Row],[Odds]]-1)-1+Table1[[#This Row],[H-S prob.]])/(Table1[[#This Row],[Odds]]-1))*0.3</f>
        <v>-3.5922699063467206E-2</v>
      </c>
      <c r="K776">
        <f>(Table1[[#This Row],[H-S Bet]]*Table1[[#This Row],[Odds]]*Table1[[#This Row],[Win]]-Table1[[#This Row],[H-S Bet]])*Table1[[#This Row],[H-S Bankroll]]</f>
        <v>0</v>
      </c>
      <c r="L776">
        <f>Table1[[#This Row],[H-S Bet]]*Table1[[#This Row],[Odds]]*Table1[[#This Row],[Win]]-Table1[[#This Row],[H-S Bet]]</f>
        <v>0</v>
      </c>
      <c r="M776" s="5">
        <f>M775</f>
        <v>1.5626341756905227</v>
      </c>
      <c r="N776" s="4">
        <v>0.623</v>
      </c>
      <c r="O776" s="4">
        <f>((Table1[[#This Row],[Dom prob.]]*(Table1[[#This Row],[Odds]]-1)-1+Table1[[#This Row],[Dom prob.]])/(Table1[[#This Row],[Odds]]-1))*0.3</f>
        <v>1.0181249999999984E-2</v>
      </c>
      <c r="P776" s="4">
        <v>1.0181249999999984E-2</v>
      </c>
      <c r="Q776" s="4">
        <f>(Table1[[#This Row],[Dom Bet]]*Table1[[#This Row],[Odds]]*Table1[[#This Row],[Win]]-Table1[[#This Row],[Dom Bet]])*Table1[[#This Row],[Dom Bankroll]]</f>
        <v>7.424413323397004E-3</v>
      </c>
      <c r="R776" s="4">
        <f>Table1[[#This Row],[Dom Bet]]*Table1[[#This Row],[Odds]]*Table1[[#This Row],[Win]]-Table1[[#This Row],[Dom Bet]]</f>
        <v>6.5159999999999888E-3</v>
      </c>
      <c r="S776" s="4">
        <f>S775</f>
        <v>1.1394127261198614</v>
      </c>
      <c r="T776">
        <v>0.48529999999999995</v>
      </c>
      <c r="U776">
        <f>((Table1[[#This Row],[BB prob.]]*(Table1[[#This Row],[Odds]]-1)-1+Table1[[#This Row],[BB prob.]])/(Table1[[#This Row],[Odds]]-1))*0.3</f>
        <v>-9.5675625000000042E-2</v>
      </c>
      <c r="W776">
        <f>(Table1[[#This Row],[BB Bet]]*Table1[[#This Row],[Odds]]*Table1[[#This Row],[Win]]-Table1[[#This Row],[BB Bet]])*Table1[[#This Row],[BB Bankroll]]</f>
        <v>0</v>
      </c>
      <c r="X776">
        <f>Table1[[#This Row],[BB Bet]]*Table1[[#This Row],[Odds]]*Table1[[#This Row],[Win]]-Table1[[#This Row],[BB Bet]]</f>
        <v>0</v>
      </c>
      <c r="Y776" s="5">
        <f>Y775</f>
        <v>2.2166920395121616</v>
      </c>
    </row>
    <row r="777" spans="1:25" x14ac:dyDescent="0.35">
      <c r="A777" s="4">
        <v>2020020411</v>
      </c>
      <c r="B777" s="4">
        <v>56</v>
      </c>
      <c r="C777" s="4" t="s">
        <v>9</v>
      </c>
      <c r="D777" s="4" t="s">
        <v>6</v>
      </c>
      <c r="E777" s="4">
        <v>1</v>
      </c>
      <c r="F777" s="4">
        <v>0</v>
      </c>
      <c r="G777" s="4">
        <v>2.35</v>
      </c>
      <c r="H777">
        <v>0.43697261666792475</v>
      </c>
      <c r="I777">
        <f>((Table1[[#This Row],[H-S prob.]]*(Table1[[#This Row],[Odds]]-1)-1+Table1[[#This Row],[H-S prob.]])/(Table1[[#This Row],[Odds]]-1))*0.3</f>
        <v>5.9745887043607141E-3</v>
      </c>
      <c r="J777">
        <v>5.9745887043607141E-3</v>
      </c>
      <c r="K777">
        <f>(Table1[[#This Row],[H-S Bet]]*Table1[[#This Row],[Odds]]*Table1[[#This Row],[Win]]-Table1[[#This Row],[H-S Bet]])*Table1[[#This Row],[H-S Bankroll]]</f>
        <v>-9.336096495128612E-3</v>
      </c>
      <c r="L777">
        <f>Table1[[#This Row],[H-S Bet]]*Table1[[#This Row],[Odds]]*Table1[[#This Row],[Win]]-Table1[[#This Row],[H-S Bet]]</f>
        <v>-5.9745887043607141E-3</v>
      </c>
      <c r="M777" s="5">
        <f>M776</f>
        <v>1.5626341756905227</v>
      </c>
      <c r="N777" s="4">
        <v>0.377</v>
      </c>
      <c r="O777" s="4">
        <f>((Table1[[#This Row],[Dom prob.]]*(Table1[[#This Row],[Odds]]-1)-1+Table1[[#This Row],[Dom prob.]])/(Table1[[#This Row],[Odds]]-1))*0.3</f>
        <v>-2.5344444444444437E-2</v>
      </c>
      <c r="P777" s="4"/>
      <c r="Q777" s="4">
        <f>(Table1[[#This Row],[Dom Bet]]*Table1[[#This Row],[Odds]]*Table1[[#This Row],[Win]]-Table1[[#This Row],[Dom Bet]])*Table1[[#This Row],[Dom Bankroll]]</f>
        <v>0</v>
      </c>
      <c r="R777" s="4">
        <f>Table1[[#This Row],[Dom Bet]]*Table1[[#This Row],[Odds]]*Table1[[#This Row],[Win]]-Table1[[#This Row],[Dom Bet]]</f>
        <v>0</v>
      </c>
      <c r="S777" s="4">
        <f>S776</f>
        <v>1.1394127261198614</v>
      </c>
      <c r="T777">
        <v>0.51470000000000005</v>
      </c>
      <c r="U777">
        <f>((Table1[[#This Row],[BB prob.]]*(Table1[[#This Row],[Odds]]-1)-1+Table1[[#This Row],[BB prob.]])/(Table1[[#This Row],[Odds]]-1))*0.3</f>
        <v>4.6565555555555603E-2</v>
      </c>
      <c r="V777">
        <v>4.6565555555555603E-2</v>
      </c>
      <c r="W777">
        <f>(Table1[[#This Row],[BB Bet]]*Table1[[#This Row],[Odds]]*Table1[[#This Row],[Win]]-Table1[[#This Row],[BB Bet]])*Table1[[#This Row],[BB Bankroll]]</f>
        <v>-0.10322149631546142</v>
      </c>
      <c r="X777">
        <f>Table1[[#This Row],[BB Bet]]*Table1[[#This Row],[Odds]]*Table1[[#This Row],[Win]]-Table1[[#This Row],[BB Bet]]</f>
        <v>-4.6565555555555603E-2</v>
      </c>
      <c r="Y777" s="5">
        <f>Y776</f>
        <v>2.2166920395121616</v>
      </c>
    </row>
    <row r="778" spans="1:25" x14ac:dyDescent="0.35">
      <c r="A778" s="4">
        <v>2020020412</v>
      </c>
      <c r="B778" s="4">
        <v>56</v>
      </c>
      <c r="C778" s="4" t="s">
        <v>29</v>
      </c>
      <c r="D778" s="4" t="s">
        <v>27</v>
      </c>
      <c r="E778" s="4">
        <v>1</v>
      </c>
      <c r="F778" s="4">
        <v>1</v>
      </c>
      <c r="G778" s="4">
        <v>2</v>
      </c>
      <c r="H778">
        <v>0.54845813412158362</v>
      </c>
      <c r="I778">
        <f>((Table1[[#This Row],[H-S prob.]]*(Table1[[#This Row],[Odds]]-1)-1+Table1[[#This Row],[H-S prob.]])/(Table1[[#This Row],[Odds]]-1))*0.3</f>
        <v>2.9074880472950169E-2</v>
      </c>
      <c r="J778">
        <v>2.9074880472950169E-2</v>
      </c>
      <c r="K778">
        <f>(Table1[[#This Row],[H-S Bet]]*Table1[[#This Row],[Odds]]*Table1[[#This Row],[Win]]-Table1[[#This Row],[H-S Bet]])*Table1[[#This Row],[H-S Bankroll]]</f>
        <v>4.5433401881148965E-2</v>
      </c>
      <c r="L778">
        <f>Table1[[#This Row],[H-S Bet]]*Table1[[#This Row],[Odds]]*Table1[[#This Row],[Win]]-Table1[[#This Row],[H-S Bet]]</f>
        <v>2.9074880472950169E-2</v>
      </c>
      <c r="M778" s="5">
        <f>M777</f>
        <v>1.5626341756905227</v>
      </c>
      <c r="N778" s="4">
        <v>0.57199999999999995</v>
      </c>
      <c r="O778" s="4">
        <f>((Table1[[#This Row],[Dom prob.]]*(Table1[[#This Row],[Odds]]-1)-1+Table1[[#This Row],[Dom prob.]])/(Table1[[#This Row],[Odds]]-1))*0.3</f>
        <v>4.3199999999999968E-2</v>
      </c>
      <c r="P778" s="4">
        <v>4.3199999999999968E-2</v>
      </c>
      <c r="Q778" s="4">
        <f>(Table1[[#This Row],[Dom Bet]]*Table1[[#This Row],[Odds]]*Table1[[#This Row],[Win]]-Table1[[#This Row],[Dom Bet]])*Table1[[#This Row],[Dom Bankroll]]</f>
        <v>4.9222629768377976E-2</v>
      </c>
      <c r="R778" s="4">
        <f>Table1[[#This Row],[Dom Bet]]*Table1[[#This Row],[Odds]]*Table1[[#This Row],[Win]]-Table1[[#This Row],[Dom Bet]]</f>
        <v>4.3199999999999968E-2</v>
      </c>
      <c r="S778" s="4">
        <f>S777</f>
        <v>1.1394127261198614</v>
      </c>
      <c r="T778">
        <v>0.44209999999999999</v>
      </c>
      <c r="U778">
        <f>((Table1[[#This Row],[BB prob.]]*(Table1[[#This Row],[Odds]]-1)-1+Table1[[#This Row],[BB prob.]])/(Table1[[#This Row],[Odds]]-1))*0.3</f>
        <v>-3.4740000000000021E-2</v>
      </c>
      <c r="W778">
        <f>(Table1[[#This Row],[BB Bet]]*Table1[[#This Row],[Odds]]*Table1[[#This Row],[Win]]-Table1[[#This Row],[BB Bet]])*Table1[[#This Row],[BB Bankroll]]</f>
        <v>0</v>
      </c>
      <c r="X778">
        <f>Table1[[#This Row],[BB Bet]]*Table1[[#This Row],[Odds]]*Table1[[#This Row],[Win]]-Table1[[#This Row],[BB Bet]]</f>
        <v>0</v>
      </c>
      <c r="Y778" s="5">
        <f>Y777</f>
        <v>2.2166920395121616</v>
      </c>
    </row>
    <row r="779" spans="1:25" x14ac:dyDescent="0.35">
      <c r="A779" s="4">
        <v>2020020412</v>
      </c>
      <c r="B779" s="4">
        <v>56</v>
      </c>
      <c r="C779" s="4" t="s">
        <v>27</v>
      </c>
      <c r="D779" s="4" t="s">
        <v>29</v>
      </c>
      <c r="E779" s="4">
        <v>0</v>
      </c>
      <c r="F779" s="4">
        <v>0</v>
      </c>
      <c r="G779" s="4">
        <v>1.9</v>
      </c>
      <c r="H779">
        <v>0.45154186587841644</v>
      </c>
      <c r="I779">
        <f>((Table1[[#This Row],[H-S prob.]]*(Table1[[#This Row],[Odds]]-1)-1+Table1[[#This Row],[H-S prob.]])/(Table1[[#This Row],[Odds]]-1))*0.3</f>
        <v>-4.735681827700295E-2</v>
      </c>
      <c r="K779">
        <f>(Table1[[#This Row],[H-S Bet]]*Table1[[#This Row],[Odds]]*Table1[[#This Row],[Win]]-Table1[[#This Row],[H-S Bet]])*Table1[[#This Row],[H-S Bankroll]]</f>
        <v>0</v>
      </c>
      <c r="L779">
        <f>Table1[[#This Row],[H-S Bet]]*Table1[[#This Row],[Odds]]*Table1[[#This Row],[Win]]-Table1[[#This Row],[H-S Bet]]</f>
        <v>0</v>
      </c>
      <c r="M779" s="5">
        <f>M778</f>
        <v>1.5626341756905227</v>
      </c>
      <c r="N779" s="4">
        <v>0.42800000000000005</v>
      </c>
      <c r="O779" s="4">
        <f>((Table1[[#This Row],[Dom prob.]]*(Table1[[#This Row],[Odds]]-1)-1+Table1[[#This Row],[Dom prob.]])/(Table1[[#This Row],[Odds]]-1))*0.3</f>
        <v>-6.2266666666666665E-2</v>
      </c>
      <c r="P779" s="4"/>
      <c r="Q779" s="4">
        <f>(Table1[[#This Row],[Dom Bet]]*Table1[[#This Row],[Odds]]*Table1[[#This Row],[Win]]-Table1[[#This Row],[Dom Bet]])*Table1[[#This Row],[Dom Bankroll]]</f>
        <v>0</v>
      </c>
      <c r="R779" s="4">
        <f>Table1[[#This Row],[Dom Bet]]*Table1[[#This Row],[Odds]]*Table1[[#This Row],[Win]]-Table1[[#This Row],[Dom Bet]]</f>
        <v>0</v>
      </c>
      <c r="S779" s="4">
        <f>S778</f>
        <v>1.1394127261198614</v>
      </c>
      <c r="T779">
        <v>0.55790000000000006</v>
      </c>
      <c r="U779">
        <f>((Table1[[#This Row],[BB prob.]]*(Table1[[#This Row],[Odds]]-1)-1+Table1[[#This Row],[BB prob.]])/(Table1[[#This Row],[Odds]]-1))*0.3</f>
        <v>2.0003333333333376E-2</v>
      </c>
      <c r="V779">
        <v>2.0003333333333376E-2</v>
      </c>
      <c r="W779">
        <f>(Table1[[#This Row],[BB Bet]]*Table1[[#This Row],[Odds]]*Table1[[#This Row],[Win]]-Table1[[#This Row],[BB Bet]])*Table1[[#This Row],[BB Bankroll]]</f>
        <v>-4.434122976370837E-2</v>
      </c>
      <c r="X779">
        <f>Table1[[#This Row],[BB Bet]]*Table1[[#This Row],[Odds]]*Table1[[#This Row],[Win]]-Table1[[#This Row],[BB Bet]]</f>
        <v>-2.0003333333333376E-2</v>
      </c>
      <c r="Y779" s="5">
        <f>Y778</f>
        <v>2.2166920395121616</v>
      </c>
    </row>
    <row r="780" spans="1:25" x14ac:dyDescent="0.35">
      <c r="A780" s="4">
        <v>2020020413</v>
      </c>
      <c r="B780" s="4">
        <v>56</v>
      </c>
      <c r="C780" s="4" t="s">
        <v>24</v>
      </c>
      <c r="D780" s="4" t="s">
        <v>10</v>
      </c>
      <c r="E780" s="4">
        <v>0</v>
      </c>
      <c r="F780" s="4">
        <v>0</v>
      </c>
      <c r="G780" s="4">
        <v>2.8</v>
      </c>
      <c r="H780">
        <v>0.3647897444682876</v>
      </c>
      <c r="I780">
        <f>((Table1[[#This Row],[H-S prob.]]*(Table1[[#This Row],[Odds]]-1)-1+Table1[[#This Row],[H-S prob.]])/(Table1[[#This Row],[Odds]]-1))*0.3</f>
        <v>3.5685474185342034E-3</v>
      </c>
      <c r="J780">
        <v>3.5685474185342034E-3</v>
      </c>
      <c r="K780">
        <f>(Table1[[#This Row],[H-S Bet]]*Table1[[#This Row],[Odds]]*Table1[[#This Row],[Win]]-Table1[[#This Row],[H-S Bet]])*Table1[[#This Row],[H-S Bankroll]]</f>
        <v>-5.5763341537737373E-3</v>
      </c>
      <c r="L780">
        <f>Table1[[#This Row],[H-S Bet]]*Table1[[#This Row],[Odds]]*Table1[[#This Row],[Win]]-Table1[[#This Row],[H-S Bet]]</f>
        <v>-3.5685474185342034E-3</v>
      </c>
      <c r="M780" s="5">
        <f>M779</f>
        <v>1.5626341756905227</v>
      </c>
      <c r="N780" s="4">
        <v>0.35099999999999998</v>
      </c>
      <c r="O780" s="4">
        <f>((Table1[[#This Row],[Dom prob.]]*(Table1[[#This Row],[Odds]]-1)-1+Table1[[#This Row],[Dom prob.]])/(Table1[[#This Row],[Odds]]-1))*0.3</f>
        <v>-2.866666666666684E-3</v>
      </c>
      <c r="P780" s="4"/>
      <c r="Q780" s="4">
        <f>(Table1[[#This Row],[Dom Bet]]*Table1[[#This Row],[Odds]]*Table1[[#This Row],[Win]]-Table1[[#This Row],[Dom Bet]])*Table1[[#This Row],[Dom Bankroll]]</f>
        <v>0</v>
      </c>
      <c r="R780" s="4">
        <f>Table1[[#This Row],[Dom Bet]]*Table1[[#This Row],[Odds]]*Table1[[#This Row],[Win]]-Table1[[#This Row],[Dom Bet]]</f>
        <v>0</v>
      </c>
      <c r="S780" s="4">
        <f>S779</f>
        <v>1.1394127261198614</v>
      </c>
      <c r="T780">
        <v>0.35580000000000001</v>
      </c>
      <c r="U780">
        <f>((Table1[[#This Row],[BB prob.]]*(Table1[[#This Row],[Odds]]-1)-1+Table1[[#This Row],[BB prob.]])/(Table1[[#This Row],[Odds]]-1))*0.3</f>
        <v>-6.266666666666828E-4</v>
      </c>
      <c r="W780">
        <f>(Table1[[#This Row],[BB Bet]]*Table1[[#This Row],[Odds]]*Table1[[#This Row],[Win]]-Table1[[#This Row],[BB Bet]])*Table1[[#This Row],[BB Bankroll]]</f>
        <v>0</v>
      </c>
      <c r="X780">
        <f>Table1[[#This Row],[BB Bet]]*Table1[[#This Row],[Odds]]*Table1[[#This Row],[Win]]-Table1[[#This Row],[BB Bet]]</f>
        <v>0</v>
      </c>
      <c r="Y780" s="5">
        <f>Y779</f>
        <v>2.2166920395121616</v>
      </c>
    </row>
    <row r="781" spans="1:25" x14ac:dyDescent="0.35">
      <c r="A781" s="4">
        <v>2020020413</v>
      </c>
      <c r="B781" s="4">
        <v>56</v>
      </c>
      <c r="C781" s="4" t="s">
        <v>10</v>
      </c>
      <c r="D781" s="4" t="s">
        <v>24</v>
      </c>
      <c r="E781" s="4">
        <v>1</v>
      </c>
      <c r="F781" s="4">
        <v>1</v>
      </c>
      <c r="G781" s="4">
        <v>1.45</v>
      </c>
      <c r="H781">
        <v>0.6352102555317124</v>
      </c>
      <c r="I781">
        <f>((Table1[[#This Row],[H-S prob.]]*(Table1[[#This Row],[Odds]]-1)-1+Table1[[#This Row],[H-S prob.]])/(Table1[[#This Row],[Odds]]-1))*0.3</f>
        <v>-5.2630086319344668E-2</v>
      </c>
      <c r="K781">
        <f>(Table1[[#This Row],[H-S Bet]]*Table1[[#This Row],[Odds]]*Table1[[#This Row],[Win]]-Table1[[#This Row],[H-S Bet]])*Table1[[#This Row],[H-S Bankroll]]</f>
        <v>0</v>
      </c>
      <c r="L781">
        <f>Table1[[#This Row],[H-S Bet]]*Table1[[#This Row],[Odds]]*Table1[[#This Row],[Win]]-Table1[[#This Row],[H-S Bet]]</f>
        <v>0</v>
      </c>
      <c r="M781" s="5">
        <f>M780</f>
        <v>1.5626341756905227</v>
      </c>
      <c r="N781" s="4">
        <v>0.64900000000000002</v>
      </c>
      <c r="O781" s="4">
        <f>((Table1[[#This Row],[Dom prob.]]*(Table1[[#This Row],[Odds]]-1)-1+Table1[[#This Row],[Dom prob.]])/(Table1[[#This Row],[Odds]]-1))*0.3</f>
        <v>-3.9300000000000043E-2</v>
      </c>
      <c r="P781" s="4"/>
      <c r="Q781" s="4">
        <f>(Table1[[#This Row],[Dom Bet]]*Table1[[#This Row],[Odds]]*Table1[[#This Row],[Win]]-Table1[[#This Row],[Dom Bet]])*Table1[[#This Row],[Dom Bankroll]]</f>
        <v>0</v>
      </c>
      <c r="R781" s="4">
        <f>Table1[[#This Row],[Dom Bet]]*Table1[[#This Row],[Odds]]*Table1[[#This Row],[Win]]-Table1[[#This Row],[Dom Bet]]</f>
        <v>0</v>
      </c>
      <c r="S781" s="4">
        <f>S780</f>
        <v>1.1394127261198614</v>
      </c>
      <c r="T781">
        <v>0.64419999999999999</v>
      </c>
      <c r="U781">
        <f>((Table1[[#This Row],[BB prob.]]*(Table1[[#This Row],[Odds]]-1)-1+Table1[[#This Row],[BB prob.]])/(Table1[[#This Row],[Odds]]-1))*0.3</f>
        <v>-4.3940000000000021E-2</v>
      </c>
      <c r="W781">
        <f>(Table1[[#This Row],[BB Bet]]*Table1[[#This Row],[Odds]]*Table1[[#This Row],[Win]]-Table1[[#This Row],[BB Bet]])*Table1[[#This Row],[BB Bankroll]]</f>
        <v>0</v>
      </c>
      <c r="X781">
        <f>Table1[[#This Row],[BB Bet]]*Table1[[#This Row],[Odds]]*Table1[[#This Row],[Win]]-Table1[[#This Row],[BB Bet]]</f>
        <v>0</v>
      </c>
      <c r="Y781" s="5">
        <f>Y780</f>
        <v>2.2166920395121616</v>
      </c>
    </row>
    <row r="782" spans="1:25" x14ac:dyDescent="0.35">
      <c r="A782" s="4">
        <v>2020020414</v>
      </c>
      <c r="B782" s="4">
        <v>56</v>
      </c>
      <c r="C782" s="4" t="s">
        <v>26</v>
      </c>
      <c r="D782" s="4" t="s">
        <v>28</v>
      </c>
      <c r="E782" s="4">
        <v>1</v>
      </c>
      <c r="F782" s="4">
        <v>0</v>
      </c>
      <c r="G782" s="4">
        <v>2.2000000000000002</v>
      </c>
      <c r="H782">
        <v>0.47237611393900197</v>
      </c>
      <c r="I782">
        <f>((Table1[[#This Row],[H-S prob.]]*(Table1[[#This Row],[Odds]]-1)-1+Table1[[#This Row],[H-S prob.]])/(Table1[[#This Row],[Odds]]-1))*0.3</f>
        <v>9.8068626664511004E-3</v>
      </c>
      <c r="J782">
        <v>9.8068626664511004E-3</v>
      </c>
      <c r="K782">
        <f>(Table1[[#This Row],[H-S Bet]]*Table1[[#This Row],[Odds]]*Table1[[#This Row],[Win]]-Table1[[#This Row],[H-S Bet]])*Table1[[#This Row],[H-S Bankroll]]</f>
        <v>-1.5324538758899976E-2</v>
      </c>
      <c r="L782">
        <f>Table1[[#This Row],[H-S Bet]]*Table1[[#This Row],[Odds]]*Table1[[#This Row],[Win]]-Table1[[#This Row],[H-S Bet]]</f>
        <v>-9.8068626664511004E-3</v>
      </c>
      <c r="M782" s="5">
        <f>M781</f>
        <v>1.5626341756905227</v>
      </c>
      <c r="N782" s="4">
        <v>0.44800000000000001</v>
      </c>
      <c r="O782" s="4">
        <f>((Table1[[#This Row],[Dom prob.]]*(Table1[[#This Row],[Odds]]-1)-1+Table1[[#This Row],[Dom prob.]])/(Table1[[#This Row],[Odds]]-1))*0.3</f>
        <v>-3.5999999999999774E-3</v>
      </c>
      <c r="P782" s="4"/>
      <c r="Q782" s="4">
        <f>(Table1[[#This Row],[Dom Bet]]*Table1[[#This Row],[Odds]]*Table1[[#This Row],[Win]]-Table1[[#This Row],[Dom Bet]])*Table1[[#This Row],[Dom Bankroll]]</f>
        <v>0</v>
      </c>
      <c r="R782" s="4">
        <f>Table1[[#This Row],[Dom Bet]]*Table1[[#This Row],[Odds]]*Table1[[#This Row],[Win]]-Table1[[#This Row],[Dom Bet]]</f>
        <v>0</v>
      </c>
      <c r="S782" s="4">
        <f>S781</f>
        <v>1.1394127261198614</v>
      </c>
      <c r="T782">
        <v>0.46539999999999998</v>
      </c>
      <c r="U782">
        <f>((Table1[[#This Row],[BB prob.]]*(Table1[[#This Row],[Odds]]-1)-1+Table1[[#This Row],[BB prob.]])/(Table1[[#This Row],[Odds]]-1))*0.3</f>
        <v>5.9700000000000161E-3</v>
      </c>
      <c r="V782">
        <v>5.9700000000000161E-3</v>
      </c>
      <c r="W782">
        <f>(Table1[[#This Row],[BB Bet]]*Table1[[#This Row],[Odds]]*Table1[[#This Row],[Win]]-Table1[[#This Row],[BB Bet]])*Table1[[#This Row],[BB Bankroll]]</f>
        <v>-1.3233651475887641E-2</v>
      </c>
      <c r="X782">
        <f>Table1[[#This Row],[BB Bet]]*Table1[[#This Row],[Odds]]*Table1[[#This Row],[Win]]-Table1[[#This Row],[BB Bet]]</f>
        <v>-5.9700000000000161E-3</v>
      </c>
      <c r="Y782" s="5">
        <f>Y781</f>
        <v>2.2166920395121616</v>
      </c>
    </row>
    <row r="783" spans="1:25" x14ac:dyDescent="0.35">
      <c r="A783" s="4">
        <v>2020020414</v>
      </c>
      <c r="B783" s="4">
        <v>56</v>
      </c>
      <c r="C783" s="4" t="s">
        <v>28</v>
      </c>
      <c r="D783" s="4" t="s">
        <v>26</v>
      </c>
      <c r="E783" s="4">
        <v>0</v>
      </c>
      <c r="F783" s="4">
        <v>1</v>
      </c>
      <c r="G783" s="4">
        <v>1.74</v>
      </c>
      <c r="H783">
        <v>0.52762388606099797</v>
      </c>
      <c r="I783">
        <f>((Table1[[#This Row],[H-S prob.]]*(Table1[[#This Row],[Odds]]-1)-1+Table1[[#This Row],[H-S prob.]])/(Table1[[#This Row],[Odds]]-1))*0.3</f>
        <v>-3.3216664156971679E-2</v>
      </c>
      <c r="K783">
        <f>(Table1[[#This Row],[H-S Bet]]*Table1[[#This Row],[Odds]]*Table1[[#This Row],[Win]]-Table1[[#This Row],[H-S Bet]])*Table1[[#This Row],[H-S Bankroll]]</f>
        <v>0</v>
      </c>
      <c r="L783">
        <f>Table1[[#This Row],[H-S Bet]]*Table1[[#This Row],[Odds]]*Table1[[#This Row],[Win]]-Table1[[#This Row],[H-S Bet]]</f>
        <v>0</v>
      </c>
      <c r="M783" s="5">
        <f>M782</f>
        <v>1.5626341756905227</v>
      </c>
      <c r="N783" s="4">
        <v>0.55200000000000005</v>
      </c>
      <c r="O783" s="4">
        <f>((Table1[[#This Row],[Dom prob.]]*(Table1[[#This Row],[Odds]]-1)-1+Table1[[#This Row],[Dom prob.]])/(Table1[[#This Row],[Odds]]-1))*0.3</f>
        <v>-1.6021621621621622E-2</v>
      </c>
      <c r="P783" s="4"/>
      <c r="Q783" s="4">
        <f>(Table1[[#This Row],[Dom Bet]]*Table1[[#This Row],[Odds]]*Table1[[#This Row],[Win]]-Table1[[#This Row],[Dom Bet]])*Table1[[#This Row],[Dom Bankroll]]</f>
        <v>0</v>
      </c>
      <c r="R783" s="4">
        <f>Table1[[#This Row],[Dom Bet]]*Table1[[#This Row],[Odds]]*Table1[[#This Row],[Win]]-Table1[[#This Row],[Dom Bet]]</f>
        <v>0</v>
      </c>
      <c r="S783" s="4">
        <f>S782</f>
        <v>1.1394127261198614</v>
      </c>
      <c r="T783">
        <v>0.53459999999999996</v>
      </c>
      <c r="U783">
        <f>((Table1[[#This Row],[BB prob.]]*(Table1[[#This Row],[Odds]]-1)-1+Table1[[#This Row],[BB prob.]])/(Table1[[#This Row],[Odds]]-1))*0.3</f>
        <v>-2.8295675675675706E-2</v>
      </c>
      <c r="W783">
        <f>(Table1[[#This Row],[BB Bet]]*Table1[[#This Row],[Odds]]*Table1[[#This Row],[Win]]-Table1[[#This Row],[BB Bet]])*Table1[[#This Row],[BB Bankroll]]</f>
        <v>0</v>
      </c>
      <c r="X783">
        <f>Table1[[#This Row],[BB Bet]]*Table1[[#This Row],[Odds]]*Table1[[#This Row],[Win]]-Table1[[#This Row],[BB Bet]]</f>
        <v>0</v>
      </c>
      <c r="Y783" s="5">
        <f>Y782</f>
        <v>2.2166920395121616</v>
      </c>
    </row>
    <row r="784" spans="1:25" x14ac:dyDescent="0.35">
      <c r="A784" s="4">
        <v>2020020415</v>
      </c>
      <c r="B784" s="4">
        <v>57</v>
      </c>
      <c r="C784" s="4" t="s">
        <v>14</v>
      </c>
      <c r="D784" s="4" t="s">
        <v>17</v>
      </c>
      <c r="E784" s="4">
        <v>1</v>
      </c>
      <c r="F784" s="4">
        <v>1</v>
      </c>
      <c r="G784" s="4">
        <v>1.57</v>
      </c>
      <c r="H784">
        <v>0.68598089465509893</v>
      </c>
      <c r="I784">
        <f>((Table1[[#This Row],[H-S prob.]]*(Table1[[#This Row],[Odds]]-1)-1+Table1[[#This Row],[H-S prob.]])/(Table1[[#This Row],[Odds]]-1))*0.3</f>
        <v>4.0521055057108075E-2</v>
      </c>
      <c r="J784">
        <v>4.0521055057108075E-2</v>
      </c>
      <c r="K784">
        <f>(Table1[[#This Row],[H-S Bet]]*Table1[[#This Row],[Odds]]*Table1[[#This Row],[Win]]-Table1[[#This Row],[H-S Bet]])*Table1[[#This Row],[H-S Bankroll]]</f>
        <v>3.6443155738193123E-2</v>
      </c>
      <c r="L784">
        <f>Table1[[#This Row],[H-S Bet]]*Table1[[#This Row],[Odds]]*Table1[[#This Row],[Win]]-Table1[[#This Row],[H-S Bet]]</f>
        <v>2.30970013825516E-2</v>
      </c>
      <c r="M784" s="5">
        <f>M783+SUM(K774:K783)</f>
        <v>1.5778306081638693</v>
      </c>
      <c r="N784" s="4">
        <v>0.61499999999999999</v>
      </c>
      <c r="O784" s="4">
        <f>((Table1[[#This Row],[Dom prob.]]*(Table1[[#This Row],[Odds]]-1)-1+Table1[[#This Row],[Dom prob.]])/(Table1[[#This Row],[Odds]]-1))*0.3</f>
        <v>-1.8131578947368408E-2</v>
      </c>
      <c r="P784" s="4"/>
      <c r="Q784" s="4">
        <f>(Table1[[#This Row],[Dom Bet]]*Table1[[#This Row],[Odds]]*Table1[[#This Row],[Win]]-Table1[[#This Row],[Dom Bet]])*Table1[[#This Row],[Dom Bankroll]]</f>
        <v>0</v>
      </c>
      <c r="R784" s="4">
        <f>Table1[[#This Row],[Dom Bet]]*Table1[[#This Row],[Odds]]*Table1[[#This Row],[Win]]-Table1[[#This Row],[Dom Bet]]</f>
        <v>0</v>
      </c>
      <c r="S784" s="4">
        <f>S783+SUM(Q774:Q783)</f>
        <v>1.1960597692116364</v>
      </c>
      <c r="T784">
        <v>0.65690000000000004</v>
      </c>
      <c r="U784">
        <f>((Table1[[#This Row],[BB prob.]]*(Table1[[#This Row],[Odds]]-1)-1+Table1[[#This Row],[BB prob.]])/(Table1[[#This Row],[Odds]]-1))*0.3</f>
        <v>1.6491052631578972E-2</v>
      </c>
      <c r="V784">
        <v>1.6491052631578972E-2</v>
      </c>
      <c r="W784">
        <f>(Table1[[#This Row],[BB Bet]]*Table1[[#This Row],[Odds]]*Table1[[#This Row],[Win]]-Table1[[#This Row],[BB Bet]])*Table1[[#This Row],[BB Bankroll]]</f>
        <v>1.9561195324498203E-2</v>
      </c>
      <c r="X784">
        <f>Table1[[#This Row],[BB Bet]]*Table1[[#This Row],[Odds]]*Table1[[#This Row],[Win]]-Table1[[#This Row],[BB Bet]]</f>
        <v>9.3999000000000166E-3</v>
      </c>
      <c r="Y784" s="5">
        <f>Y783+SUM(W774:W783)</f>
        <v>2.0810003643121915</v>
      </c>
    </row>
    <row r="785" spans="1:25" x14ac:dyDescent="0.35">
      <c r="A785" s="4">
        <v>2020020415</v>
      </c>
      <c r="B785" s="4">
        <v>57</v>
      </c>
      <c r="C785" s="4" t="s">
        <v>17</v>
      </c>
      <c r="D785" s="4" t="s">
        <v>14</v>
      </c>
      <c r="E785" s="4">
        <v>0</v>
      </c>
      <c r="F785" s="4">
        <v>0</v>
      </c>
      <c r="G785" s="4">
        <v>2.5499999999999998</v>
      </c>
      <c r="H785">
        <v>0.31401910534490102</v>
      </c>
      <c r="I785">
        <f>((Table1[[#This Row],[H-S prob.]]*(Table1[[#This Row],[Odds]]-1)-1+Table1[[#This Row],[H-S prob.]])/(Table1[[#This Row],[Odds]]-1))*0.3</f>
        <v>-3.8564764136226289E-2</v>
      </c>
      <c r="K785">
        <f>(Table1[[#This Row],[H-S Bet]]*Table1[[#This Row],[Odds]]*Table1[[#This Row],[Win]]-Table1[[#This Row],[H-S Bet]])*Table1[[#This Row],[H-S Bankroll]]</f>
        <v>0</v>
      </c>
      <c r="L785">
        <f>Table1[[#This Row],[H-S Bet]]*Table1[[#This Row],[Odds]]*Table1[[#This Row],[Win]]-Table1[[#This Row],[H-S Bet]]</f>
        <v>0</v>
      </c>
      <c r="M785" s="5">
        <f>M784</f>
        <v>1.5778306081638693</v>
      </c>
      <c r="N785" s="4">
        <v>0.38500000000000001</v>
      </c>
      <c r="O785" s="4">
        <f>((Table1[[#This Row],[Dom prob.]]*(Table1[[#This Row],[Odds]]-1)-1+Table1[[#This Row],[Dom prob.]])/(Table1[[#This Row],[Odds]]-1))*0.3</f>
        <v>-3.5322580645161484E-3</v>
      </c>
      <c r="P785" s="4"/>
      <c r="Q785" s="4">
        <f>(Table1[[#This Row],[Dom Bet]]*Table1[[#This Row],[Odds]]*Table1[[#This Row],[Win]]-Table1[[#This Row],[Dom Bet]])*Table1[[#This Row],[Dom Bankroll]]</f>
        <v>0</v>
      </c>
      <c r="R785" s="4">
        <f>Table1[[#This Row],[Dom Bet]]*Table1[[#This Row],[Odds]]*Table1[[#This Row],[Win]]-Table1[[#This Row],[Dom Bet]]</f>
        <v>0</v>
      </c>
      <c r="S785" s="4">
        <f>S784</f>
        <v>1.1960597692116364</v>
      </c>
      <c r="T785">
        <v>0.34309999999999996</v>
      </c>
      <c r="U785">
        <f>((Table1[[#This Row],[BB prob.]]*(Table1[[#This Row],[Odds]]-1)-1+Table1[[#This Row],[BB prob.]])/(Table1[[#This Row],[Odds]]-1))*0.3</f>
        <v>-2.4211935483871006E-2</v>
      </c>
      <c r="W785">
        <f>(Table1[[#This Row],[BB Bet]]*Table1[[#This Row],[Odds]]*Table1[[#This Row],[Win]]-Table1[[#This Row],[BB Bet]])*Table1[[#This Row],[BB Bankroll]]</f>
        <v>0</v>
      </c>
      <c r="X785">
        <f>Table1[[#This Row],[BB Bet]]*Table1[[#This Row],[Odds]]*Table1[[#This Row],[Win]]-Table1[[#This Row],[BB Bet]]</f>
        <v>0</v>
      </c>
      <c r="Y785" s="5">
        <f>Y784</f>
        <v>2.0810003643121915</v>
      </c>
    </row>
    <row r="786" spans="1:25" x14ac:dyDescent="0.35">
      <c r="A786" s="4">
        <v>2020020416</v>
      </c>
      <c r="B786" s="4">
        <v>57</v>
      </c>
      <c r="C786" s="4" t="s">
        <v>12</v>
      </c>
      <c r="D786" s="4" t="s">
        <v>3</v>
      </c>
      <c r="E786" s="4">
        <v>1</v>
      </c>
      <c r="F786" s="4">
        <v>0</v>
      </c>
      <c r="G786" s="4">
        <v>2.8</v>
      </c>
      <c r="H786">
        <v>0.31200716760845143</v>
      </c>
      <c r="I786">
        <f>((Table1[[#This Row],[H-S prob.]]*(Table1[[#This Row],[Odds]]-1)-1+Table1[[#This Row],[H-S prob.]])/(Table1[[#This Row],[Odds]]-1))*0.3</f>
        <v>-2.1063321782722681E-2</v>
      </c>
      <c r="K786">
        <f>(Table1[[#This Row],[H-S Bet]]*Table1[[#This Row],[Odds]]*Table1[[#This Row],[Win]]-Table1[[#This Row],[H-S Bet]])*Table1[[#This Row],[H-S Bankroll]]</f>
        <v>0</v>
      </c>
      <c r="L786">
        <f>Table1[[#This Row],[H-S Bet]]*Table1[[#This Row],[Odds]]*Table1[[#This Row],[Win]]-Table1[[#This Row],[H-S Bet]]</f>
        <v>0</v>
      </c>
      <c r="M786" s="5">
        <f>M785</f>
        <v>1.5778306081638693</v>
      </c>
      <c r="N786" s="4">
        <v>0.30299999999999999</v>
      </c>
      <c r="O786" s="4">
        <f>((Table1[[#This Row],[Dom prob.]]*(Table1[[#This Row],[Odds]]-1)-1+Table1[[#This Row],[Dom prob.]])/(Table1[[#This Row],[Odds]]-1))*0.3</f>
        <v>-2.5266666666666687E-2</v>
      </c>
      <c r="P786" s="4"/>
      <c r="Q786" s="4">
        <f>(Table1[[#This Row],[Dom Bet]]*Table1[[#This Row],[Odds]]*Table1[[#This Row],[Win]]-Table1[[#This Row],[Dom Bet]])*Table1[[#This Row],[Dom Bankroll]]</f>
        <v>0</v>
      </c>
      <c r="R786" s="4">
        <f>Table1[[#This Row],[Dom Bet]]*Table1[[#This Row],[Odds]]*Table1[[#This Row],[Win]]-Table1[[#This Row],[Dom Bet]]</f>
        <v>0</v>
      </c>
      <c r="S786" s="4">
        <f>S785</f>
        <v>1.1960597692116364</v>
      </c>
      <c r="T786">
        <v>0.3775</v>
      </c>
      <c r="U786">
        <f>((Table1[[#This Row],[BB prob.]]*(Table1[[#This Row],[Odds]]-1)-1+Table1[[#This Row],[BB prob.]])/(Table1[[#This Row],[Odds]]-1))*0.3</f>
        <v>9.4999999999999824E-3</v>
      </c>
      <c r="V786">
        <v>9.4999999999999824E-3</v>
      </c>
      <c r="W786">
        <f>(Table1[[#This Row],[BB Bet]]*Table1[[#This Row],[Odds]]*Table1[[#This Row],[Win]]-Table1[[#This Row],[BB Bet]])*Table1[[#This Row],[BB Bankroll]]</f>
        <v>-1.9769503460965784E-2</v>
      </c>
      <c r="X786">
        <f>Table1[[#This Row],[BB Bet]]*Table1[[#This Row],[Odds]]*Table1[[#This Row],[Win]]-Table1[[#This Row],[BB Bet]]</f>
        <v>-9.4999999999999824E-3</v>
      </c>
      <c r="Y786" s="5">
        <f>Y785</f>
        <v>2.0810003643121915</v>
      </c>
    </row>
    <row r="787" spans="1:25" x14ac:dyDescent="0.35">
      <c r="A787" s="4">
        <v>2020020416</v>
      </c>
      <c r="B787" s="4">
        <v>57</v>
      </c>
      <c r="C787" s="4" t="s">
        <v>3</v>
      </c>
      <c r="D787" s="4" t="s">
        <v>12</v>
      </c>
      <c r="E787" s="4">
        <v>0</v>
      </c>
      <c r="F787" s="4">
        <v>1</v>
      </c>
      <c r="G787" s="4">
        <v>1.45</v>
      </c>
      <c r="H787">
        <v>0.68799283239154863</v>
      </c>
      <c r="I787">
        <f>((Table1[[#This Row],[H-S prob.]]*(Table1[[#This Row],[Odds]]-1)-1+Table1[[#This Row],[H-S prob.]])/(Table1[[#This Row],[Odds]]-1))*0.3</f>
        <v>-1.6069286881696956E-3</v>
      </c>
      <c r="K787">
        <f>(Table1[[#This Row],[H-S Bet]]*Table1[[#This Row],[Odds]]*Table1[[#This Row],[Win]]-Table1[[#This Row],[H-S Bet]])*Table1[[#This Row],[H-S Bankroll]]</f>
        <v>0</v>
      </c>
      <c r="L787">
        <f>Table1[[#This Row],[H-S Bet]]*Table1[[#This Row],[Odds]]*Table1[[#This Row],[Win]]-Table1[[#This Row],[H-S Bet]]</f>
        <v>0</v>
      </c>
      <c r="M787" s="5">
        <f>M786</f>
        <v>1.5778306081638693</v>
      </c>
      <c r="N787" s="4">
        <v>0.69700000000000006</v>
      </c>
      <c r="O787" s="4">
        <f>((Table1[[#This Row],[Dom prob.]]*(Table1[[#This Row],[Odds]]-1)-1+Table1[[#This Row],[Dom prob.]])/(Table1[[#This Row],[Odds]]-1))*0.3</f>
        <v>7.1000000000000325E-3</v>
      </c>
      <c r="P787" s="4">
        <v>7.1000000000000325E-3</v>
      </c>
      <c r="Q787" s="4">
        <f>(Table1[[#This Row],[Dom Bet]]*Table1[[#This Row],[Odds]]*Table1[[#This Row],[Win]]-Table1[[#This Row],[Dom Bet]])*Table1[[#This Row],[Dom Bankroll]]</f>
        <v>3.8214109626311956E-3</v>
      </c>
      <c r="R787" s="4">
        <f>Table1[[#This Row],[Dom Bet]]*Table1[[#This Row],[Odds]]*Table1[[#This Row],[Win]]-Table1[[#This Row],[Dom Bet]]</f>
        <v>3.1950000000000147E-3</v>
      </c>
      <c r="S787" s="4">
        <f>S786</f>
        <v>1.1960597692116364</v>
      </c>
      <c r="T787">
        <v>0.62250000000000005</v>
      </c>
      <c r="U787">
        <f>((Table1[[#This Row],[BB prob.]]*(Table1[[#This Row],[Odds]]-1)-1+Table1[[#This Row],[BB prob.]])/(Table1[[#This Row],[Odds]]-1))*0.3</f>
        <v>-6.4916666666666664E-2</v>
      </c>
      <c r="W787">
        <f>(Table1[[#This Row],[BB Bet]]*Table1[[#This Row],[Odds]]*Table1[[#This Row],[Win]]-Table1[[#This Row],[BB Bet]])*Table1[[#This Row],[BB Bankroll]]</f>
        <v>0</v>
      </c>
      <c r="X787">
        <f>Table1[[#This Row],[BB Bet]]*Table1[[#This Row],[Odds]]*Table1[[#This Row],[Win]]-Table1[[#This Row],[BB Bet]]</f>
        <v>0</v>
      </c>
      <c r="Y787" s="5">
        <f>Y786</f>
        <v>2.0810003643121915</v>
      </c>
    </row>
    <row r="788" spans="1:25" x14ac:dyDescent="0.35">
      <c r="A788" s="4">
        <v>2020020417</v>
      </c>
      <c r="B788" s="4">
        <v>57</v>
      </c>
      <c r="C788" s="4" t="s">
        <v>15</v>
      </c>
      <c r="D788" s="4" t="s">
        <v>16</v>
      </c>
      <c r="E788" s="4">
        <v>0</v>
      </c>
      <c r="F788" s="4">
        <v>0</v>
      </c>
      <c r="G788" s="4">
        <v>2.75</v>
      </c>
      <c r="H788">
        <v>0.35941093571264088</v>
      </c>
      <c r="I788">
        <f>((Table1[[#This Row],[H-S prob.]]*(Table1[[#This Row],[Odds]]-1)-1+Table1[[#This Row],[H-S prob.]])/(Table1[[#This Row],[Odds]]-1))*0.3</f>
        <v>-1.9919874497550073E-3</v>
      </c>
      <c r="K788">
        <f>(Table1[[#This Row],[H-S Bet]]*Table1[[#This Row],[Odds]]*Table1[[#This Row],[Win]]-Table1[[#This Row],[H-S Bet]])*Table1[[#This Row],[H-S Bankroll]]</f>
        <v>0</v>
      </c>
      <c r="L788">
        <f>Table1[[#This Row],[H-S Bet]]*Table1[[#This Row],[Odds]]*Table1[[#This Row],[Win]]-Table1[[#This Row],[H-S Bet]]</f>
        <v>0</v>
      </c>
      <c r="M788" s="5">
        <f>M787</f>
        <v>1.5778306081638693</v>
      </c>
      <c r="N788" s="4">
        <v>0.35399999999999998</v>
      </c>
      <c r="O788" s="4">
        <f>((Table1[[#This Row],[Dom prob.]]*(Table1[[#This Row],[Odds]]-1)-1+Table1[[#This Row],[Dom prob.]])/(Table1[[#This Row],[Odds]]-1))*0.3</f>
        <v>-4.5428571428571566E-3</v>
      </c>
      <c r="P788" s="4"/>
      <c r="Q788" s="4">
        <f>(Table1[[#This Row],[Dom Bet]]*Table1[[#This Row],[Odds]]*Table1[[#This Row],[Win]]-Table1[[#This Row],[Dom Bet]])*Table1[[#This Row],[Dom Bankroll]]</f>
        <v>0</v>
      </c>
      <c r="R788" s="4">
        <f>Table1[[#This Row],[Dom Bet]]*Table1[[#This Row],[Odds]]*Table1[[#This Row],[Win]]-Table1[[#This Row],[Dom Bet]]</f>
        <v>0</v>
      </c>
      <c r="S788" s="4">
        <f>S787</f>
        <v>1.1960597692116364</v>
      </c>
      <c r="T788">
        <v>0.30200000000000005</v>
      </c>
      <c r="U788">
        <f>((Table1[[#This Row],[BB prob.]]*(Table1[[#This Row],[Odds]]-1)-1+Table1[[#This Row],[BB prob.]])/(Table1[[#This Row],[Odds]]-1))*0.3</f>
        <v>-2.9057142857142833E-2</v>
      </c>
      <c r="W788">
        <f>(Table1[[#This Row],[BB Bet]]*Table1[[#This Row],[Odds]]*Table1[[#This Row],[Win]]-Table1[[#This Row],[BB Bet]])*Table1[[#This Row],[BB Bankroll]]</f>
        <v>0</v>
      </c>
      <c r="X788">
        <f>Table1[[#This Row],[BB Bet]]*Table1[[#This Row],[Odds]]*Table1[[#This Row],[Win]]-Table1[[#This Row],[BB Bet]]</f>
        <v>0</v>
      </c>
      <c r="Y788" s="5">
        <f>Y787</f>
        <v>2.0810003643121915</v>
      </c>
    </row>
    <row r="789" spans="1:25" x14ac:dyDescent="0.35">
      <c r="A789" s="4">
        <v>2020020417</v>
      </c>
      <c r="B789" s="4">
        <v>57</v>
      </c>
      <c r="C789" s="4" t="s">
        <v>16</v>
      </c>
      <c r="D789" s="4" t="s">
        <v>15</v>
      </c>
      <c r="E789" s="4">
        <v>1</v>
      </c>
      <c r="F789" s="4">
        <v>1</v>
      </c>
      <c r="G789" s="4">
        <v>1.47</v>
      </c>
      <c r="H789">
        <v>0.64058906428735907</v>
      </c>
      <c r="I789">
        <f>((Table1[[#This Row],[H-S prob.]]*(Table1[[#This Row],[Odds]]-1)-1+Table1[[#This Row],[H-S prob.]])/(Table1[[#This Row],[Odds]]-1))*0.3</f>
        <v>-3.7234516275052462E-2</v>
      </c>
      <c r="K789">
        <f>(Table1[[#This Row],[H-S Bet]]*Table1[[#This Row],[Odds]]*Table1[[#This Row],[Win]]-Table1[[#This Row],[H-S Bet]])*Table1[[#This Row],[H-S Bankroll]]</f>
        <v>0</v>
      </c>
      <c r="L789">
        <f>Table1[[#This Row],[H-S Bet]]*Table1[[#This Row],[Odds]]*Table1[[#This Row],[Win]]-Table1[[#This Row],[H-S Bet]]</f>
        <v>0</v>
      </c>
      <c r="M789" s="5">
        <f>M788</f>
        <v>1.5778306081638693</v>
      </c>
      <c r="N789" s="4">
        <v>0.64600000000000002</v>
      </c>
      <c r="O789" s="4">
        <f>((Table1[[#This Row],[Dom prob.]]*(Table1[[#This Row],[Odds]]-1)-1+Table1[[#This Row],[Dom prob.]])/(Table1[[#This Row],[Odds]]-1))*0.3</f>
        <v>-3.2157446808510626E-2</v>
      </c>
      <c r="P789" s="4"/>
      <c r="Q789" s="4">
        <f>(Table1[[#This Row],[Dom Bet]]*Table1[[#This Row],[Odds]]*Table1[[#This Row],[Win]]-Table1[[#This Row],[Dom Bet]])*Table1[[#This Row],[Dom Bankroll]]</f>
        <v>0</v>
      </c>
      <c r="R789" s="4">
        <f>Table1[[#This Row],[Dom Bet]]*Table1[[#This Row],[Odds]]*Table1[[#This Row],[Win]]-Table1[[#This Row],[Dom Bet]]</f>
        <v>0</v>
      </c>
      <c r="S789" s="4">
        <f>S788</f>
        <v>1.1960597692116364</v>
      </c>
      <c r="T789">
        <v>0.69799999999999995</v>
      </c>
      <c r="U789">
        <f>((Table1[[#This Row],[BB prob.]]*(Table1[[#This Row],[Odds]]-1)-1+Table1[[#This Row],[BB prob.]])/(Table1[[#This Row],[Odds]]-1))*0.3</f>
        <v>1.663404255319147E-2</v>
      </c>
      <c r="V789">
        <v>1.663404255319147E-2</v>
      </c>
      <c r="W789">
        <f>(Table1[[#This Row],[BB Bet]]*Table1[[#This Row],[Odds]]*Table1[[#This Row],[Win]]-Table1[[#This Row],[BB Bet]])*Table1[[#This Row],[BB Bankroll]]</f>
        <v>1.6269260848192697E-2</v>
      </c>
      <c r="X789">
        <f>Table1[[#This Row],[BB Bet]]*Table1[[#This Row],[Odds]]*Table1[[#This Row],[Win]]-Table1[[#This Row],[BB Bet]]</f>
        <v>7.8179999999999916E-3</v>
      </c>
      <c r="Y789" s="5">
        <f>Y788</f>
        <v>2.0810003643121915</v>
      </c>
    </row>
    <row r="790" spans="1:25" x14ac:dyDescent="0.35">
      <c r="A790" s="4">
        <v>2020020419</v>
      </c>
      <c r="B790" s="4">
        <v>57</v>
      </c>
      <c r="C790" s="4" t="s">
        <v>18</v>
      </c>
      <c r="D790" s="4" t="s">
        <v>21</v>
      </c>
      <c r="E790" s="4">
        <v>1</v>
      </c>
      <c r="F790" s="4">
        <v>1</v>
      </c>
      <c r="G790" s="4">
        <v>1.41</v>
      </c>
      <c r="H790">
        <v>0.67067849969719207</v>
      </c>
      <c r="I790">
        <f>((Table1[[#This Row],[H-S prob.]]*(Table1[[#This Row],[Odds]]-1)-1+Table1[[#This Row],[H-S prob.]])/(Table1[[#This Row],[Odds]]-1))*0.3</f>
        <v>-3.9763401531921407E-2</v>
      </c>
      <c r="K790">
        <f>(Table1[[#This Row],[H-S Bet]]*Table1[[#This Row],[Odds]]*Table1[[#This Row],[Win]]-Table1[[#This Row],[H-S Bet]])*Table1[[#This Row],[H-S Bankroll]]</f>
        <v>0</v>
      </c>
      <c r="L790">
        <f>Table1[[#This Row],[H-S Bet]]*Table1[[#This Row],[Odds]]*Table1[[#This Row],[Win]]-Table1[[#This Row],[H-S Bet]]</f>
        <v>0</v>
      </c>
      <c r="M790" s="5">
        <f>M789</f>
        <v>1.5778306081638693</v>
      </c>
      <c r="N790" s="4">
        <v>0.69</v>
      </c>
      <c r="O790" s="4">
        <f>((Table1[[#This Row],[Dom prob.]]*(Table1[[#This Row],[Odds]]-1)-1+Table1[[#This Row],[Dom prob.]])/(Table1[[#This Row],[Odds]]-1))*0.3</f>
        <v>-1.9829268292683017E-2</v>
      </c>
      <c r="P790" s="4"/>
      <c r="Q790" s="4">
        <f>(Table1[[#This Row],[Dom Bet]]*Table1[[#This Row],[Odds]]*Table1[[#This Row],[Win]]-Table1[[#This Row],[Dom Bet]])*Table1[[#This Row],[Dom Bankroll]]</f>
        <v>0</v>
      </c>
      <c r="R790" s="4">
        <f>Table1[[#This Row],[Dom Bet]]*Table1[[#This Row],[Odds]]*Table1[[#This Row],[Win]]-Table1[[#This Row],[Dom Bet]]</f>
        <v>0</v>
      </c>
      <c r="S790" s="4">
        <f>S789</f>
        <v>1.1960597692116364</v>
      </c>
      <c r="T790">
        <v>0.68859999999999999</v>
      </c>
      <c r="U790">
        <f>((Table1[[#This Row],[BB prob.]]*(Table1[[#This Row],[Odds]]-1)-1+Table1[[#This Row],[BB prob.]])/(Table1[[#This Row],[Odds]]-1))*0.3</f>
        <v>-2.1273658536585398E-2</v>
      </c>
      <c r="W790">
        <f>(Table1[[#This Row],[BB Bet]]*Table1[[#This Row],[Odds]]*Table1[[#This Row],[Win]]-Table1[[#This Row],[BB Bet]])*Table1[[#This Row],[BB Bankroll]]</f>
        <v>0</v>
      </c>
      <c r="X790">
        <f>Table1[[#This Row],[BB Bet]]*Table1[[#This Row],[Odds]]*Table1[[#This Row],[Win]]-Table1[[#This Row],[BB Bet]]</f>
        <v>0</v>
      </c>
      <c r="Y790" s="5">
        <f>Y789</f>
        <v>2.0810003643121915</v>
      </c>
    </row>
    <row r="791" spans="1:25" x14ac:dyDescent="0.35">
      <c r="A791" s="4">
        <v>2020020419</v>
      </c>
      <c r="B791" s="4">
        <v>57</v>
      </c>
      <c r="C791" s="4" t="s">
        <v>21</v>
      </c>
      <c r="D791" s="4" t="s">
        <v>18</v>
      </c>
      <c r="E791" s="4">
        <v>0</v>
      </c>
      <c r="F791" s="4">
        <v>0</v>
      </c>
      <c r="G791" s="4">
        <v>3.05</v>
      </c>
      <c r="H791">
        <v>0.32932150030280782</v>
      </c>
      <c r="I791">
        <f>((Table1[[#This Row],[H-S prob.]]*(Table1[[#This Row],[Odds]]-1)-1+Table1[[#This Row],[H-S prob.]])/(Table1[[#This Row],[Odds]]-1))*0.3</f>
        <v>6.4837696442396678E-4</v>
      </c>
      <c r="J791">
        <v>6.4837696442396678E-4</v>
      </c>
      <c r="K791">
        <f>(Table1[[#This Row],[H-S Bet]]*Table1[[#This Row],[Odds]]*Table1[[#This Row],[Win]]-Table1[[#This Row],[H-S Bet]])*Table1[[#This Row],[H-S Bankroll]]</f>
        <v>-1.023029020096511E-3</v>
      </c>
      <c r="L791">
        <f>Table1[[#This Row],[H-S Bet]]*Table1[[#This Row],[Odds]]*Table1[[#This Row],[Win]]-Table1[[#This Row],[H-S Bet]]</f>
        <v>-6.4837696442396678E-4</v>
      </c>
      <c r="M791" s="5">
        <f>M790</f>
        <v>1.5778306081638693</v>
      </c>
      <c r="N791" s="4">
        <v>0.31000000000000005</v>
      </c>
      <c r="O791" s="4">
        <f>((Table1[[#This Row],[Dom prob.]]*(Table1[[#This Row],[Odds]]-1)-1+Table1[[#This Row],[Dom prob.]])/(Table1[[#This Row],[Odds]]-1))*0.3</f>
        <v>-7.9756097560975438E-3</v>
      </c>
      <c r="P791" s="4"/>
      <c r="Q791" s="4">
        <f>(Table1[[#This Row],[Dom Bet]]*Table1[[#This Row],[Odds]]*Table1[[#This Row],[Win]]-Table1[[#This Row],[Dom Bet]])*Table1[[#This Row],[Dom Bankroll]]</f>
        <v>0</v>
      </c>
      <c r="R791" s="4">
        <f>Table1[[#This Row],[Dom Bet]]*Table1[[#This Row],[Odds]]*Table1[[#This Row],[Win]]-Table1[[#This Row],[Dom Bet]]</f>
        <v>0</v>
      </c>
      <c r="S791" s="4">
        <f>S790</f>
        <v>1.1960597692116364</v>
      </c>
      <c r="T791">
        <v>0.31140000000000001</v>
      </c>
      <c r="U791">
        <f>((Table1[[#This Row],[BB prob.]]*(Table1[[#This Row],[Odds]]-1)-1+Table1[[#This Row],[BB prob.]])/(Table1[[#This Row],[Odds]]-1))*0.3</f>
        <v>-7.3507317073170731E-3</v>
      </c>
      <c r="W791">
        <f>(Table1[[#This Row],[BB Bet]]*Table1[[#This Row],[Odds]]*Table1[[#This Row],[Win]]-Table1[[#This Row],[BB Bet]])*Table1[[#This Row],[BB Bankroll]]</f>
        <v>0</v>
      </c>
      <c r="X791">
        <f>Table1[[#This Row],[BB Bet]]*Table1[[#This Row],[Odds]]*Table1[[#This Row],[Win]]-Table1[[#This Row],[BB Bet]]</f>
        <v>0</v>
      </c>
      <c r="Y791" s="5">
        <f>Y790</f>
        <v>2.0810003643121915</v>
      </c>
    </row>
    <row r="792" spans="1:25" x14ac:dyDescent="0.35">
      <c r="A792" s="4">
        <v>2020020420</v>
      </c>
      <c r="B792" s="4">
        <v>57</v>
      </c>
      <c r="C792" s="4" t="s">
        <v>20</v>
      </c>
      <c r="D792" s="4" t="s">
        <v>31</v>
      </c>
      <c r="E792" s="4">
        <v>1</v>
      </c>
      <c r="F792" s="4">
        <v>0</v>
      </c>
      <c r="G792" s="4">
        <v>2.2000000000000002</v>
      </c>
      <c r="H792">
        <v>0.47645613283621124</v>
      </c>
      <c r="I792">
        <f>((Table1[[#This Row],[H-S prob.]]*(Table1[[#This Row],[Odds]]-1)-1+Table1[[#This Row],[H-S prob.]])/(Table1[[#This Row],[Odds]]-1))*0.3</f>
        <v>1.2050873059916199E-2</v>
      </c>
      <c r="J792">
        <v>1.2050873059916199E-2</v>
      </c>
      <c r="K792">
        <f>(Table1[[#This Row],[H-S Bet]]*Table1[[#This Row],[Odds]]*Table1[[#This Row],[Win]]-Table1[[#This Row],[H-S Bet]])*Table1[[#This Row],[H-S Bankroll]]</f>
        <v>-1.9014236369033165E-2</v>
      </c>
      <c r="L792">
        <f>Table1[[#This Row],[H-S Bet]]*Table1[[#This Row],[Odds]]*Table1[[#This Row],[Win]]-Table1[[#This Row],[H-S Bet]]</f>
        <v>-1.2050873059916199E-2</v>
      </c>
      <c r="M792" s="5">
        <f>M791</f>
        <v>1.5778306081638693</v>
      </c>
      <c r="N792" s="4">
        <v>0.48299999999999998</v>
      </c>
      <c r="O792" s="4">
        <f>((Table1[[#This Row],[Dom prob.]]*(Table1[[#This Row],[Odds]]-1)-1+Table1[[#This Row],[Dom prob.]])/(Table1[[#This Row],[Odds]]-1))*0.3</f>
        <v>1.5650000000000022E-2</v>
      </c>
      <c r="P792" s="4">
        <v>1.5650000000000022E-2</v>
      </c>
      <c r="Q792" s="4">
        <f>(Table1[[#This Row],[Dom Bet]]*Table1[[#This Row],[Odds]]*Table1[[#This Row],[Win]]-Table1[[#This Row],[Dom Bet]])*Table1[[#This Row],[Dom Bankroll]]</f>
        <v>-1.8718335388162134E-2</v>
      </c>
      <c r="R792" s="4">
        <f>Table1[[#This Row],[Dom Bet]]*Table1[[#This Row],[Odds]]*Table1[[#This Row],[Win]]-Table1[[#This Row],[Dom Bet]]</f>
        <v>-1.5650000000000022E-2</v>
      </c>
      <c r="S792" s="4">
        <f>S791</f>
        <v>1.1960597692116364</v>
      </c>
      <c r="T792">
        <v>0.48180000000000001</v>
      </c>
      <c r="U792">
        <f>((Table1[[#This Row],[BB prob.]]*(Table1[[#This Row],[Odds]]-1)-1+Table1[[#This Row],[BB prob.]])/(Table1[[#This Row],[Odds]]-1))*0.3</f>
        <v>1.4990000000000028E-2</v>
      </c>
      <c r="V792">
        <v>1.4990000000000028E-2</v>
      </c>
      <c r="W792">
        <f>(Table1[[#This Row],[BB Bet]]*Table1[[#This Row],[Odds]]*Table1[[#This Row],[Win]]-Table1[[#This Row],[BB Bet]])*Table1[[#This Row],[BB Bankroll]]</f>
        <v>-3.1194195461039808E-2</v>
      </c>
      <c r="X792">
        <f>Table1[[#This Row],[BB Bet]]*Table1[[#This Row],[Odds]]*Table1[[#This Row],[Win]]-Table1[[#This Row],[BB Bet]]</f>
        <v>-1.4990000000000028E-2</v>
      </c>
      <c r="Y792" s="5">
        <f>Y791</f>
        <v>2.0810003643121915</v>
      </c>
    </row>
    <row r="793" spans="1:25" x14ac:dyDescent="0.35">
      <c r="A793" s="4">
        <v>2020020420</v>
      </c>
      <c r="B793" s="4">
        <v>57</v>
      </c>
      <c r="C793" s="4" t="s">
        <v>31</v>
      </c>
      <c r="D793" s="4" t="s">
        <v>20</v>
      </c>
      <c r="E793" s="4">
        <v>0</v>
      </c>
      <c r="F793" s="4">
        <v>1</v>
      </c>
      <c r="G793" s="4">
        <v>1.8</v>
      </c>
      <c r="H793">
        <v>0.52354386716378876</v>
      </c>
      <c r="I793">
        <f>((Table1[[#This Row],[H-S prob.]]*(Table1[[#This Row],[Odds]]-1)-1+Table1[[#This Row],[H-S prob.]])/(Table1[[#This Row],[Odds]]-1))*0.3</f>
        <v>-2.1607889664442589E-2</v>
      </c>
      <c r="K793">
        <f>(Table1[[#This Row],[H-S Bet]]*Table1[[#This Row],[Odds]]*Table1[[#This Row],[Win]]-Table1[[#This Row],[H-S Bet]])*Table1[[#This Row],[H-S Bankroll]]</f>
        <v>0</v>
      </c>
      <c r="L793">
        <f>Table1[[#This Row],[H-S Bet]]*Table1[[#This Row],[Odds]]*Table1[[#This Row],[Win]]-Table1[[#This Row],[H-S Bet]]</f>
        <v>0</v>
      </c>
      <c r="M793" s="5">
        <f>M792</f>
        <v>1.5778306081638693</v>
      </c>
      <c r="N793" s="4">
        <v>0.51700000000000002</v>
      </c>
      <c r="O793" s="4">
        <f>((Table1[[#This Row],[Dom prob.]]*(Table1[[#This Row],[Odds]]-1)-1+Table1[[#This Row],[Dom prob.]])/(Table1[[#This Row],[Odds]]-1))*0.3</f>
        <v>-2.6025000000000006E-2</v>
      </c>
      <c r="P793" s="4"/>
      <c r="Q793" s="4">
        <f>(Table1[[#This Row],[Dom Bet]]*Table1[[#This Row],[Odds]]*Table1[[#This Row],[Win]]-Table1[[#This Row],[Dom Bet]])*Table1[[#This Row],[Dom Bankroll]]</f>
        <v>0</v>
      </c>
      <c r="R793" s="4">
        <f>Table1[[#This Row],[Dom Bet]]*Table1[[#This Row],[Odds]]*Table1[[#This Row],[Win]]-Table1[[#This Row],[Dom Bet]]</f>
        <v>0</v>
      </c>
      <c r="S793" s="4">
        <f>S792</f>
        <v>1.1960597692116364</v>
      </c>
      <c r="T793">
        <v>0.51819999999999999</v>
      </c>
      <c r="U793">
        <f>((Table1[[#This Row],[BB prob.]]*(Table1[[#This Row],[Odds]]-1)-1+Table1[[#This Row],[BB prob.]])/(Table1[[#This Row],[Odds]]-1))*0.3</f>
        <v>-2.5214999999999987E-2</v>
      </c>
      <c r="W793">
        <f>(Table1[[#This Row],[BB Bet]]*Table1[[#This Row],[Odds]]*Table1[[#This Row],[Win]]-Table1[[#This Row],[BB Bet]])*Table1[[#This Row],[BB Bankroll]]</f>
        <v>0</v>
      </c>
      <c r="X793">
        <f>Table1[[#This Row],[BB Bet]]*Table1[[#This Row],[Odds]]*Table1[[#This Row],[Win]]-Table1[[#This Row],[BB Bet]]</f>
        <v>0</v>
      </c>
      <c r="Y793" s="5">
        <f>Y792</f>
        <v>2.0810003643121915</v>
      </c>
    </row>
    <row r="794" spans="1:25" x14ac:dyDescent="0.35">
      <c r="A794" s="4">
        <v>2020020421</v>
      </c>
      <c r="B794" s="4">
        <v>57</v>
      </c>
      <c r="C794" s="4" t="s">
        <v>19</v>
      </c>
      <c r="D794" s="4" t="s">
        <v>5</v>
      </c>
      <c r="E794" s="4">
        <v>1</v>
      </c>
      <c r="F794" s="4">
        <v>1</v>
      </c>
      <c r="G794" s="4">
        <v>4</v>
      </c>
      <c r="H794">
        <v>0.24880532253268123</v>
      </c>
      <c r="I794">
        <f>((Table1[[#This Row],[H-S prob.]]*(Table1[[#This Row],[Odds]]-1)-1+Table1[[#This Row],[H-S prob.]])/(Table1[[#This Row],[Odds]]-1))*0.3</f>
        <v>-4.7787098692750329E-4</v>
      </c>
      <c r="K794">
        <f>(Table1[[#This Row],[H-S Bet]]*Table1[[#This Row],[Odds]]*Table1[[#This Row],[Win]]-Table1[[#This Row],[H-S Bet]])*Table1[[#This Row],[H-S Bankroll]]</f>
        <v>0</v>
      </c>
      <c r="L794">
        <f>Table1[[#This Row],[H-S Bet]]*Table1[[#This Row],[Odds]]*Table1[[#This Row],[Win]]-Table1[[#This Row],[H-S Bet]]</f>
        <v>0</v>
      </c>
      <c r="M794" s="5">
        <f>M793</f>
        <v>1.5778306081638693</v>
      </c>
      <c r="N794" s="4">
        <v>0.23200000000000001</v>
      </c>
      <c r="O794" s="4">
        <f>((Table1[[#This Row],[Dom prob.]]*(Table1[[#This Row],[Odds]]-1)-1+Table1[[#This Row],[Dom prob.]])/(Table1[[#This Row],[Odds]]-1))*0.3</f>
        <v>-7.1999999999999929E-3</v>
      </c>
      <c r="P794" s="4"/>
      <c r="Q794" s="4">
        <f>(Table1[[#This Row],[Dom Bet]]*Table1[[#This Row],[Odds]]*Table1[[#This Row],[Win]]-Table1[[#This Row],[Dom Bet]])*Table1[[#This Row],[Dom Bankroll]]</f>
        <v>0</v>
      </c>
      <c r="R794" s="4">
        <f>Table1[[#This Row],[Dom Bet]]*Table1[[#This Row],[Odds]]*Table1[[#This Row],[Win]]-Table1[[#This Row],[Dom Bet]]</f>
        <v>0</v>
      </c>
      <c r="S794" s="4">
        <f>S793</f>
        <v>1.1960597692116364</v>
      </c>
      <c r="T794">
        <v>0.14130000000000001</v>
      </c>
      <c r="U794">
        <f>((Table1[[#This Row],[BB prob.]]*(Table1[[#This Row],[Odds]]-1)-1+Table1[[#This Row],[BB prob.]])/(Table1[[#This Row],[Odds]]-1))*0.3</f>
        <v>-4.3479999999999998E-2</v>
      </c>
      <c r="W794">
        <f>(Table1[[#This Row],[BB Bet]]*Table1[[#This Row],[Odds]]*Table1[[#This Row],[Win]]-Table1[[#This Row],[BB Bet]])*Table1[[#This Row],[BB Bankroll]]</f>
        <v>0</v>
      </c>
      <c r="X794">
        <f>Table1[[#This Row],[BB Bet]]*Table1[[#This Row],[Odds]]*Table1[[#This Row],[Win]]-Table1[[#This Row],[BB Bet]]</f>
        <v>0</v>
      </c>
      <c r="Y794" s="5">
        <f>Y793</f>
        <v>2.0810003643121915</v>
      </c>
    </row>
    <row r="795" spans="1:25" x14ac:dyDescent="0.35">
      <c r="A795" s="4">
        <v>2020020421</v>
      </c>
      <c r="B795" s="4">
        <v>57</v>
      </c>
      <c r="C795" s="4" t="s">
        <v>5</v>
      </c>
      <c r="D795" s="4" t="s">
        <v>19</v>
      </c>
      <c r="E795" s="4">
        <v>0</v>
      </c>
      <c r="F795" s="4">
        <v>0</v>
      </c>
      <c r="G795" s="4">
        <v>1.29</v>
      </c>
      <c r="H795">
        <v>0.75119467746731883</v>
      </c>
      <c r="I795">
        <f>((Table1[[#This Row],[H-S prob.]]*(Table1[[#This Row],[Odds]]-1)-1+Table1[[#This Row],[H-S prob.]])/(Table1[[#This Row],[Odds]]-1))*0.3</f>
        <v>-3.2026413172922784E-2</v>
      </c>
      <c r="K795">
        <f>(Table1[[#This Row],[H-S Bet]]*Table1[[#This Row],[Odds]]*Table1[[#This Row],[Win]]-Table1[[#This Row],[H-S Bet]])*Table1[[#This Row],[H-S Bankroll]]</f>
        <v>0</v>
      </c>
      <c r="L795">
        <f>Table1[[#This Row],[H-S Bet]]*Table1[[#This Row],[Odds]]*Table1[[#This Row],[Win]]-Table1[[#This Row],[H-S Bet]]</f>
        <v>0</v>
      </c>
      <c r="M795" s="5">
        <f>M794</f>
        <v>1.5778306081638693</v>
      </c>
      <c r="N795" s="4">
        <v>0.76800000000000002</v>
      </c>
      <c r="O795" s="4">
        <f>((Table1[[#This Row],[Dom prob.]]*(Table1[[#This Row],[Odds]]-1)-1+Table1[[#This Row],[Dom prob.]])/(Table1[[#This Row],[Odds]]-1))*0.3</f>
        <v>-9.5999999999999523E-3</v>
      </c>
      <c r="P795" s="4"/>
      <c r="Q795" s="4">
        <f>(Table1[[#This Row],[Dom Bet]]*Table1[[#This Row],[Odds]]*Table1[[#This Row],[Win]]-Table1[[#This Row],[Dom Bet]])*Table1[[#This Row],[Dom Bankroll]]</f>
        <v>0</v>
      </c>
      <c r="R795" s="4">
        <f>Table1[[#This Row],[Dom Bet]]*Table1[[#This Row],[Odds]]*Table1[[#This Row],[Win]]-Table1[[#This Row],[Dom Bet]]</f>
        <v>0</v>
      </c>
      <c r="S795" s="4">
        <f>S794</f>
        <v>1.1960597692116364</v>
      </c>
      <c r="T795">
        <v>0.85870000000000002</v>
      </c>
      <c r="U795">
        <f>((Table1[[#This Row],[BB prob.]]*(Table1[[#This Row],[Odds]]-1)-1+Table1[[#This Row],[BB prob.]])/(Table1[[#This Row],[Odds]]-1))*0.3</f>
        <v>0.11143758620689655</v>
      </c>
      <c r="V795">
        <v>0.11143758620689655</v>
      </c>
      <c r="W795">
        <f>(Table1[[#This Row],[BB Bet]]*Table1[[#This Row],[Odds]]*Table1[[#This Row],[Win]]-Table1[[#This Row],[BB Bet]])*Table1[[#This Row],[BB Bankroll]]</f>
        <v>-0.23190165749462296</v>
      </c>
      <c r="X795">
        <f>Table1[[#This Row],[BB Bet]]*Table1[[#This Row],[Odds]]*Table1[[#This Row],[Win]]-Table1[[#This Row],[BB Bet]]</f>
        <v>-0.11143758620689655</v>
      </c>
      <c r="Y795" s="5">
        <f>Y794</f>
        <v>2.0810003643121915</v>
      </c>
    </row>
    <row r="796" spans="1:25" x14ac:dyDescent="0.35">
      <c r="A796" s="4">
        <v>2020020422</v>
      </c>
      <c r="B796" s="4">
        <v>57</v>
      </c>
      <c r="C796" s="4" t="s">
        <v>7</v>
      </c>
      <c r="D796" s="4" t="s">
        <v>23</v>
      </c>
      <c r="E796" s="4">
        <v>1</v>
      </c>
      <c r="F796" s="4">
        <v>1</v>
      </c>
      <c r="G796" s="4">
        <v>1.55</v>
      </c>
      <c r="H796">
        <v>0.59287301744933818</v>
      </c>
      <c r="I796">
        <f>((Table1[[#This Row],[H-S prob.]]*(Table1[[#This Row],[Odds]]-1)-1+Table1[[#This Row],[H-S prob.]])/(Table1[[#This Row],[Odds]]-1))*0.3</f>
        <v>-4.4207357974650384E-2</v>
      </c>
      <c r="K796">
        <f>(Table1[[#This Row],[H-S Bet]]*Table1[[#This Row],[Odds]]*Table1[[#This Row],[Win]]-Table1[[#This Row],[H-S Bet]])*Table1[[#This Row],[H-S Bankroll]]</f>
        <v>0</v>
      </c>
      <c r="L796">
        <f>Table1[[#This Row],[H-S Bet]]*Table1[[#This Row],[Odds]]*Table1[[#This Row],[Win]]-Table1[[#This Row],[H-S Bet]]</f>
        <v>0</v>
      </c>
      <c r="M796" s="5">
        <f>M795</f>
        <v>1.5778306081638693</v>
      </c>
      <c r="N796" s="4">
        <v>0.64800000000000002</v>
      </c>
      <c r="O796" s="4">
        <f>((Table1[[#This Row],[Dom prob.]]*(Table1[[#This Row],[Odds]]-1)-1+Table1[[#This Row],[Dom prob.]])/(Table1[[#This Row],[Odds]]-1))*0.3</f>
        <v>2.400000000000038E-3</v>
      </c>
      <c r="P796" s="4">
        <v>2.400000000000038E-3</v>
      </c>
      <c r="Q796" s="4">
        <f>(Table1[[#This Row],[Dom Bet]]*Table1[[#This Row],[Odds]]*Table1[[#This Row],[Win]]-Table1[[#This Row],[Dom Bet]])*Table1[[#This Row],[Dom Bankroll]]</f>
        <v>1.5787988953593849E-3</v>
      </c>
      <c r="R796" s="4">
        <f>Table1[[#This Row],[Dom Bet]]*Table1[[#This Row],[Odds]]*Table1[[#This Row],[Win]]-Table1[[#This Row],[Dom Bet]]</f>
        <v>1.3200000000000208E-3</v>
      </c>
      <c r="S796" s="4">
        <f>S795</f>
        <v>1.1960597692116364</v>
      </c>
      <c r="T796">
        <v>0.58960000000000001</v>
      </c>
      <c r="U796">
        <f>((Table1[[#This Row],[BB prob.]]*(Table1[[#This Row],[Odds]]-1)-1+Table1[[#This Row],[BB prob.]])/(Table1[[#This Row],[Odds]]-1))*0.3</f>
        <v>-4.6974545454545436E-2</v>
      </c>
      <c r="W796">
        <f>(Table1[[#This Row],[BB Bet]]*Table1[[#This Row],[Odds]]*Table1[[#This Row],[Win]]-Table1[[#This Row],[BB Bet]])*Table1[[#This Row],[BB Bankroll]]</f>
        <v>0</v>
      </c>
      <c r="X796">
        <f>Table1[[#This Row],[BB Bet]]*Table1[[#This Row],[Odds]]*Table1[[#This Row],[Win]]-Table1[[#This Row],[BB Bet]]</f>
        <v>0</v>
      </c>
      <c r="Y796" s="5">
        <f>Y795</f>
        <v>2.0810003643121915</v>
      </c>
    </row>
    <row r="797" spans="1:25" x14ac:dyDescent="0.35">
      <c r="A797" s="4">
        <v>2020020422</v>
      </c>
      <c r="B797" s="4">
        <v>57</v>
      </c>
      <c r="C797" s="4" t="s">
        <v>23</v>
      </c>
      <c r="D797" s="4" t="s">
        <v>7</v>
      </c>
      <c r="E797" s="4">
        <v>0</v>
      </c>
      <c r="F797" s="4">
        <v>0</v>
      </c>
      <c r="G797" s="4">
        <v>2.7</v>
      </c>
      <c r="H797">
        <v>0.40712698255066182</v>
      </c>
      <c r="I797">
        <f>((Table1[[#This Row],[H-S prob.]]*(Table1[[#This Row],[Odds]]-1)-1+Table1[[#This Row],[H-S prob.]])/(Table1[[#This Row],[Odds]]-1))*0.3</f>
        <v>1.7513444627080061E-2</v>
      </c>
      <c r="J797">
        <v>1.7513444627080061E-2</v>
      </c>
      <c r="K797">
        <f>(Table1[[#This Row],[H-S Bet]]*Table1[[#This Row],[Odds]]*Table1[[#This Row],[Win]]-Table1[[#This Row],[H-S Bet]])*Table1[[#This Row],[H-S Bankroll]]</f>
        <v>-2.7633248986989982E-2</v>
      </c>
      <c r="L797">
        <f>Table1[[#This Row],[H-S Bet]]*Table1[[#This Row],[Odds]]*Table1[[#This Row],[Win]]-Table1[[#This Row],[H-S Bet]]</f>
        <v>-1.7513444627080061E-2</v>
      </c>
      <c r="M797" s="5">
        <f>M796</f>
        <v>1.5778306081638693</v>
      </c>
      <c r="N797" s="4">
        <v>0.35199999999999998</v>
      </c>
      <c r="O797" s="4">
        <f>((Table1[[#This Row],[Dom prob.]]*(Table1[[#This Row],[Odds]]-1)-1+Table1[[#This Row],[Dom prob.]])/(Table1[[#This Row],[Odds]]-1))*0.3</f>
        <v>-8.7529411764705831E-3</v>
      </c>
      <c r="P797" s="4"/>
      <c r="Q797" s="4">
        <f>(Table1[[#This Row],[Dom Bet]]*Table1[[#This Row],[Odds]]*Table1[[#This Row],[Win]]-Table1[[#This Row],[Dom Bet]])*Table1[[#This Row],[Dom Bankroll]]</f>
        <v>0</v>
      </c>
      <c r="R797" s="4">
        <f>Table1[[#This Row],[Dom Bet]]*Table1[[#This Row],[Odds]]*Table1[[#This Row],[Win]]-Table1[[#This Row],[Dom Bet]]</f>
        <v>0</v>
      </c>
      <c r="S797" s="4">
        <f>S796</f>
        <v>1.1960597692116364</v>
      </c>
      <c r="T797">
        <v>0.41039999999999999</v>
      </c>
      <c r="U797">
        <f>((Table1[[#This Row],[BB prob.]]*(Table1[[#This Row],[Odds]]-1)-1+Table1[[#This Row],[BB prob.]])/(Table1[[#This Row],[Odds]]-1))*0.3</f>
        <v>1.9072941176470598E-2</v>
      </c>
      <c r="V797">
        <v>1.9072941176470598E-2</v>
      </c>
      <c r="W797">
        <f>(Table1[[#This Row],[BB Bet]]*Table1[[#This Row],[Odds]]*Table1[[#This Row],[Win]]-Table1[[#This Row],[BB Bet]])*Table1[[#This Row],[BB Bankroll]]</f>
        <v>-3.9690797536740312E-2</v>
      </c>
      <c r="X797">
        <f>Table1[[#This Row],[BB Bet]]*Table1[[#This Row],[Odds]]*Table1[[#This Row],[Win]]-Table1[[#This Row],[BB Bet]]</f>
        <v>-1.9072941176470598E-2</v>
      </c>
      <c r="Y797" s="5">
        <f>Y796</f>
        <v>2.0810003643121915</v>
      </c>
    </row>
    <row r="798" spans="1:25" x14ac:dyDescent="0.35">
      <c r="A798" s="4">
        <v>2020020423</v>
      </c>
      <c r="B798" s="4">
        <v>57</v>
      </c>
      <c r="C798" s="4" t="s">
        <v>22</v>
      </c>
      <c r="D798" s="4" t="s">
        <v>6</v>
      </c>
      <c r="E798" s="4">
        <v>1</v>
      </c>
      <c r="F798" s="4">
        <v>1</v>
      </c>
      <c r="G798" s="4">
        <v>1.9</v>
      </c>
      <c r="H798">
        <v>0.53217722585311378</v>
      </c>
      <c r="I798">
        <f>((Table1[[#This Row],[H-S prob.]]*(Table1[[#This Row],[Odds]]-1)-1+Table1[[#This Row],[H-S prob.]])/(Table1[[#This Row],[Odds]]-1))*0.3</f>
        <v>3.7122430403053741E-3</v>
      </c>
      <c r="J798">
        <v>3.7122430403053741E-3</v>
      </c>
      <c r="K798">
        <f>(Table1[[#This Row],[H-S Bet]]*Table1[[#This Row],[Odds]]*Table1[[#This Row],[Win]]-Table1[[#This Row],[H-S Bet]])*Table1[[#This Row],[H-S Bankroll]]</f>
        <v>5.2715616245434076E-3</v>
      </c>
      <c r="L798">
        <f>Table1[[#This Row],[H-S Bet]]*Table1[[#This Row],[Odds]]*Table1[[#This Row],[Win]]-Table1[[#This Row],[H-S Bet]]</f>
        <v>3.3410187362748365E-3</v>
      </c>
      <c r="M798" s="5">
        <f>M797</f>
        <v>1.5778306081638693</v>
      </c>
      <c r="N798" s="4">
        <v>0.45800000000000002</v>
      </c>
      <c r="O798" s="4">
        <f>((Table1[[#This Row],[Dom prob.]]*(Table1[[#This Row],[Odds]]-1)-1+Table1[[#This Row],[Dom prob.]])/(Table1[[#This Row],[Odds]]-1))*0.3</f>
        <v>-4.3266666666666696E-2</v>
      </c>
      <c r="P798" s="4"/>
      <c r="Q798" s="4">
        <f>(Table1[[#This Row],[Dom Bet]]*Table1[[#This Row],[Odds]]*Table1[[#This Row],[Win]]-Table1[[#This Row],[Dom Bet]])*Table1[[#This Row],[Dom Bankroll]]</f>
        <v>0</v>
      </c>
      <c r="R798" s="4">
        <f>Table1[[#This Row],[Dom Bet]]*Table1[[#This Row],[Odds]]*Table1[[#This Row],[Win]]-Table1[[#This Row],[Dom Bet]]</f>
        <v>0</v>
      </c>
      <c r="S798" s="4">
        <f>S797</f>
        <v>1.1960597692116364</v>
      </c>
      <c r="T798">
        <v>0.4924</v>
      </c>
      <c r="U798">
        <f>((Table1[[#This Row],[BB prob.]]*(Table1[[#This Row],[Odds]]-1)-1+Table1[[#This Row],[BB prob.]])/(Table1[[#This Row],[Odds]]-1))*0.3</f>
        <v>-2.1480000000000003E-2</v>
      </c>
      <c r="W798">
        <f>(Table1[[#This Row],[BB Bet]]*Table1[[#This Row],[Odds]]*Table1[[#This Row],[Win]]-Table1[[#This Row],[BB Bet]])*Table1[[#This Row],[BB Bankroll]]</f>
        <v>0</v>
      </c>
      <c r="X798">
        <f>Table1[[#This Row],[BB Bet]]*Table1[[#This Row],[Odds]]*Table1[[#This Row],[Win]]-Table1[[#This Row],[BB Bet]]</f>
        <v>0</v>
      </c>
      <c r="Y798" s="5">
        <f>Y797</f>
        <v>2.0810003643121915</v>
      </c>
    </row>
    <row r="799" spans="1:25" x14ac:dyDescent="0.35">
      <c r="A799" s="4">
        <v>2020020423</v>
      </c>
      <c r="B799" s="4">
        <v>57</v>
      </c>
      <c r="C799" s="4" t="s">
        <v>6</v>
      </c>
      <c r="D799" s="4" t="s">
        <v>22</v>
      </c>
      <c r="E799" s="4">
        <v>0</v>
      </c>
      <c r="F799" s="4">
        <v>0</v>
      </c>
      <c r="G799" s="4">
        <v>1.95</v>
      </c>
      <c r="H799">
        <v>0.46782277414688628</v>
      </c>
      <c r="I799">
        <f>((Table1[[#This Row],[H-S prob.]]*(Table1[[#This Row],[Odds]]-1)-1+Table1[[#This Row],[H-S prob.]])/(Table1[[#This Row],[Odds]]-1))*0.3</f>
        <v>-2.7709133814812156E-2</v>
      </c>
      <c r="K799">
        <f>(Table1[[#This Row],[H-S Bet]]*Table1[[#This Row],[Odds]]*Table1[[#This Row],[Win]]-Table1[[#This Row],[H-S Bet]])*Table1[[#This Row],[H-S Bankroll]]</f>
        <v>0</v>
      </c>
      <c r="L799">
        <f>Table1[[#This Row],[H-S Bet]]*Table1[[#This Row],[Odds]]*Table1[[#This Row],[Win]]-Table1[[#This Row],[H-S Bet]]</f>
        <v>0</v>
      </c>
      <c r="M799" s="5">
        <f>M798</f>
        <v>1.5778306081638693</v>
      </c>
      <c r="N799" s="4">
        <v>0.54200000000000004</v>
      </c>
      <c r="O799" s="4">
        <f>((Table1[[#This Row],[Dom prob.]]*(Table1[[#This Row],[Odds]]-1)-1+Table1[[#This Row],[Dom prob.]])/(Table1[[#This Row],[Odds]]-1))*0.3</f>
        <v>1.7968421052631599E-2</v>
      </c>
      <c r="P799" s="4">
        <v>1.7968421052631599E-2</v>
      </c>
      <c r="Q799" s="4">
        <f>(Table1[[#This Row],[Dom Bet]]*Table1[[#This Row],[Odds]]*Table1[[#This Row],[Win]]-Table1[[#This Row],[Dom Bet]])*Table1[[#This Row],[Dom Bankroll]]</f>
        <v>-2.1491305537308058E-2</v>
      </c>
      <c r="R799" s="4">
        <f>Table1[[#This Row],[Dom Bet]]*Table1[[#This Row],[Odds]]*Table1[[#This Row],[Win]]-Table1[[#This Row],[Dom Bet]]</f>
        <v>-1.7968421052631599E-2</v>
      </c>
      <c r="S799" s="4">
        <f>S798</f>
        <v>1.1960597692116364</v>
      </c>
      <c r="T799">
        <v>0.50760000000000005</v>
      </c>
      <c r="U799">
        <f>((Table1[[#This Row],[BB prob.]]*(Table1[[#This Row],[Odds]]-1)-1+Table1[[#This Row],[BB prob.]])/(Table1[[#This Row],[Odds]]-1))*0.3</f>
        <v>-3.2147368421052177E-3</v>
      </c>
      <c r="W799">
        <f>(Table1[[#This Row],[BB Bet]]*Table1[[#This Row],[Odds]]*Table1[[#This Row],[Win]]-Table1[[#This Row],[BB Bet]])*Table1[[#This Row],[BB Bankroll]]</f>
        <v>0</v>
      </c>
      <c r="X799">
        <f>Table1[[#This Row],[BB Bet]]*Table1[[#This Row],[Odds]]*Table1[[#This Row],[Win]]-Table1[[#This Row],[BB Bet]]</f>
        <v>0</v>
      </c>
      <c r="Y799" s="5">
        <f>Y798</f>
        <v>2.0810003643121915</v>
      </c>
    </row>
    <row r="800" spans="1:25" x14ac:dyDescent="0.35">
      <c r="A800" s="4">
        <v>2020020424</v>
      </c>
      <c r="B800" s="4">
        <v>57</v>
      </c>
      <c r="C800" s="4" t="s">
        <v>4</v>
      </c>
      <c r="D800" s="4" t="s">
        <v>32</v>
      </c>
      <c r="E800" s="4">
        <v>0</v>
      </c>
      <c r="F800" s="4">
        <v>1</v>
      </c>
      <c r="G800" s="4">
        <v>2.2999999999999998</v>
      </c>
      <c r="H800">
        <v>0.42777494064924659</v>
      </c>
      <c r="I800">
        <f>((Table1[[#This Row],[H-S prob.]]*(Table1[[#This Row],[Odds]]-1)-1+Table1[[#This Row],[H-S prob.]])/(Table1[[#This Row],[Odds]]-1))*0.3</f>
        <v>-3.7194545784768286E-3</v>
      </c>
      <c r="K800">
        <f>(Table1[[#This Row],[H-S Bet]]*Table1[[#This Row],[Odds]]*Table1[[#This Row],[Win]]-Table1[[#This Row],[H-S Bet]])*Table1[[#This Row],[H-S Bankroll]]</f>
        <v>0</v>
      </c>
      <c r="L800">
        <f>Table1[[#This Row],[H-S Bet]]*Table1[[#This Row],[Odds]]*Table1[[#This Row],[Win]]-Table1[[#This Row],[H-S Bet]]</f>
        <v>0</v>
      </c>
      <c r="M800" s="5">
        <f>M799</f>
        <v>1.5778306081638693</v>
      </c>
      <c r="N800" s="4">
        <v>0.39400000000000002</v>
      </c>
      <c r="O800" s="4">
        <f>((Table1[[#This Row],[Dom prob.]]*(Table1[[#This Row],[Odds]]-1)-1+Table1[[#This Row],[Dom prob.]])/(Table1[[#This Row],[Odds]]-1))*0.3</f>
        <v>-2.164615384615385E-2</v>
      </c>
      <c r="P800" s="4"/>
      <c r="Q800" s="4">
        <f>(Table1[[#This Row],[Dom Bet]]*Table1[[#This Row],[Odds]]*Table1[[#This Row],[Win]]-Table1[[#This Row],[Dom Bet]])*Table1[[#This Row],[Dom Bankroll]]</f>
        <v>0</v>
      </c>
      <c r="R800" s="4">
        <f>Table1[[#This Row],[Dom Bet]]*Table1[[#This Row],[Odds]]*Table1[[#This Row],[Win]]-Table1[[#This Row],[Dom Bet]]</f>
        <v>0</v>
      </c>
      <c r="S800" s="4">
        <f>S799</f>
        <v>1.1960597692116364</v>
      </c>
      <c r="T800">
        <v>0.41449999999999998</v>
      </c>
      <c r="U800">
        <f>((Table1[[#This Row],[BB prob.]]*(Table1[[#This Row],[Odds]]-1)-1+Table1[[#This Row],[BB prob.]])/(Table1[[#This Row],[Odds]]-1))*0.3</f>
        <v>-1.0765384615384635E-2</v>
      </c>
      <c r="W800">
        <f>(Table1[[#This Row],[BB Bet]]*Table1[[#This Row],[Odds]]*Table1[[#This Row],[Win]]-Table1[[#This Row],[BB Bet]])*Table1[[#This Row],[BB Bankroll]]</f>
        <v>0</v>
      </c>
      <c r="X800">
        <f>Table1[[#This Row],[BB Bet]]*Table1[[#This Row],[Odds]]*Table1[[#This Row],[Win]]-Table1[[#This Row],[BB Bet]]</f>
        <v>0</v>
      </c>
      <c r="Y800" s="5">
        <f>Y799</f>
        <v>2.0810003643121915</v>
      </c>
    </row>
    <row r="801" spans="1:25" x14ac:dyDescent="0.35">
      <c r="A801" s="4">
        <v>2020020424</v>
      </c>
      <c r="B801" s="4">
        <v>57</v>
      </c>
      <c r="C801" s="4" t="s">
        <v>32</v>
      </c>
      <c r="D801" s="4" t="s">
        <v>4</v>
      </c>
      <c r="E801" s="4">
        <v>1</v>
      </c>
      <c r="F801" s="4">
        <v>0</v>
      </c>
      <c r="G801" s="4">
        <v>1.66</v>
      </c>
      <c r="H801">
        <v>0.57222505935075341</v>
      </c>
      <c r="I801">
        <f>((Table1[[#This Row],[H-S prob.]]*(Table1[[#This Row],[Odds]]-1)-1+Table1[[#This Row],[H-S prob.]])/(Table1[[#This Row],[Odds]]-1))*0.3</f>
        <v>-2.2775637035340673E-2</v>
      </c>
      <c r="K801">
        <f>(Table1[[#This Row],[H-S Bet]]*Table1[[#This Row],[Odds]]*Table1[[#This Row],[Win]]-Table1[[#This Row],[H-S Bet]])*Table1[[#This Row],[H-S Bankroll]]</f>
        <v>0</v>
      </c>
      <c r="L801">
        <f>Table1[[#This Row],[H-S Bet]]*Table1[[#This Row],[Odds]]*Table1[[#This Row],[Win]]-Table1[[#This Row],[H-S Bet]]</f>
        <v>0</v>
      </c>
      <c r="M801" s="5">
        <f>M800</f>
        <v>1.5778306081638693</v>
      </c>
      <c r="N801" s="4">
        <v>0.60599999999999998</v>
      </c>
      <c r="O801" s="4">
        <f>((Table1[[#This Row],[Dom prob.]]*(Table1[[#This Row],[Odds]]-1)-1+Table1[[#This Row],[Dom prob.]])/(Table1[[#This Row],[Odds]]-1))*0.3</f>
        <v>2.7090909090908429E-3</v>
      </c>
      <c r="P801" s="4">
        <v>2.7090909090908429E-3</v>
      </c>
      <c r="Q801" s="4">
        <f>(Table1[[#This Row],[Dom Bet]]*Table1[[#This Row],[Odds]]*Table1[[#This Row],[Win]]-Table1[[#This Row],[Dom Bet]])*Table1[[#This Row],[Dom Bankroll]]</f>
        <v>-3.2402346475005357E-3</v>
      </c>
      <c r="R801" s="4">
        <f>Table1[[#This Row],[Dom Bet]]*Table1[[#This Row],[Odds]]*Table1[[#This Row],[Win]]-Table1[[#This Row],[Dom Bet]]</f>
        <v>-2.7090909090908429E-3</v>
      </c>
      <c r="S801" s="4">
        <f>S800</f>
        <v>1.1960597692116364</v>
      </c>
      <c r="T801">
        <v>0.58550000000000002</v>
      </c>
      <c r="U801">
        <f>((Table1[[#This Row],[BB prob.]]*(Table1[[#This Row],[Odds]]-1)-1+Table1[[#This Row],[BB prob.]])/(Table1[[#This Row],[Odds]]-1))*0.3</f>
        <v>-1.2759090909090927E-2</v>
      </c>
      <c r="W801">
        <f>(Table1[[#This Row],[BB Bet]]*Table1[[#This Row],[Odds]]*Table1[[#This Row],[Win]]-Table1[[#This Row],[BB Bet]])*Table1[[#This Row],[BB Bankroll]]</f>
        <v>0</v>
      </c>
      <c r="X801">
        <f>Table1[[#This Row],[BB Bet]]*Table1[[#This Row],[Odds]]*Table1[[#This Row],[Win]]-Table1[[#This Row],[BB Bet]]</f>
        <v>0</v>
      </c>
      <c r="Y801" s="5">
        <f>Y800</f>
        <v>2.0810003643121915</v>
      </c>
    </row>
    <row r="802" spans="1:25" x14ac:dyDescent="0.35">
      <c r="A802" s="4">
        <v>2020020424.0999999</v>
      </c>
      <c r="B802" s="4">
        <v>57</v>
      </c>
      <c r="C802" s="4" t="s">
        <v>2</v>
      </c>
      <c r="D802" s="4" t="s">
        <v>13</v>
      </c>
      <c r="E802" s="4">
        <v>1</v>
      </c>
      <c r="F802" s="4">
        <v>0</v>
      </c>
      <c r="G802" s="4">
        <v>1.86</v>
      </c>
      <c r="H802">
        <v>0.5226426328629632</v>
      </c>
      <c r="I802">
        <f>((Table1[[#This Row],[H-S prob.]]*(Table1[[#This Row],[Odds]]-1)-1+Table1[[#This Row],[H-S prob.]])/(Table1[[#This Row],[Odds]]-1))*0.3</f>
        <v>-9.7272219331006101E-3</v>
      </c>
      <c r="K802">
        <f>(Table1[[#This Row],[H-S Bet]]*Table1[[#This Row],[Odds]]*Table1[[#This Row],[Win]]-Table1[[#This Row],[H-S Bet]])*Table1[[#This Row],[H-S Bankroll]]</f>
        <v>0</v>
      </c>
      <c r="L802">
        <f>Table1[[#This Row],[H-S Bet]]*Table1[[#This Row],[Odds]]*Table1[[#This Row],[Win]]-Table1[[#This Row],[H-S Bet]]</f>
        <v>0</v>
      </c>
      <c r="M802" s="5">
        <f>M801</f>
        <v>1.5778306081638693</v>
      </c>
      <c r="N802" s="4">
        <v>0.54600000000000004</v>
      </c>
      <c r="O802" s="4">
        <f>((Table1[[#This Row],[Dom prob.]]*(Table1[[#This Row],[Odds]]-1)-1+Table1[[#This Row],[Dom prob.]])/(Table1[[#This Row],[Odds]]-1))*0.3</f>
        <v>5.4279069767442303E-3</v>
      </c>
      <c r="P802" s="4">
        <v>5.4279069767442303E-3</v>
      </c>
      <c r="Q802" s="4">
        <f>(Table1[[#This Row],[Dom Bet]]*Table1[[#This Row],[Odds]]*Table1[[#This Row],[Win]]-Table1[[#This Row],[Dom Bet]])*Table1[[#This Row],[Dom Bankroll]]</f>
        <v>-6.492101165906935E-3</v>
      </c>
      <c r="R802" s="4">
        <f>Table1[[#This Row],[Dom Bet]]*Table1[[#This Row],[Odds]]*Table1[[#This Row],[Win]]-Table1[[#This Row],[Dom Bet]]</f>
        <v>-5.4279069767442303E-3</v>
      </c>
      <c r="S802" s="4">
        <f>S801</f>
        <v>1.1960597692116364</v>
      </c>
      <c r="T802">
        <v>0.55259999999999998</v>
      </c>
      <c r="U802">
        <f>((Table1[[#This Row],[BB prob.]]*(Table1[[#This Row],[Odds]]-1)-1+Table1[[#This Row],[BB prob.]])/(Table1[[#This Row],[Odds]]-1))*0.3</f>
        <v>9.7102325581395234E-3</v>
      </c>
      <c r="V802">
        <v>9.7102325581395234E-3</v>
      </c>
      <c r="W802">
        <f>(Table1[[#This Row],[BB Bet]]*Table1[[#This Row],[Odds]]*Table1[[#This Row],[Win]]-Table1[[#This Row],[BB Bet]])*Table1[[#This Row],[BB Bankroll]]</f>
        <v>-2.0206997491044452E-2</v>
      </c>
      <c r="X802">
        <f>Table1[[#This Row],[BB Bet]]*Table1[[#This Row],[Odds]]*Table1[[#This Row],[Win]]-Table1[[#This Row],[BB Bet]]</f>
        <v>-9.7102325581395234E-3</v>
      </c>
      <c r="Y802" s="5">
        <f>Y801</f>
        <v>2.0810003643121915</v>
      </c>
    </row>
    <row r="803" spans="1:25" x14ac:dyDescent="0.35">
      <c r="A803" s="4">
        <v>2020020424.0999999</v>
      </c>
      <c r="B803" s="4">
        <v>57</v>
      </c>
      <c r="C803" s="4" t="s">
        <v>13</v>
      </c>
      <c r="D803" s="4" t="s">
        <v>2</v>
      </c>
      <c r="E803" s="4">
        <v>0</v>
      </c>
      <c r="F803" s="4">
        <v>1</v>
      </c>
      <c r="G803" s="4">
        <v>2.0499999999999998</v>
      </c>
      <c r="H803">
        <v>0.47735736713703675</v>
      </c>
      <c r="I803">
        <f>((Table1[[#This Row],[H-S prob.]]*(Table1[[#This Row],[Odds]]-1)-1+Table1[[#This Row],[H-S prob.]])/(Table1[[#This Row],[Odds]]-1))*0.3</f>
        <v>-6.1192563911642069E-3</v>
      </c>
      <c r="K803">
        <f>(Table1[[#This Row],[H-S Bet]]*Table1[[#This Row],[Odds]]*Table1[[#This Row],[Win]]-Table1[[#This Row],[H-S Bet]])*Table1[[#This Row],[H-S Bankroll]]</f>
        <v>0</v>
      </c>
      <c r="L803">
        <f>Table1[[#This Row],[H-S Bet]]*Table1[[#This Row],[Odds]]*Table1[[#This Row],[Win]]-Table1[[#This Row],[H-S Bet]]</f>
        <v>0</v>
      </c>
      <c r="M803" s="5">
        <f>M802</f>
        <v>1.5778306081638693</v>
      </c>
      <c r="N803" s="4">
        <v>0.45399999999999996</v>
      </c>
      <c r="O803" s="4">
        <f>((Table1[[#This Row],[Dom prob.]]*(Table1[[#This Row],[Odds]]-1)-1+Table1[[#This Row],[Dom prob.]])/(Table1[[#This Row],[Odds]]-1))*0.3</f>
        <v>-1.9800000000000043E-2</v>
      </c>
      <c r="P803" s="4"/>
      <c r="Q803" s="4">
        <f>(Table1[[#This Row],[Dom Bet]]*Table1[[#This Row],[Odds]]*Table1[[#This Row],[Win]]-Table1[[#This Row],[Dom Bet]])*Table1[[#This Row],[Dom Bankroll]]</f>
        <v>0</v>
      </c>
      <c r="R803" s="4">
        <f>Table1[[#This Row],[Dom Bet]]*Table1[[#This Row],[Odds]]*Table1[[#This Row],[Win]]-Table1[[#This Row],[Dom Bet]]</f>
        <v>0</v>
      </c>
      <c r="S803" s="4">
        <f>S802</f>
        <v>1.1960597692116364</v>
      </c>
      <c r="T803">
        <v>0.44740000000000002</v>
      </c>
      <c r="U803">
        <f>((Table1[[#This Row],[BB prob.]]*(Table1[[#This Row],[Odds]]-1)-1+Table1[[#This Row],[BB prob.]])/(Table1[[#This Row],[Odds]]-1))*0.3</f>
        <v>-2.3665714285714276E-2</v>
      </c>
      <c r="W803">
        <f>(Table1[[#This Row],[BB Bet]]*Table1[[#This Row],[Odds]]*Table1[[#This Row],[Win]]-Table1[[#This Row],[BB Bet]])*Table1[[#This Row],[BB Bankroll]]</f>
        <v>0</v>
      </c>
      <c r="X803">
        <f>Table1[[#This Row],[BB Bet]]*Table1[[#This Row],[Odds]]*Table1[[#This Row],[Win]]-Table1[[#This Row],[BB Bet]]</f>
        <v>0</v>
      </c>
      <c r="Y803" s="5">
        <f>Y802</f>
        <v>2.0810003643121915</v>
      </c>
    </row>
    <row r="804" spans="1:25" x14ac:dyDescent="0.35">
      <c r="A804" s="4">
        <v>2020020425</v>
      </c>
      <c r="B804" s="4">
        <v>58</v>
      </c>
      <c r="C804" s="4" t="s">
        <v>11</v>
      </c>
      <c r="D804" s="4" t="s">
        <v>27</v>
      </c>
      <c r="E804" s="4">
        <v>1</v>
      </c>
      <c r="F804" s="4">
        <v>0</v>
      </c>
      <c r="G804" s="4">
        <v>1.86</v>
      </c>
      <c r="H804">
        <v>0.50286514907004265</v>
      </c>
      <c r="I804">
        <f>((Table1[[#This Row],[H-S prob.]]*(Table1[[#This Row],[Odds]]-1)-1+Table1[[#This Row],[H-S prob.]])/(Table1[[#This Row],[Odds]]-1))*0.3</f>
        <v>-2.2559589324321127E-2</v>
      </c>
      <c r="K804">
        <f>(Table1[[#This Row],[H-S Bet]]*Table1[[#This Row],[Odds]]*Table1[[#This Row],[Win]]-Table1[[#This Row],[H-S Bet]])*Table1[[#This Row],[H-S Bankroll]]</f>
        <v>0</v>
      </c>
      <c r="L804">
        <f>Table1[[#This Row],[H-S Bet]]*Table1[[#This Row],[Odds]]*Table1[[#This Row],[Win]]-Table1[[#This Row],[H-S Bet]]</f>
        <v>0</v>
      </c>
      <c r="M804" s="5">
        <f>M803+SUM(K784:K803)</f>
        <v>1.5718748111504861</v>
      </c>
      <c r="N804" s="4">
        <v>0.55200000000000005</v>
      </c>
      <c r="O804" s="4">
        <f>((Table1[[#This Row],[Dom prob.]]*(Table1[[#This Row],[Odds]]-1)-1+Table1[[#This Row],[Dom prob.]])/(Table1[[#This Row],[Odds]]-1))*0.3</f>
        <v>9.3209302325581653E-3</v>
      </c>
      <c r="P804" s="4">
        <v>9.3209302325581653E-3</v>
      </c>
      <c r="Q804" s="4">
        <f>(Table1[[#This Row],[Dom Bet]]*Table1[[#This Row],[Odds]]*Table1[[#This Row],[Win]]-Table1[[#This Row],[Dom Bet]])*Table1[[#This Row],[Dom Bankroll]]</f>
        <v>-1.0733218961259663E-2</v>
      </c>
      <c r="R804" s="4">
        <f>Table1[[#This Row],[Dom Bet]]*Table1[[#This Row],[Odds]]*Table1[[#This Row],[Win]]-Table1[[#This Row],[Dom Bet]]</f>
        <v>-9.3209302325581653E-3</v>
      </c>
      <c r="S804" s="4">
        <f>S803+SUM(Q784:Q803)</f>
        <v>1.1515180023307492</v>
      </c>
      <c r="T804">
        <v>0.46500000000000002</v>
      </c>
      <c r="U804">
        <f>((Table1[[#This Row],[BB prob.]]*(Table1[[#This Row],[Odds]]-1)-1+Table1[[#This Row],[BB prob.]])/(Table1[[#This Row],[Odds]]-1))*0.3</f>
        <v>-4.712790697674412E-2</v>
      </c>
      <c r="W804">
        <f>(Table1[[#This Row],[BB Bet]]*Table1[[#This Row],[Odds]]*Table1[[#This Row],[Win]]-Table1[[#This Row],[BB Bet]])*Table1[[#This Row],[BB Bankroll]]</f>
        <v>0</v>
      </c>
      <c r="X804">
        <f>Table1[[#This Row],[BB Bet]]*Table1[[#This Row],[Odds]]*Table1[[#This Row],[Win]]-Table1[[#This Row],[BB Bet]]</f>
        <v>0</v>
      </c>
      <c r="Y804" s="5">
        <f>Y803+SUM(W784:W803)</f>
        <v>1.7740676690404691</v>
      </c>
    </row>
    <row r="805" spans="1:25" x14ac:dyDescent="0.35">
      <c r="A805" s="4">
        <v>2020020425</v>
      </c>
      <c r="B805" s="4">
        <v>58</v>
      </c>
      <c r="C805" s="4" t="s">
        <v>27</v>
      </c>
      <c r="D805" s="4" t="s">
        <v>11</v>
      </c>
      <c r="E805" s="4">
        <v>0</v>
      </c>
      <c r="F805" s="4">
        <v>1</v>
      </c>
      <c r="G805" s="4">
        <v>2</v>
      </c>
      <c r="H805">
        <v>0.49713485092995746</v>
      </c>
      <c r="I805">
        <f>((Table1[[#This Row],[H-S prob.]]*(Table1[[#This Row],[Odds]]-1)-1+Table1[[#This Row],[H-S prob.]])/(Table1[[#This Row],[Odds]]-1))*0.3</f>
        <v>-1.7190894420255232E-3</v>
      </c>
      <c r="K805">
        <f>(Table1[[#This Row],[H-S Bet]]*Table1[[#This Row],[Odds]]*Table1[[#This Row],[Win]]-Table1[[#This Row],[H-S Bet]])*Table1[[#This Row],[H-S Bankroll]]</f>
        <v>0</v>
      </c>
      <c r="L805">
        <f>Table1[[#This Row],[H-S Bet]]*Table1[[#This Row],[Odds]]*Table1[[#This Row],[Win]]-Table1[[#This Row],[H-S Bet]]</f>
        <v>0</v>
      </c>
      <c r="M805" s="5">
        <f>M804</f>
        <v>1.5718748111504861</v>
      </c>
      <c r="N805" s="4">
        <v>0.44799999999999995</v>
      </c>
      <c r="O805" s="4">
        <f>((Table1[[#This Row],[Dom prob.]]*(Table1[[#This Row],[Odds]]-1)-1+Table1[[#This Row],[Dom prob.]])/(Table1[[#This Row],[Odds]]-1))*0.3</f>
        <v>-3.1200000000000026E-2</v>
      </c>
      <c r="P805" s="4"/>
      <c r="Q805" s="4">
        <f>(Table1[[#This Row],[Dom Bet]]*Table1[[#This Row],[Odds]]*Table1[[#This Row],[Win]]-Table1[[#This Row],[Dom Bet]])*Table1[[#This Row],[Dom Bankroll]]</f>
        <v>0</v>
      </c>
      <c r="R805" s="4">
        <f>Table1[[#This Row],[Dom Bet]]*Table1[[#This Row],[Odds]]*Table1[[#This Row],[Win]]-Table1[[#This Row],[Dom Bet]]</f>
        <v>0</v>
      </c>
      <c r="S805" s="4">
        <f>S804</f>
        <v>1.1515180023307492</v>
      </c>
      <c r="T805">
        <v>0.53499999999999992</v>
      </c>
      <c r="U805">
        <f>((Table1[[#This Row],[BB prob.]]*(Table1[[#This Row],[Odds]]-1)-1+Table1[[#This Row],[BB prob.]])/(Table1[[#This Row],[Odds]]-1))*0.3</f>
        <v>2.0999999999999953E-2</v>
      </c>
      <c r="V805">
        <v>2.0999999999999953E-2</v>
      </c>
      <c r="W805">
        <f>(Table1[[#This Row],[BB Bet]]*Table1[[#This Row],[Odds]]*Table1[[#This Row],[Win]]-Table1[[#This Row],[BB Bet]])*Table1[[#This Row],[BB Bankroll]]</f>
        <v>3.7255421049849767E-2</v>
      </c>
      <c r="X805">
        <f>Table1[[#This Row],[BB Bet]]*Table1[[#This Row],[Odds]]*Table1[[#This Row],[Win]]-Table1[[#This Row],[BB Bet]]</f>
        <v>2.0999999999999953E-2</v>
      </c>
      <c r="Y805" s="5">
        <f>Y804</f>
        <v>1.7740676690404691</v>
      </c>
    </row>
    <row r="806" spans="1:25" x14ac:dyDescent="0.35">
      <c r="A806" s="4">
        <v>2020020426</v>
      </c>
      <c r="B806" s="4">
        <v>58</v>
      </c>
      <c r="C806" s="4" t="s">
        <v>8</v>
      </c>
      <c r="D806" s="4" t="s">
        <v>30</v>
      </c>
      <c r="E806" s="4">
        <v>1</v>
      </c>
      <c r="F806" s="4">
        <v>1</v>
      </c>
      <c r="G806" s="4">
        <v>1.41</v>
      </c>
      <c r="H806">
        <v>0.69648178926219528</v>
      </c>
      <c r="I806">
        <f>((Table1[[#This Row],[H-S prob.]]*(Table1[[#This Row],[Odds]]-1)-1+Table1[[#This Row],[H-S prob.]])/(Table1[[#This Row],[Odds]]-1))*0.3</f>
        <v>-1.3141958883149778E-2</v>
      </c>
      <c r="K806">
        <f>(Table1[[#This Row],[H-S Bet]]*Table1[[#This Row],[Odds]]*Table1[[#This Row],[Win]]-Table1[[#This Row],[H-S Bet]])*Table1[[#This Row],[H-S Bankroll]]</f>
        <v>0</v>
      </c>
      <c r="L806">
        <f>Table1[[#This Row],[H-S Bet]]*Table1[[#This Row],[Odds]]*Table1[[#This Row],[Win]]-Table1[[#This Row],[H-S Bet]]</f>
        <v>0</v>
      </c>
      <c r="M806" s="5">
        <f>M805</f>
        <v>1.5718748111504861</v>
      </c>
      <c r="N806" s="4">
        <v>0.71699999999999997</v>
      </c>
      <c r="O806" s="4">
        <f>((Table1[[#This Row],[Dom prob.]]*(Table1[[#This Row],[Odds]]-1)-1+Table1[[#This Row],[Dom prob.]])/(Table1[[#This Row],[Odds]]-1))*0.3</f>
        <v>8.0268292682926286E-3</v>
      </c>
      <c r="P806" s="4">
        <v>8.0268292682926286E-3</v>
      </c>
      <c r="Q806" s="4">
        <f>(Table1[[#This Row],[Dom Bet]]*Table1[[#This Row],[Odds]]*Table1[[#This Row],[Win]]-Table1[[#This Row],[Dom Bet]])*Table1[[#This Row],[Dom Bankroll]]</f>
        <v>3.7896457456704684E-3</v>
      </c>
      <c r="R806" s="4">
        <f>Table1[[#This Row],[Dom Bet]]*Table1[[#This Row],[Odds]]*Table1[[#This Row],[Win]]-Table1[[#This Row],[Dom Bet]]</f>
        <v>3.2909999999999762E-3</v>
      </c>
      <c r="S806" s="4">
        <f>S805</f>
        <v>1.1515180023307492</v>
      </c>
      <c r="T806">
        <v>0.76429999999999998</v>
      </c>
      <c r="U806">
        <f>((Table1[[#This Row],[BB prob.]]*(Table1[[#This Row],[Odds]]-1)-1+Table1[[#This Row],[BB prob.]])/(Table1[[#This Row],[Odds]]-1))*0.3</f>
        <v>5.682658536585361E-2</v>
      </c>
      <c r="V806">
        <v>5.682658536585361E-2</v>
      </c>
      <c r="W806">
        <f>(Table1[[#This Row],[BB Bet]]*Table1[[#This Row],[Odds]]*Table1[[#This Row],[Win]]-Table1[[#This Row],[BB Bet]])*Table1[[#This Row],[BB Bankroll]]</f>
        <v>4.1333825214206935E-2</v>
      </c>
      <c r="X806">
        <f>Table1[[#This Row],[BB Bet]]*Table1[[#This Row],[Odds]]*Table1[[#This Row],[Win]]-Table1[[#This Row],[BB Bet]]</f>
        <v>2.329889999999997E-2</v>
      </c>
      <c r="Y806" s="5">
        <f>Y805</f>
        <v>1.7740676690404691</v>
      </c>
    </row>
    <row r="807" spans="1:25" x14ac:dyDescent="0.35">
      <c r="A807" s="4">
        <v>2020020426</v>
      </c>
      <c r="B807" s="4">
        <v>58</v>
      </c>
      <c r="C807" s="4" t="s">
        <v>30</v>
      </c>
      <c r="D807" s="4" t="s">
        <v>8</v>
      </c>
      <c r="E807" s="4">
        <v>0</v>
      </c>
      <c r="F807" s="4">
        <v>0</v>
      </c>
      <c r="G807" s="4">
        <v>3</v>
      </c>
      <c r="H807">
        <v>0.30351821073780472</v>
      </c>
      <c r="I807">
        <f>((Table1[[#This Row],[H-S prob.]]*(Table1[[#This Row],[Odds]]-1)-1+Table1[[#This Row],[H-S prob.]])/(Table1[[#This Row],[Odds]]-1))*0.3</f>
        <v>-1.3416805167987877E-2</v>
      </c>
      <c r="K807">
        <f>(Table1[[#This Row],[H-S Bet]]*Table1[[#This Row],[Odds]]*Table1[[#This Row],[Win]]-Table1[[#This Row],[H-S Bet]])*Table1[[#This Row],[H-S Bankroll]]</f>
        <v>0</v>
      </c>
      <c r="L807">
        <f>Table1[[#This Row],[H-S Bet]]*Table1[[#This Row],[Odds]]*Table1[[#This Row],[Win]]-Table1[[#This Row],[H-S Bet]]</f>
        <v>0</v>
      </c>
      <c r="M807" s="5">
        <f>M806</f>
        <v>1.5718748111504861</v>
      </c>
      <c r="N807" s="4">
        <v>0.28300000000000003</v>
      </c>
      <c r="O807" s="4">
        <f>((Table1[[#This Row],[Dom prob.]]*(Table1[[#This Row],[Odds]]-1)-1+Table1[[#This Row],[Dom prob.]])/(Table1[[#This Row],[Odds]]-1))*0.3</f>
        <v>-2.2649999999999986E-2</v>
      </c>
      <c r="P807" s="4"/>
      <c r="Q807" s="4">
        <f>(Table1[[#This Row],[Dom Bet]]*Table1[[#This Row],[Odds]]*Table1[[#This Row],[Win]]-Table1[[#This Row],[Dom Bet]])*Table1[[#This Row],[Dom Bankroll]]</f>
        <v>0</v>
      </c>
      <c r="R807" s="4">
        <f>Table1[[#This Row],[Dom Bet]]*Table1[[#This Row],[Odds]]*Table1[[#This Row],[Win]]-Table1[[#This Row],[Dom Bet]]</f>
        <v>0</v>
      </c>
      <c r="S807" s="4">
        <f>S806</f>
        <v>1.1515180023307492</v>
      </c>
      <c r="T807">
        <v>0.23570000000000002</v>
      </c>
      <c r="U807">
        <f>((Table1[[#This Row],[BB prob.]]*(Table1[[#This Row],[Odds]]-1)-1+Table1[[#This Row],[BB prob.]])/(Table1[[#This Row],[Odds]]-1))*0.3</f>
        <v>-4.3934999999999988E-2</v>
      </c>
      <c r="W807">
        <f>(Table1[[#This Row],[BB Bet]]*Table1[[#This Row],[Odds]]*Table1[[#This Row],[Win]]-Table1[[#This Row],[BB Bet]])*Table1[[#This Row],[BB Bankroll]]</f>
        <v>0</v>
      </c>
      <c r="X807">
        <f>Table1[[#This Row],[BB Bet]]*Table1[[#This Row],[Odds]]*Table1[[#This Row],[Win]]-Table1[[#This Row],[BB Bet]]</f>
        <v>0</v>
      </c>
      <c r="Y807" s="5">
        <f>Y806</f>
        <v>1.7740676690404691</v>
      </c>
    </row>
    <row r="808" spans="1:25" x14ac:dyDescent="0.35">
      <c r="A808" s="4">
        <v>2020020427</v>
      </c>
      <c r="B808" s="4">
        <v>58</v>
      </c>
      <c r="C808" s="4" t="s">
        <v>24</v>
      </c>
      <c r="D808" s="4" t="s">
        <v>29</v>
      </c>
      <c r="E808" s="4">
        <v>0</v>
      </c>
      <c r="F808" s="4">
        <v>0</v>
      </c>
      <c r="G808" s="4">
        <v>2.65</v>
      </c>
      <c r="H808">
        <v>0.38920428031665455</v>
      </c>
      <c r="I808">
        <f>((Table1[[#This Row],[H-S prob.]]*(Table1[[#This Row],[Odds]]-1)-1+Table1[[#This Row],[H-S prob.]])/(Table1[[#This Row],[Odds]]-1))*0.3</f>
        <v>5.7075168798426321E-3</v>
      </c>
      <c r="J808">
        <v>5.7075168798426321E-3</v>
      </c>
      <c r="K808">
        <f>(Table1[[#This Row],[H-S Bet]]*Table1[[#This Row],[Odds]]*Table1[[#This Row],[Win]]-Table1[[#This Row],[H-S Bet]])*Table1[[#This Row],[H-S Bankroll]]</f>
        <v>-8.9715020176408498E-3</v>
      </c>
      <c r="L808">
        <f>Table1[[#This Row],[H-S Bet]]*Table1[[#This Row],[Odds]]*Table1[[#This Row],[Win]]-Table1[[#This Row],[H-S Bet]]</f>
        <v>-5.7075168798426321E-3</v>
      </c>
      <c r="M808" s="5">
        <f>M807</f>
        <v>1.5718748111504861</v>
      </c>
      <c r="N808" s="4">
        <v>0.36499999999999999</v>
      </c>
      <c r="O808" s="4">
        <f>((Table1[[#This Row],[Dom prob.]]*(Table1[[#This Row],[Odds]]-1)-1+Table1[[#This Row],[Dom prob.]])/(Table1[[#This Row],[Odds]]-1))*0.3</f>
        <v>-5.954545454545465E-3</v>
      </c>
      <c r="P808" s="4"/>
      <c r="Q808" s="4">
        <f>(Table1[[#This Row],[Dom Bet]]*Table1[[#This Row],[Odds]]*Table1[[#This Row],[Win]]-Table1[[#This Row],[Dom Bet]])*Table1[[#This Row],[Dom Bankroll]]</f>
        <v>0</v>
      </c>
      <c r="R808" s="4">
        <f>Table1[[#This Row],[Dom Bet]]*Table1[[#This Row],[Odds]]*Table1[[#This Row],[Win]]-Table1[[#This Row],[Dom Bet]]</f>
        <v>0</v>
      </c>
      <c r="S808" s="4">
        <f>S807</f>
        <v>1.1515180023307492</v>
      </c>
      <c r="T808">
        <v>0.41000000000000003</v>
      </c>
      <c r="U808">
        <f>((Table1[[#This Row],[BB prob.]]*(Table1[[#This Row],[Odds]]-1)-1+Table1[[#This Row],[BB prob.]])/(Table1[[#This Row],[Odds]]-1))*0.3</f>
        <v>1.5727272727272732E-2</v>
      </c>
      <c r="V808">
        <v>1.5727272727272732E-2</v>
      </c>
      <c r="W808">
        <f>(Table1[[#This Row],[BB Bet]]*Table1[[#This Row],[Odds]]*Table1[[#This Row],[Win]]-Table1[[#This Row],[BB Bet]])*Table1[[#This Row],[BB Bankroll]]</f>
        <v>-2.7901246067636477E-2</v>
      </c>
      <c r="X808">
        <f>Table1[[#This Row],[BB Bet]]*Table1[[#This Row],[Odds]]*Table1[[#This Row],[Win]]-Table1[[#This Row],[BB Bet]]</f>
        <v>-1.5727272727272732E-2</v>
      </c>
      <c r="Y808" s="5">
        <f>Y807</f>
        <v>1.7740676690404691</v>
      </c>
    </row>
    <row r="809" spans="1:25" x14ac:dyDescent="0.35">
      <c r="A809" s="4">
        <v>2020020427</v>
      </c>
      <c r="B809" s="4">
        <v>58</v>
      </c>
      <c r="C809" s="4" t="s">
        <v>29</v>
      </c>
      <c r="D809" s="4" t="s">
        <v>24</v>
      </c>
      <c r="E809" s="4">
        <v>1</v>
      </c>
      <c r="F809" s="4">
        <v>1</v>
      </c>
      <c r="G809" s="4">
        <v>1.54</v>
      </c>
      <c r="H809">
        <v>0.61079571968334556</v>
      </c>
      <c r="I809">
        <f>((Table1[[#This Row],[H-S prob.]]*(Table1[[#This Row],[Odds]]-1)-1+Table1[[#This Row],[H-S prob.]])/(Table1[[#This Row],[Odds]]-1))*0.3</f>
        <v>-3.2985884270915443E-2</v>
      </c>
      <c r="K809">
        <f>(Table1[[#This Row],[H-S Bet]]*Table1[[#This Row],[Odds]]*Table1[[#This Row],[Win]]-Table1[[#This Row],[H-S Bet]])*Table1[[#This Row],[H-S Bankroll]]</f>
        <v>0</v>
      </c>
      <c r="L809">
        <f>Table1[[#This Row],[H-S Bet]]*Table1[[#This Row],[Odds]]*Table1[[#This Row],[Win]]-Table1[[#This Row],[H-S Bet]]</f>
        <v>0</v>
      </c>
      <c r="M809" s="5">
        <f>M808</f>
        <v>1.5718748111504861</v>
      </c>
      <c r="N809" s="4">
        <v>0.63500000000000001</v>
      </c>
      <c r="O809" s="4">
        <f>((Table1[[#This Row],[Dom prob.]]*(Table1[[#This Row],[Odds]]-1)-1+Table1[[#This Row],[Dom prob.]])/(Table1[[#This Row],[Odds]]-1))*0.3</f>
        <v>-1.2277777777777782E-2</v>
      </c>
      <c r="P809" s="4"/>
      <c r="Q809" s="4">
        <f>(Table1[[#This Row],[Dom Bet]]*Table1[[#This Row],[Odds]]*Table1[[#This Row],[Win]]-Table1[[#This Row],[Dom Bet]])*Table1[[#This Row],[Dom Bankroll]]</f>
        <v>0</v>
      </c>
      <c r="R809" s="4">
        <f>Table1[[#This Row],[Dom Bet]]*Table1[[#This Row],[Odds]]*Table1[[#This Row],[Win]]-Table1[[#This Row],[Dom Bet]]</f>
        <v>0</v>
      </c>
      <c r="S809" s="4">
        <f>S808</f>
        <v>1.1515180023307492</v>
      </c>
      <c r="T809">
        <v>0.59</v>
      </c>
      <c r="U809">
        <f>((Table1[[#This Row],[BB prob.]]*(Table1[[#This Row],[Odds]]-1)-1+Table1[[#This Row],[BB prob.]])/(Table1[[#This Row],[Odds]]-1))*0.3</f>
        <v>-5.077777777777779E-2</v>
      </c>
      <c r="W809">
        <f>(Table1[[#This Row],[BB Bet]]*Table1[[#This Row],[Odds]]*Table1[[#This Row],[Win]]-Table1[[#This Row],[BB Bet]])*Table1[[#This Row],[BB Bankroll]]</f>
        <v>0</v>
      </c>
      <c r="X809">
        <f>Table1[[#This Row],[BB Bet]]*Table1[[#This Row],[Odds]]*Table1[[#This Row],[Win]]-Table1[[#This Row],[BB Bet]]</f>
        <v>0</v>
      </c>
      <c r="Y809" s="5">
        <f>Y808</f>
        <v>1.7740676690404691</v>
      </c>
    </row>
    <row r="810" spans="1:25" x14ac:dyDescent="0.35">
      <c r="A810" s="4">
        <v>2020020428</v>
      </c>
      <c r="B810" s="4">
        <v>58</v>
      </c>
      <c r="C810" s="4" t="s">
        <v>10</v>
      </c>
      <c r="D810" s="4" t="s">
        <v>28</v>
      </c>
      <c r="E810" s="4">
        <v>1</v>
      </c>
      <c r="F810" s="4">
        <v>1</v>
      </c>
      <c r="G810" s="4">
        <v>1.44</v>
      </c>
      <c r="H810">
        <v>0.61270286502464499</v>
      </c>
      <c r="I810">
        <f>((Table1[[#This Row],[H-S prob.]]*(Table1[[#This Row],[Odds]]-1)-1+Table1[[#This Row],[H-S prob.]])/(Table1[[#This Row],[Odds]]-1))*0.3</f>
        <v>-8.0255368884894027E-2</v>
      </c>
      <c r="K810">
        <f>(Table1[[#This Row],[H-S Bet]]*Table1[[#This Row],[Odds]]*Table1[[#This Row],[Win]]-Table1[[#This Row],[H-S Bet]])*Table1[[#This Row],[H-S Bankroll]]</f>
        <v>0</v>
      </c>
      <c r="L810">
        <f>Table1[[#This Row],[H-S Bet]]*Table1[[#This Row],[Odds]]*Table1[[#This Row],[Win]]-Table1[[#This Row],[H-S Bet]]</f>
        <v>0</v>
      </c>
      <c r="M810" s="5">
        <f>M809</f>
        <v>1.5718748111504861</v>
      </c>
      <c r="N810" s="4">
        <v>0.72599999999999998</v>
      </c>
      <c r="O810" s="4">
        <f>((Table1[[#This Row],[Dom prob.]]*(Table1[[#This Row],[Odds]]-1)-1+Table1[[#This Row],[Dom prob.]])/(Table1[[#This Row],[Odds]]-1))*0.3</f>
        <v>3.0981818181818131E-2</v>
      </c>
      <c r="P810" s="4">
        <v>3.0981818181818131E-2</v>
      </c>
      <c r="Q810" s="4">
        <f>(Table1[[#This Row],[Dom Bet]]*Table1[[#This Row],[Odds]]*Table1[[#This Row],[Win]]-Table1[[#This Row],[Dom Bet]])*Table1[[#This Row],[Dom Bankroll]]</f>
        <v>1.5697493407772746E-2</v>
      </c>
      <c r="R810" s="4">
        <f>Table1[[#This Row],[Dom Bet]]*Table1[[#This Row],[Odds]]*Table1[[#This Row],[Win]]-Table1[[#This Row],[Dom Bet]]</f>
        <v>1.3631999999999977E-2</v>
      </c>
      <c r="S810" s="4">
        <f>S809</f>
        <v>1.1515180023307492</v>
      </c>
      <c r="T810">
        <v>0.66749999999999998</v>
      </c>
      <c r="U810">
        <f>((Table1[[#This Row],[BB prob.]]*(Table1[[#This Row],[Odds]]-1)-1+Table1[[#This Row],[BB prob.]])/(Table1[[#This Row],[Odds]]-1))*0.3</f>
        <v>-2.6454545454545494E-2</v>
      </c>
      <c r="W810">
        <f>(Table1[[#This Row],[BB Bet]]*Table1[[#This Row],[Odds]]*Table1[[#This Row],[Win]]-Table1[[#This Row],[BB Bet]])*Table1[[#This Row],[BB Bankroll]]</f>
        <v>0</v>
      </c>
      <c r="X810">
        <f>Table1[[#This Row],[BB Bet]]*Table1[[#This Row],[Odds]]*Table1[[#This Row],[Win]]-Table1[[#This Row],[BB Bet]]</f>
        <v>0</v>
      </c>
      <c r="Y810" s="5">
        <f>Y809</f>
        <v>1.7740676690404691</v>
      </c>
    </row>
    <row r="811" spans="1:25" x14ac:dyDescent="0.35">
      <c r="A811" s="4">
        <v>2020020428</v>
      </c>
      <c r="B811" s="4">
        <v>58</v>
      </c>
      <c r="C811" s="4" t="s">
        <v>28</v>
      </c>
      <c r="D811" s="4" t="s">
        <v>10</v>
      </c>
      <c r="E811" s="4">
        <v>0</v>
      </c>
      <c r="F811" s="4">
        <v>0</v>
      </c>
      <c r="G811" s="4">
        <v>2.9</v>
      </c>
      <c r="H811">
        <v>0.38729713497535512</v>
      </c>
      <c r="I811">
        <f>((Table1[[#This Row],[H-S prob.]]*(Table1[[#This Row],[Odds]]-1)-1+Table1[[#This Row],[H-S prob.]])/(Table1[[#This Row],[Odds]]-1))*0.3</f>
        <v>1.9446582857136289E-2</v>
      </c>
      <c r="J811">
        <v>1.9446582857136289E-2</v>
      </c>
      <c r="K811">
        <f>(Table1[[#This Row],[H-S Bet]]*Table1[[#This Row],[Odds]]*Table1[[#This Row],[Win]]-Table1[[#This Row],[H-S Bet]])*Table1[[#This Row],[H-S Bankroll]]</f>
        <v>-3.0567593756083384E-2</v>
      </c>
      <c r="L811">
        <f>Table1[[#This Row],[H-S Bet]]*Table1[[#This Row],[Odds]]*Table1[[#This Row],[Win]]-Table1[[#This Row],[H-S Bet]]</f>
        <v>-1.9446582857136289E-2</v>
      </c>
      <c r="M811" s="5">
        <f>M810</f>
        <v>1.5718748111504861</v>
      </c>
      <c r="N811" s="4">
        <v>0.27400000000000002</v>
      </c>
      <c r="O811" s="4">
        <f>((Table1[[#This Row],[Dom prob.]]*(Table1[[#This Row],[Odds]]-1)-1+Table1[[#This Row],[Dom prob.]])/(Table1[[#This Row],[Odds]]-1))*0.3</f>
        <v>-3.2431578947368409E-2</v>
      </c>
      <c r="P811" s="4"/>
      <c r="Q811" s="4">
        <f>(Table1[[#This Row],[Dom Bet]]*Table1[[#This Row],[Odds]]*Table1[[#This Row],[Win]]-Table1[[#This Row],[Dom Bet]])*Table1[[#This Row],[Dom Bankroll]]</f>
        <v>0</v>
      </c>
      <c r="R811" s="4">
        <f>Table1[[#This Row],[Dom Bet]]*Table1[[#This Row],[Odds]]*Table1[[#This Row],[Win]]-Table1[[#This Row],[Dom Bet]]</f>
        <v>0</v>
      </c>
      <c r="S811" s="4">
        <f>S810</f>
        <v>1.1515180023307492</v>
      </c>
      <c r="T811">
        <v>0.33250000000000002</v>
      </c>
      <c r="U811">
        <f>((Table1[[#This Row],[BB prob.]]*(Table1[[#This Row],[Odds]]-1)-1+Table1[[#This Row],[BB prob.]])/(Table1[[#This Row],[Odds]]-1))*0.3</f>
        <v>-5.6447368421052553E-3</v>
      </c>
      <c r="W811">
        <f>(Table1[[#This Row],[BB Bet]]*Table1[[#This Row],[Odds]]*Table1[[#This Row],[Win]]-Table1[[#This Row],[BB Bet]])*Table1[[#This Row],[BB Bankroll]]</f>
        <v>0</v>
      </c>
      <c r="X811">
        <f>Table1[[#This Row],[BB Bet]]*Table1[[#This Row],[Odds]]*Table1[[#This Row],[Win]]-Table1[[#This Row],[BB Bet]]</f>
        <v>0</v>
      </c>
      <c r="Y811" s="5">
        <f>Y810</f>
        <v>1.7740676690404691</v>
      </c>
    </row>
    <row r="812" spans="1:25" x14ac:dyDescent="0.35">
      <c r="A812" s="4">
        <v>2020020429</v>
      </c>
      <c r="B812" s="4">
        <v>58</v>
      </c>
      <c r="C812" s="4" t="s">
        <v>26</v>
      </c>
      <c r="D812" s="4" t="s">
        <v>25</v>
      </c>
      <c r="E812" s="4">
        <v>1</v>
      </c>
      <c r="F812" s="4">
        <v>0</v>
      </c>
      <c r="G812" s="4">
        <v>2.1</v>
      </c>
      <c r="H812">
        <v>0.48504881596996369</v>
      </c>
      <c r="I812">
        <f>((Table1[[#This Row],[H-S prob.]]*(Table1[[#This Row],[Odds]]-1)-1+Table1[[#This Row],[H-S prob.]])/(Table1[[#This Row],[Odds]]-1))*0.3</f>
        <v>5.073412782797407E-3</v>
      </c>
      <c r="J812">
        <v>5.073412782797407E-3</v>
      </c>
      <c r="K812">
        <f>(Table1[[#This Row],[H-S Bet]]*Table1[[#This Row],[Odds]]*Table1[[#This Row],[Win]]-Table1[[#This Row],[H-S Bet]])*Table1[[#This Row],[H-S Bankroll]]</f>
        <v>-7.9747697598481371E-3</v>
      </c>
      <c r="L812">
        <f>Table1[[#This Row],[H-S Bet]]*Table1[[#This Row],[Odds]]*Table1[[#This Row],[Win]]-Table1[[#This Row],[H-S Bet]]</f>
        <v>-5.073412782797407E-3</v>
      </c>
      <c r="M812" s="5">
        <f>M811</f>
        <v>1.5718748111504861</v>
      </c>
      <c r="N812" s="4">
        <v>0.45200000000000001</v>
      </c>
      <c r="O812" s="4">
        <f>((Table1[[#This Row],[Dom prob.]]*(Table1[[#This Row],[Odds]]-1)-1+Table1[[#This Row],[Dom prob.]])/(Table1[[#This Row],[Odds]]-1))*0.3</f>
        <v>-1.3854545454545427E-2</v>
      </c>
      <c r="P812" s="4"/>
      <c r="Q812" s="4">
        <f>(Table1[[#This Row],[Dom Bet]]*Table1[[#This Row],[Odds]]*Table1[[#This Row],[Win]]-Table1[[#This Row],[Dom Bet]])*Table1[[#This Row],[Dom Bankroll]]</f>
        <v>0</v>
      </c>
      <c r="R812" s="4">
        <f>Table1[[#This Row],[Dom Bet]]*Table1[[#This Row],[Odds]]*Table1[[#This Row],[Win]]-Table1[[#This Row],[Dom Bet]]</f>
        <v>0</v>
      </c>
      <c r="S812" s="4">
        <f>S811</f>
        <v>1.1515180023307492</v>
      </c>
      <c r="T812">
        <v>0.53120000000000001</v>
      </c>
      <c r="U812">
        <f>((Table1[[#This Row],[BB prob.]]*(Table1[[#This Row],[Odds]]-1)-1+Table1[[#This Row],[BB prob.]])/(Table1[[#This Row],[Odds]]-1))*0.3</f>
        <v>3.1505454545454559E-2</v>
      </c>
      <c r="V812">
        <v>3.1505454545454559E-2</v>
      </c>
      <c r="W812">
        <f>(Table1[[#This Row],[BB Bet]]*Table1[[#This Row],[Odds]]*Table1[[#This Row],[Win]]-Table1[[#This Row],[BB Bet]])*Table1[[#This Row],[BB Bankroll]]</f>
        <v>-5.5892808307515023E-2</v>
      </c>
      <c r="X812">
        <f>Table1[[#This Row],[BB Bet]]*Table1[[#This Row],[Odds]]*Table1[[#This Row],[Win]]-Table1[[#This Row],[BB Bet]]</f>
        <v>-3.1505454545454559E-2</v>
      </c>
      <c r="Y812" s="5">
        <f>Y811</f>
        <v>1.7740676690404691</v>
      </c>
    </row>
    <row r="813" spans="1:25" x14ac:dyDescent="0.35">
      <c r="A813" s="4">
        <v>2020020429</v>
      </c>
      <c r="B813" s="4">
        <v>58</v>
      </c>
      <c r="C813" s="4" t="s">
        <v>25</v>
      </c>
      <c r="D813" s="4" t="s">
        <v>26</v>
      </c>
      <c r="E813" s="4">
        <v>0</v>
      </c>
      <c r="F813" s="4">
        <v>1</v>
      </c>
      <c r="G813" s="4">
        <v>1.86</v>
      </c>
      <c r="H813">
        <v>0.51495118403003626</v>
      </c>
      <c r="I813">
        <f>((Table1[[#This Row],[H-S prob.]]*(Table1[[#This Row],[Odds]]-1)-1+Table1[[#This Row],[H-S prob.]])/(Table1[[#This Row],[Odds]]-1))*0.3</f>
        <v>-1.4717720129348537E-2</v>
      </c>
      <c r="K813">
        <f>(Table1[[#This Row],[H-S Bet]]*Table1[[#This Row],[Odds]]*Table1[[#This Row],[Win]]-Table1[[#This Row],[H-S Bet]])*Table1[[#This Row],[H-S Bankroll]]</f>
        <v>0</v>
      </c>
      <c r="L813">
        <f>Table1[[#This Row],[H-S Bet]]*Table1[[#This Row],[Odds]]*Table1[[#This Row],[Win]]-Table1[[#This Row],[H-S Bet]]</f>
        <v>0</v>
      </c>
      <c r="M813" s="5">
        <f>M812</f>
        <v>1.5718748111504861</v>
      </c>
      <c r="N813" s="4">
        <v>0.54800000000000004</v>
      </c>
      <c r="O813" s="4">
        <f>((Table1[[#This Row],[Dom prob.]]*(Table1[[#This Row],[Odds]]-1)-1+Table1[[#This Row],[Dom prob.]])/(Table1[[#This Row],[Odds]]-1))*0.3</f>
        <v>6.7255813953489008E-3</v>
      </c>
      <c r="P813" s="4">
        <v>6.7255813953489008E-3</v>
      </c>
      <c r="Q813" s="4">
        <f>(Table1[[#This Row],[Dom Bet]]*Table1[[#This Row],[Odds]]*Table1[[#This Row],[Win]]-Table1[[#This Row],[Dom Bet]])*Table1[[#This Row],[Dom Bankroll]]</f>
        <v>6.6603801254811164E-3</v>
      </c>
      <c r="R813" s="4">
        <f>Table1[[#This Row],[Dom Bet]]*Table1[[#This Row],[Odds]]*Table1[[#This Row],[Win]]-Table1[[#This Row],[Dom Bet]]</f>
        <v>5.7840000000000547E-3</v>
      </c>
      <c r="S813" s="4">
        <f>S812</f>
        <v>1.1515180023307492</v>
      </c>
      <c r="T813">
        <v>0.46879999999999999</v>
      </c>
      <c r="U813">
        <f>((Table1[[#This Row],[BB prob.]]*(Table1[[#This Row],[Odds]]-1)-1+Table1[[#This Row],[BB prob.]])/(Table1[[#This Row],[Odds]]-1))*0.3</f>
        <v>-4.4662325581395358E-2</v>
      </c>
      <c r="W813">
        <f>(Table1[[#This Row],[BB Bet]]*Table1[[#This Row],[Odds]]*Table1[[#This Row],[Win]]-Table1[[#This Row],[BB Bet]])*Table1[[#This Row],[BB Bankroll]]</f>
        <v>0</v>
      </c>
      <c r="X813">
        <f>Table1[[#This Row],[BB Bet]]*Table1[[#This Row],[Odds]]*Table1[[#This Row],[Win]]-Table1[[#This Row],[BB Bet]]</f>
        <v>0</v>
      </c>
      <c r="Y813" s="5">
        <f>Y812</f>
        <v>1.7740676690404691</v>
      </c>
    </row>
    <row r="814" spans="1:25" x14ac:dyDescent="0.35">
      <c r="A814" s="4">
        <v>2020020430</v>
      </c>
      <c r="B814" s="4">
        <v>59</v>
      </c>
      <c r="C814" s="4" t="s">
        <v>14</v>
      </c>
      <c r="D814" s="4" t="s">
        <v>17</v>
      </c>
      <c r="E814" s="4">
        <v>1</v>
      </c>
      <c r="F814" s="4">
        <v>0</v>
      </c>
      <c r="G814" s="4">
        <v>1.57</v>
      </c>
      <c r="H814">
        <v>0.64723932034946674</v>
      </c>
      <c r="I814">
        <f>((Table1[[#This Row],[H-S prob.]]*(Table1[[#This Row],[Odds]]-1)-1+Table1[[#This Row],[H-S prob.]])/(Table1[[#This Row],[Odds]]-1))*0.3</f>
        <v>8.5082804992961808E-3</v>
      </c>
      <c r="J814">
        <v>8.5082804992961808E-3</v>
      </c>
      <c r="K814">
        <f>(Table1[[#This Row],[H-S Bet]]*Table1[[#This Row],[Odds]]*Table1[[#This Row],[Win]]-Table1[[#This Row],[H-S Bet]])*Table1[[#This Row],[H-S Bankroll]]</f>
        <v>-1.2969690507481074E-2</v>
      </c>
      <c r="L814">
        <f>Table1[[#This Row],[H-S Bet]]*Table1[[#This Row],[Odds]]*Table1[[#This Row],[Win]]-Table1[[#This Row],[H-S Bet]]</f>
        <v>-8.5082804992961808E-3</v>
      </c>
      <c r="M814" s="5">
        <f>M813+SUM(K804:K813)</f>
        <v>1.5243609456169138</v>
      </c>
      <c r="N814" s="4">
        <v>0.57799999999999996</v>
      </c>
      <c r="O814" s="4">
        <f>((Table1[[#This Row],[Dom prob.]]*(Table1[[#This Row],[Odds]]-1)-1+Table1[[#This Row],[Dom prob.]])/(Table1[[#This Row],[Odds]]-1))*0.3</f>
        <v>-4.8705263157894703E-2</v>
      </c>
      <c r="P814" s="4"/>
      <c r="Q814" s="4">
        <f>(Table1[[#This Row],[Dom Bet]]*Table1[[#This Row],[Odds]]*Table1[[#This Row],[Win]]-Table1[[#This Row],[Dom Bet]])*Table1[[#This Row],[Dom Bankroll]]</f>
        <v>0</v>
      </c>
      <c r="R814" s="4">
        <f>Table1[[#This Row],[Dom Bet]]*Table1[[#This Row],[Odds]]*Table1[[#This Row],[Win]]-Table1[[#This Row],[Dom Bet]]</f>
        <v>0</v>
      </c>
      <c r="S814" s="4">
        <f>S813+SUM(Q804:Q813)</f>
        <v>1.166932302648414</v>
      </c>
      <c r="T814">
        <v>0.68979999999999997</v>
      </c>
      <c r="U814">
        <f>((Table1[[#This Row],[BB prob.]]*(Table1[[#This Row],[Odds]]-1)-1+Table1[[#This Row],[BB prob.]])/(Table1[[#This Row],[Odds]]-1))*0.3</f>
        <v>4.3676842105263153E-2</v>
      </c>
      <c r="V814">
        <v>4.3676842105263153E-2</v>
      </c>
      <c r="W814">
        <f>(Table1[[#This Row],[BB Bet]]*Table1[[#This Row],[Odds]]*Table1[[#This Row],[Win]]-Table1[[#This Row],[BB Bet]])*Table1[[#This Row],[BB Bankroll]]</f>
        <v>-7.7258343882676342E-2</v>
      </c>
      <c r="X814">
        <f>Table1[[#This Row],[BB Bet]]*Table1[[#This Row],[Odds]]*Table1[[#This Row],[Win]]-Table1[[#This Row],[BB Bet]]</f>
        <v>-4.3676842105263153E-2</v>
      </c>
      <c r="Y814" s="5">
        <f>Y813+SUM(W804:W813)</f>
        <v>1.7688628609293744</v>
      </c>
    </row>
    <row r="815" spans="1:25" x14ac:dyDescent="0.35">
      <c r="A815" s="4">
        <v>2020020430</v>
      </c>
      <c r="B815" s="4">
        <v>59</v>
      </c>
      <c r="C815" s="4" t="s">
        <v>17</v>
      </c>
      <c r="D815" s="4" t="s">
        <v>14</v>
      </c>
      <c r="E815" s="4">
        <v>0</v>
      </c>
      <c r="F815" s="4">
        <v>1</v>
      </c>
      <c r="G815" s="4">
        <v>2.75</v>
      </c>
      <c r="H815">
        <v>0.35276067965053326</v>
      </c>
      <c r="I815">
        <f>((Table1[[#This Row],[H-S prob.]]*(Table1[[#This Row],[Odds]]-1)-1+Table1[[#This Row],[H-S prob.]])/(Table1[[#This Row],[Odds]]-1))*0.3</f>
        <v>-5.1271081647486011E-3</v>
      </c>
      <c r="K815">
        <f>(Table1[[#This Row],[H-S Bet]]*Table1[[#This Row],[Odds]]*Table1[[#This Row],[Win]]-Table1[[#This Row],[H-S Bet]])*Table1[[#This Row],[H-S Bankroll]]</f>
        <v>0</v>
      </c>
      <c r="L815">
        <f>Table1[[#This Row],[H-S Bet]]*Table1[[#This Row],[Odds]]*Table1[[#This Row],[Win]]-Table1[[#This Row],[H-S Bet]]</f>
        <v>0</v>
      </c>
      <c r="M815" s="5">
        <f>M814</f>
        <v>1.5243609456169138</v>
      </c>
      <c r="N815" s="4">
        <v>0.42200000000000004</v>
      </c>
      <c r="O815" s="4">
        <f>((Table1[[#This Row],[Dom prob.]]*(Table1[[#This Row],[Odds]]-1)-1+Table1[[#This Row],[Dom prob.]])/(Table1[[#This Row],[Odds]]-1))*0.3</f>
        <v>2.7514285714285727E-2</v>
      </c>
      <c r="P815" s="4">
        <v>2.7514285714285727E-2</v>
      </c>
      <c r="Q815" s="4">
        <f>(Table1[[#This Row],[Dom Bet]]*Table1[[#This Row],[Odds]]*Table1[[#This Row],[Win]]-Table1[[#This Row],[Dom Bet]])*Table1[[#This Row],[Dom Bankroll]]</f>
        <v>5.6187790372521161E-2</v>
      </c>
      <c r="R815" s="4">
        <f>Table1[[#This Row],[Dom Bet]]*Table1[[#This Row],[Odds]]*Table1[[#This Row],[Win]]-Table1[[#This Row],[Dom Bet]]</f>
        <v>4.8150000000000026E-2</v>
      </c>
      <c r="S815" s="4">
        <f>S814</f>
        <v>1.166932302648414</v>
      </c>
      <c r="T815">
        <v>0.31020000000000003</v>
      </c>
      <c r="U815">
        <f>((Table1[[#This Row],[BB prob.]]*(Table1[[#This Row],[Odds]]-1)-1+Table1[[#This Row],[BB prob.]])/(Table1[[#This Row],[Odds]]-1))*0.3</f>
        <v>-2.5191428571428556E-2</v>
      </c>
      <c r="W815">
        <f>(Table1[[#This Row],[BB Bet]]*Table1[[#This Row],[Odds]]*Table1[[#This Row],[Win]]-Table1[[#This Row],[BB Bet]])*Table1[[#This Row],[BB Bankroll]]</f>
        <v>0</v>
      </c>
      <c r="X815">
        <f>Table1[[#This Row],[BB Bet]]*Table1[[#This Row],[Odds]]*Table1[[#This Row],[Win]]-Table1[[#This Row],[BB Bet]]</f>
        <v>0</v>
      </c>
      <c r="Y815" s="5">
        <f>Y814</f>
        <v>1.7688628609293744</v>
      </c>
    </row>
    <row r="816" spans="1:25" x14ac:dyDescent="0.35">
      <c r="A816" s="4">
        <v>2020020431</v>
      </c>
      <c r="B816" s="4">
        <v>59</v>
      </c>
      <c r="C816" s="4" t="s">
        <v>12</v>
      </c>
      <c r="D816" s="4" t="s">
        <v>3</v>
      </c>
      <c r="E816" s="4">
        <v>1</v>
      </c>
      <c r="F816" s="4">
        <v>0</v>
      </c>
      <c r="G816" s="4">
        <v>3</v>
      </c>
      <c r="H816">
        <v>0.32103901594260054</v>
      </c>
      <c r="I816">
        <f>((Table1[[#This Row],[H-S prob.]]*(Table1[[#This Row],[Odds]]-1)-1+Table1[[#This Row],[H-S prob.]])/(Table1[[#This Row],[Odds]]-1))*0.3</f>
        <v>-5.5324428258297581E-3</v>
      </c>
      <c r="K816">
        <f>(Table1[[#This Row],[H-S Bet]]*Table1[[#This Row],[Odds]]*Table1[[#This Row],[Win]]-Table1[[#This Row],[H-S Bet]])*Table1[[#This Row],[H-S Bankroll]]</f>
        <v>0</v>
      </c>
      <c r="L816">
        <f>Table1[[#This Row],[H-S Bet]]*Table1[[#This Row],[Odds]]*Table1[[#This Row],[Win]]-Table1[[#This Row],[H-S Bet]]</f>
        <v>0</v>
      </c>
      <c r="M816" s="5">
        <f>M815</f>
        <v>1.5243609456169138</v>
      </c>
      <c r="N816" s="4">
        <v>0.31</v>
      </c>
      <c r="O816" s="4">
        <f>((Table1[[#This Row],[Dom prob.]]*(Table1[[#This Row],[Odds]]-1)-1+Table1[[#This Row],[Dom prob.]])/(Table1[[#This Row],[Odds]]-1))*0.3</f>
        <v>-1.0500000000000001E-2</v>
      </c>
      <c r="P816" s="4"/>
      <c r="Q816" s="4">
        <f>(Table1[[#This Row],[Dom Bet]]*Table1[[#This Row],[Odds]]*Table1[[#This Row],[Win]]-Table1[[#This Row],[Dom Bet]])*Table1[[#This Row],[Dom Bankroll]]</f>
        <v>0</v>
      </c>
      <c r="R816" s="4">
        <f>Table1[[#This Row],[Dom Bet]]*Table1[[#This Row],[Odds]]*Table1[[#This Row],[Win]]-Table1[[#This Row],[Dom Bet]]</f>
        <v>0</v>
      </c>
      <c r="S816" s="4">
        <f>S815</f>
        <v>1.166932302648414</v>
      </c>
      <c r="T816">
        <v>0.37369999999999998</v>
      </c>
      <c r="U816">
        <f>((Table1[[#This Row],[BB prob.]]*(Table1[[#This Row],[Odds]]-1)-1+Table1[[#This Row],[BB prob.]])/(Table1[[#This Row],[Odds]]-1))*0.3</f>
        <v>1.816499999999999E-2</v>
      </c>
      <c r="V816">
        <v>1.816499999999999E-2</v>
      </c>
      <c r="W816">
        <f>(Table1[[#This Row],[BB Bet]]*Table1[[#This Row],[Odds]]*Table1[[#This Row],[Win]]-Table1[[#This Row],[BB Bet]])*Table1[[#This Row],[BB Bankroll]]</f>
        <v>-3.2131393868782068E-2</v>
      </c>
      <c r="X816">
        <f>Table1[[#This Row],[BB Bet]]*Table1[[#This Row],[Odds]]*Table1[[#This Row],[Win]]-Table1[[#This Row],[BB Bet]]</f>
        <v>-1.816499999999999E-2</v>
      </c>
      <c r="Y816" s="5">
        <f>Y815</f>
        <v>1.7688628609293744</v>
      </c>
    </row>
    <row r="817" spans="1:25" x14ac:dyDescent="0.35">
      <c r="A817" s="4">
        <v>2020020431</v>
      </c>
      <c r="B817" s="4">
        <v>59</v>
      </c>
      <c r="C817" s="4" t="s">
        <v>3</v>
      </c>
      <c r="D817" s="4" t="s">
        <v>12</v>
      </c>
      <c r="E817" s="4">
        <v>0</v>
      </c>
      <c r="F817" s="4">
        <v>1</v>
      </c>
      <c r="G817" s="4">
        <v>1.43</v>
      </c>
      <c r="H817">
        <v>0.67896098405739946</v>
      </c>
      <c r="I817">
        <f>((Table1[[#This Row],[H-S prob.]]*(Table1[[#This Row],[Odds]]-1)-1+Table1[[#This Row],[H-S prob.]])/(Table1[[#This Row],[Odds]]-1))*0.3</f>
        <v>-2.0292413579943339E-2</v>
      </c>
      <c r="K817">
        <f>(Table1[[#This Row],[H-S Bet]]*Table1[[#This Row],[Odds]]*Table1[[#This Row],[Win]]-Table1[[#This Row],[H-S Bet]])*Table1[[#This Row],[H-S Bankroll]]</f>
        <v>0</v>
      </c>
      <c r="L817">
        <f>Table1[[#This Row],[H-S Bet]]*Table1[[#This Row],[Odds]]*Table1[[#This Row],[Win]]-Table1[[#This Row],[H-S Bet]]</f>
        <v>0</v>
      </c>
      <c r="M817" s="5">
        <f>M816</f>
        <v>1.5243609456169138</v>
      </c>
      <c r="N817" s="4">
        <v>0.69</v>
      </c>
      <c r="O817" s="4">
        <f>((Table1[[#This Row],[Dom prob.]]*(Table1[[#This Row],[Odds]]-1)-1+Table1[[#This Row],[Dom prob.]])/(Table1[[#This Row],[Odds]]-1))*0.3</f>
        <v>-9.2790697674419234E-3</v>
      </c>
      <c r="P817" s="4"/>
      <c r="Q817" s="4">
        <f>(Table1[[#This Row],[Dom Bet]]*Table1[[#This Row],[Odds]]*Table1[[#This Row],[Win]]-Table1[[#This Row],[Dom Bet]])*Table1[[#This Row],[Dom Bankroll]]</f>
        <v>0</v>
      </c>
      <c r="R817" s="4">
        <f>Table1[[#This Row],[Dom Bet]]*Table1[[#This Row],[Odds]]*Table1[[#This Row],[Win]]-Table1[[#This Row],[Dom Bet]]</f>
        <v>0</v>
      </c>
      <c r="S817" s="4">
        <f>S816</f>
        <v>1.166932302648414</v>
      </c>
      <c r="T817">
        <v>0.62630000000000008</v>
      </c>
      <c r="U817">
        <f>((Table1[[#This Row],[BB prob.]]*(Table1[[#This Row],[Odds]]-1)-1+Table1[[#This Row],[BB prob.]])/(Table1[[#This Row],[Odds]]-1))*0.3</f>
        <v>-7.2830930232558072E-2</v>
      </c>
      <c r="W817">
        <f>(Table1[[#This Row],[BB Bet]]*Table1[[#This Row],[Odds]]*Table1[[#This Row],[Win]]-Table1[[#This Row],[BB Bet]])*Table1[[#This Row],[BB Bankroll]]</f>
        <v>0</v>
      </c>
      <c r="X817">
        <f>Table1[[#This Row],[BB Bet]]*Table1[[#This Row],[Odds]]*Table1[[#This Row],[Win]]-Table1[[#This Row],[BB Bet]]</f>
        <v>0</v>
      </c>
      <c r="Y817" s="5">
        <f>Y816</f>
        <v>1.7688628609293744</v>
      </c>
    </row>
    <row r="818" spans="1:25" x14ac:dyDescent="0.35">
      <c r="A818" s="4">
        <v>2020020432</v>
      </c>
      <c r="B818" s="4">
        <v>59</v>
      </c>
      <c r="C818" s="4" t="s">
        <v>15</v>
      </c>
      <c r="D818" s="4" t="s">
        <v>16</v>
      </c>
      <c r="E818" s="4">
        <v>1</v>
      </c>
      <c r="F818" s="4">
        <v>0</v>
      </c>
      <c r="G818" s="4">
        <v>2.5499999999999998</v>
      </c>
      <c r="H818">
        <v>0.41142826386536624</v>
      </c>
      <c r="I818">
        <f>((Table1[[#This Row],[H-S prob.]]*(Table1[[#This Row],[Odds]]-1)-1+Table1[[#This Row],[H-S prob.]])/(Table1[[#This Row],[Odds]]-1))*0.3</f>
        <v>9.5113689400033209E-3</v>
      </c>
      <c r="J818">
        <v>9.5113689400033209E-3</v>
      </c>
      <c r="K818">
        <f>(Table1[[#This Row],[H-S Bet]]*Table1[[#This Row],[Odds]]*Table1[[#This Row],[Win]]-Table1[[#This Row],[H-S Bet]])*Table1[[#This Row],[H-S Bankroll]]</f>
        <v>-1.4498759351494805E-2</v>
      </c>
      <c r="L818">
        <f>Table1[[#This Row],[H-S Bet]]*Table1[[#This Row],[Odds]]*Table1[[#This Row],[Win]]-Table1[[#This Row],[H-S Bet]]</f>
        <v>-9.5113689400033209E-3</v>
      </c>
      <c r="M818" s="5">
        <f>M817</f>
        <v>1.5243609456169138</v>
      </c>
      <c r="N818" s="4">
        <v>0.38400000000000001</v>
      </c>
      <c r="O818" s="4">
        <f>((Table1[[#This Row],[Dom prob.]]*(Table1[[#This Row],[Odds]]-1)-1+Table1[[#This Row],[Dom prob.]])/(Table1[[#This Row],[Odds]]-1))*0.3</f>
        <v>-4.0258064516129118E-3</v>
      </c>
      <c r="P818" s="4"/>
      <c r="Q818" s="4">
        <f>(Table1[[#This Row],[Dom Bet]]*Table1[[#This Row],[Odds]]*Table1[[#This Row],[Win]]-Table1[[#This Row],[Dom Bet]])*Table1[[#This Row],[Dom Bankroll]]</f>
        <v>0</v>
      </c>
      <c r="R818" s="4">
        <f>Table1[[#This Row],[Dom Bet]]*Table1[[#This Row],[Odds]]*Table1[[#This Row],[Win]]-Table1[[#This Row],[Dom Bet]]</f>
        <v>0</v>
      </c>
      <c r="S818" s="4">
        <f>S817</f>
        <v>1.166932302648414</v>
      </c>
      <c r="T818">
        <v>0.37509999999999999</v>
      </c>
      <c r="U818">
        <f>((Table1[[#This Row],[BB prob.]]*(Table1[[#This Row],[Odds]]-1)-1+Table1[[#This Row],[BB prob.]])/(Table1[[#This Row],[Odds]]-1))*0.3</f>
        <v>-8.4183870967742061E-3</v>
      </c>
      <c r="W818">
        <f>(Table1[[#This Row],[BB Bet]]*Table1[[#This Row],[Odds]]*Table1[[#This Row],[Win]]-Table1[[#This Row],[BB Bet]])*Table1[[#This Row],[BB Bankroll]]</f>
        <v>0</v>
      </c>
      <c r="X818">
        <f>Table1[[#This Row],[BB Bet]]*Table1[[#This Row],[Odds]]*Table1[[#This Row],[Win]]-Table1[[#This Row],[BB Bet]]</f>
        <v>0</v>
      </c>
      <c r="Y818" s="5">
        <f>Y817</f>
        <v>1.7688628609293744</v>
      </c>
    </row>
    <row r="819" spans="1:25" x14ac:dyDescent="0.35">
      <c r="A819" s="4">
        <v>2020020432</v>
      </c>
      <c r="B819" s="4">
        <v>59</v>
      </c>
      <c r="C819" s="4" t="s">
        <v>16</v>
      </c>
      <c r="D819" s="4" t="s">
        <v>15</v>
      </c>
      <c r="E819" s="4">
        <v>0</v>
      </c>
      <c r="F819" s="4">
        <v>1</v>
      </c>
      <c r="G819" s="4">
        <v>1.58</v>
      </c>
      <c r="H819">
        <v>0.58857173613463376</v>
      </c>
      <c r="I819">
        <f>((Table1[[#This Row],[H-S prob.]]*(Table1[[#This Row],[Odds]]-1)-1+Table1[[#This Row],[H-S prob.]])/(Table1[[#This Row],[Odds]]-1))*0.3</f>
        <v>-3.6236201848592366E-2</v>
      </c>
      <c r="K819">
        <f>(Table1[[#This Row],[H-S Bet]]*Table1[[#This Row],[Odds]]*Table1[[#This Row],[Win]]-Table1[[#This Row],[H-S Bet]])*Table1[[#This Row],[H-S Bankroll]]</f>
        <v>0</v>
      </c>
      <c r="L819">
        <f>Table1[[#This Row],[H-S Bet]]*Table1[[#This Row],[Odds]]*Table1[[#This Row],[Win]]-Table1[[#This Row],[H-S Bet]]</f>
        <v>0</v>
      </c>
      <c r="M819" s="5">
        <f>M818</f>
        <v>1.5243609456169138</v>
      </c>
      <c r="N819" s="4">
        <v>0.61599999999999999</v>
      </c>
      <c r="O819" s="4">
        <f>((Table1[[#This Row],[Dom prob.]]*(Table1[[#This Row],[Odds]]-1)-1+Table1[[#This Row],[Dom prob.]])/(Table1[[#This Row],[Odds]]-1))*0.3</f>
        <v>-1.3820689655172394E-2</v>
      </c>
      <c r="P819" s="4"/>
      <c r="Q819" s="4">
        <f>(Table1[[#This Row],[Dom Bet]]*Table1[[#This Row],[Odds]]*Table1[[#This Row],[Win]]-Table1[[#This Row],[Dom Bet]])*Table1[[#This Row],[Dom Bankroll]]</f>
        <v>0</v>
      </c>
      <c r="R819" s="4">
        <f>Table1[[#This Row],[Dom Bet]]*Table1[[#This Row],[Odds]]*Table1[[#This Row],[Win]]-Table1[[#This Row],[Dom Bet]]</f>
        <v>0</v>
      </c>
      <c r="S819" s="4">
        <f>S818</f>
        <v>1.166932302648414</v>
      </c>
      <c r="T819">
        <v>0.62490000000000001</v>
      </c>
      <c r="U819">
        <f>((Table1[[#This Row],[BB prob.]]*(Table1[[#This Row],[Odds]]-1)-1+Table1[[#This Row],[BB prob.]])/(Table1[[#This Row],[Odds]]-1))*0.3</f>
        <v>-6.5472413793103163E-3</v>
      </c>
      <c r="W819">
        <f>(Table1[[#This Row],[BB Bet]]*Table1[[#This Row],[Odds]]*Table1[[#This Row],[Win]]-Table1[[#This Row],[BB Bet]])*Table1[[#This Row],[BB Bankroll]]</f>
        <v>0</v>
      </c>
      <c r="X819">
        <f>Table1[[#This Row],[BB Bet]]*Table1[[#This Row],[Odds]]*Table1[[#This Row],[Win]]-Table1[[#This Row],[BB Bet]]</f>
        <v>0</v>
      </c>
      <c r="Y819" s="5">
        <f>Y818</f>
        <v>1.7688628609293744</v>
      </c>
    </row>
    <row r="820" spans="1:25" x14ac:dyDescent="0.35">
      <c r="A820" s="4">
        <v>2020020434</v>
      </c>
      <c r="B820" s="4">
        <v>59</v>
      </c>
      <c r="C820" s="4" t="s">
        <v>21</v>
      </c>
      <c r="D820" s="4" t="s">
        <v>5</v>
      </c>
      <c r="E820" s="4">
        <v>0</v>
      </c>
      <c r="F820" s="4">
        <v>0</v>
      </c>
      <c r="G820" s="4">
        <v>3.7</v>
      </c>
      <c r="H820">
        <v>0.26344329630163205</v>
      </c>
      <c r="I820">
        <f>((Table1[[#This Row],[H-S prob.]]*(Table1[[#This Row],[Odds]]-1)-1+Table1[[#This Row],[H-S prob.]])/(Table1[[#This Row],[Odds]]-1))*0.3</f>
        <v>-2.8066448537734838E-3</v>
      </c>
      <c r="K820">
        <f>(Table1[[#This Row],[H-S Bet]]*Table1[[#This Row],[Odds]]*Table1[[#This Row],[Win]]-Table1[[#This Row],[H-S Bet]])*Table1[[#This Row],[H-S Bankroll]]</f>
        <v>0</v>
      </c>
      <c r="L820">
        <f>Table1[[#This Row],[H-S Bet]]*Table1[[#This Row],[Odds]]*Table1[[#This Row],[Win]]-Table1[[#This Row],[H-S Bet]]</f>
        <v>0</v>
      </c>
      <c r="M820" s="5">
        <f>M819</f>
        <v>1.5243609456169138</v>
      </c>
      <c r="N820" s="4">
        <v>0.20799999999999996</v>
      </c>
      <c r="O820" s="4">
        <f>((Table1[[#This Row],[Dom prob.]]*(Table1[[#This Row],[Odds]]-1)-1+Table1[[#This Row],[Dom prob.]])/(Table1[[#This Row],[Odds]]-1))*0.3</f>
        <v>-2.5600000000000001E-2</v>
      </c>
      <c r="P820" s="4"/>
      <c r="Q820" s="4">
        <f>(Table1[[#This Row],[Dom Bet]]*Table1[[#This Row],[Odds]]*Table1[[#This Row],[Win]]-Table1[[#This Row],[Dom Bet]])*Table1[[#This Row],[Dom Bankroll]]</f>
        <v>0</v>
      </c>
      <c r="R820" s="4">
        <f>Table1[[#This Row],[Dom Bet]]*Table1[[#This Row],[Odds]]*Table1[[#This Row],[Win]]-Table1[[#This Row],[Dom Bet]]</f>
        <v>0</v>
      </c>
      <c r="S820" s="4">
        <f>S819</f>
        <v>1.166932302648414</v>
      </c>
      <c r="T820">
        <v>0.2036</v>
      </c>
      <c r="U820">
        <f>((Table1[[#This Row],[BB prob.]]*(Table1[[#This Row],[Odds]]-1)-1+Table1[[#This Row],[BB prob.]])/(Table1[[#This Row],[Odds]]-1))*0.3</f>
        <v>-2.7408888888888875E-2</v>
      </c>
      <c r="W820">
        <f>(Table1[[#This Row],[BB Bet]]*Table1[[#This Row],[Odds]]*Table1[[#This Row],[Win]]-Table1[[#This Row],[BB Bet]])*Table1[[#This Row],[BB Bankroll]]</f>
        <v>0</v>
      </c>
      <c r="X820">
        <f>Table1[[#This Row],[BB Bet]]*Table1[[#This Row],[Odds]]*Table1[[#This Row],[Win]]-Table1[[#This Row],[BB Bet]]</f>
        <v>0</v>
      </c>
      <c r="Y820" s="5">
        <f>Y819</f>
        <v>1.7688628609293744</v>
      </c>
    </row>
    <row r="821" spans="1:25" x14ac:dyDescent="0.35">
      <c r="A821" s="4">
        <v>2020020434</v>
      </c>
      <c r="B821" s="4">
        <v>59</v>
      </c>
      <c r="C821" s="4" t="s">
        <v>5</v>
      </c>
      <c r="D821" s="4" t="s">
        <v>21</v>
      </c>
      <c r="E821" s="4">
        <v>1</v>
      </c>
      <c r="F821" s="4">
        <v>1</v>
      </c>
      <c r="G821" s="4">
        <v>1.31</v>
      </c>
      <c r="H821">
        <v>0.7365567036983679</v>
      </c>
      <c r="I821">
        <f>((Table1[[#This Row],[H-S prob.]]*(Table1[[#This Row],[Odds]]-1)-1+Table1[[#This Row],[H-S prob.]])/(Table1[[#This Row],[Odds]]-1))*0.3</f>
        <v>-3.3978114343681927E-2</v>
      </c>
      <c r="K821">
        <f>(Table1[[#This Row],[H-S Bet]]*Table1[[#This Row],[Odds]]*Table1[[#This Row],[Win]]-Table1[[#This Row],[H-S Bet]])*Table1[[#This Row],[H-S Bankroll]]</f>
        <v>0</v>
      </c>
      <c r="L821">
        <f>Table1[[#This Row],[H-S Bet]]*Table1[[#This Row],[Odds]]*Table1[[#This Row],[Win]]-Table1[[#This Row],[H-S Bet]]</f>
        <v>0</v>
      </c>
      <c r="M821" s="5">
        <f>M820</f>
        <v>1.5243609456169138</v>
      </c>
      <c r="N821" s="4">
        <v>0.79200000000000004</v>
      </c>
      <c r="O821" s="4">
        <f>((Table1[[#This Row],[Dom prob.]]*(Table1[[#This Row],[Odds]]-1)-1+Table1[[#This Row],[Dom prob.]])/(Table1[[#This Row],[Odds]]-1))*0.3</f>
        <v>3.6309677419354938E-2</v>
      </c>
      <c r="P821" s="4">
        <v>3.6309677419354938E-2</v>
      </c>
      <c r="Q821" s="4">
        <f>(Table1[[#This Row],[Dom Bet]]*Table1[[#This Row],[Odds]]*Table1[[#This Row],[Win]]-Table1[[#This Row],[Dom Bet]])*Table1[[#This Row],[Dom Bankroll]]</f>
        <v>1.3134989998610583E-2</v>
      </c>
      <c r="R821" s="4">
        <f>Table1[[#This Row],[Dom Bet]]*Table1[[#This Row],[Odds]]*Table1[[#This Row],[Win]]-Table1[[#This Row],[Dom Bet]]</f>
        <v>1.125600000000003E-2</v>
      </c>
      <c r="S821" s="4">
        <f>S820</f>
        <v>1.166932302648414</v>
      </c>
      <c r="T821">
        <v>0.7964</v>
      </c>
      <c r="U821">
        <f>((Table1[[#This Row],[BB prob.]]*(Table1[[#This Row],[Odds]]-1)-1+Table1[[#This Row],[BB prob.]])/(Table1[[#This Row],[Odds]]-1))*0.3</f>
        <v>4.188774193548396E-2</v>
      </c>
      <c r="V821">
        <v>4.188774193548396E-2</v>
      </c>
      <c r="W821">
        <f>(Table1[[#This Row],[BB Bet]]*Table1[[#This Row],[Odds]]*Table1[[#This Row],[Win]]-Table1[[#This Row],[BB Bet]])*Table1[[#This Row],[BB Bankroll]]</f>
        <v>2.2969038021740166E-2</v>
      </c>
      <c r="X821">
        <f>Table1[[#This Row],[BB Bet]]*Table1[[#This Row],[Odds]]*Table1[[#This Row],[Win]]-Table1[[#This Row],[BB Bet]]</f>
        <v>1.298520000000003E-2</v>
      </c>
      <c r="Y821" s="5">
        <f>Y820</f>
        <v>1.7688628609293744</v>
      </c>
    </row>
    <row r="822" spans="1:25" x14ac:dyDescent="0.35">
      <c r="A822" s="4">
        <v>2020020435</v>
      </c>
      <c r="B822" s="4">
        <v>59</v>
      </c>
      <c r="C822" s="4" t="s">
        <v>4</v>
      </c>
      <c r="D822" s="4" t="s">
        <v>31</v>
      </c>
      <c r="E822" s="4">
        <v>0</v>
      </c>
      <c r="F822" s="4">
        <v>0</v>
      </c>
      <c r="G822" s="4">
        <v>2.5</v>
      </c>
      <c r="H822">
        <v>0.39618478809087587</v>
      </c>
      <c r="I822">
        <f>((Table1[[#This Row],[H-S prob.]]*(Table1[[#This Row],[Odds]]-1)-1+Table1[[#This Row],[H-S prob.]])/(Table1[[#This Row],[Odds]]-1))*0.3</f>
        <v>-1.9076059545620749E-3</v>
      </c>
      <c r="K822">
        <f>(Table1[[#This Row],[H-S Bet]]*Table1[[#This Row],[Odds]]*Table1[[#This Row],[Win]]-Table1[[#This Row],[H-S Bet]])*Table1[[#This Row],[H-S Bankroll]]</f>
        <v>0</v>
      </c>
      <c r="L822">
        <f>Table1[[#This Row],[H-S Bet]]*Table1[[#This Row],[Odds]]*Table1[[#This Row],[Win]]-Table1[[#This Row],[H-S Bet]]</f>
        <v>0</v>
      </c>
      <c r="M822" s="5">
        <f>M821</f>
        <v>1.5243609456169138</v>
      </c>
      <c r="N822" s="4">
        <v>0.35799999999999998</v>
      </c>
      <c r="O822" s="4">
        <f>((Table1[[#This Row],[Dom prob.]]*(Table1[[#This Row],[Odds]]-1)-1+Table1[[#This Row],[Dom prob.]])/(Table1[[#This Row],[Odds]]-1))*0.3</f>
        <v>-2.1000000000000019E-2</v>
      </c>
      <c r="P822" s="4"/>
      <c r="Q822" s="4">
        <f>(Table1[[#This Row],[Dom Bet]]*Table1[[#This Row],[Odds]]*Table1[[#This Row],[Win]]-Table1[[#This Row],[Dom Bet]])*Table1[[#This Row],[Dom Bankroll]]</f>
        <v>0</v>
      </c>
      <c r="R822" s="4">
        <f>Table1[[#This Row],[Dom Bet]]*Table1[[#This Row],[Odds]]*Table1[[#This Row],[Win]]-Table1[[#This Row],[Dom Bet]]</f>
        <v>0</v>
      </c>
      <c r="S822" s="4">
        <f>S821</f>
        <v>1.166932302648414</v>
      </c>
      <c r="T822">
        <v>0.40810000000000002</v>
      </c>
      <c r="U822">
        <f>((Table1[[#This Row],[BB prob.]]*(Table1[[#This Row],[Odds]]-1)-1+Table1[[#This Row],[BB prob.]])/(Table1[[#This Row],[Odds]]-1))*0.3</f>
        <v>4.049999999999998E-3</v>
      </c>
      <c r="V822">
        <v>4.049999999999998E-3</v>
      </c>
      <c r="W822">
        <f>(Table1[[#This Row],[BB Bet]]*Table1[[#This Row],[Odds]]*Table1[[#This Row],[Win]]-Table1[[#This Row],[BB Bet]])*Table1[[#This Row],[BB Bankroll]]</f>
        <v>-7.1638945867639626E-3</v>
      </c>
      <c r="X822">
        <f>Table1[[#This Row],[BB Bet]]*Table1[[#This Row],[Odds]]*Table1[[#This Row],[Win]]-Table1[[#This Row],[BB Bet]]</f>
        <v>-4.049999999999998E-3</v>
      </c>
      <c r="Y822" s="5">
        <f>Y821</f>
        <v>1.7688628609293744</v>
      </c>
    </row>
    <row r="823" spans="1:25" x14ac:dyDescent="0.35">
      <c r="A823" s="4">
        <v>2020020435</v>
      </c>
      <c r="B823" s="4">
        <v>59</v>
      </c>
      <c r="C823" s="4" t="s">
        <v>31</v>
      </c>
      <c r="D823" s="4" t="s">
        <v>4</v>
      </c>
      <c r="E823" s="4">
        <v>1</v>
      </c>
      <c r="F823" s="4">
        <v>1</v>
      </c>
      <c r="G823" s="4">
        <v>1.62</v>
      </c>
      <c r="H823">
        <v>0.60381521190912402</v>
      </c>
      <c r="I823">
        <f>((Table1[[#This Row],[H-S prob.]]*(Table1[[#This Row],[Odds]]-1)-1+Table1[[#This Row],[H-S prob.]])/(Table1[[#This Row],[Odds]]-1))*0.3</f>
        <v>-1.0557753245428556E-2</v>
      </c>
      <c r="K823">
        <f>(Table1[[#This Row],[H-S Bet]]*Table1[[#This Row],[Odds]]*Table1[[#This Row],[Win]]-Table1[[#This Row],[H-S Bet]])*Table1[[#This Row],[H-S Bankroll]]</f>
        <v>0</v>
      </c>
      <c r="L823">
        <f>Table1[[#This Row],[H-S Bet]]*Table1[[#This Row],[Odds]]*Table1[[#This Row],[Win]]-Table1[[#This Row],[H-S Bet]]</f>
        <v>0</v>
      </c>
      <c r="M823" s="5">
        <f>M822</f>
        <v>1.5243609456169138</v>
      </c>
      <c r="N823" s="4">
        <v>0.64200000000000002</v>
      </c>
      <c r="O823" s="4">
        <f>((Table1[[#This Row],[Dom prob.]]*(Table1[[#This Row],[Odds]]-1)-1+Table1[[#This Row],[Dom prob.]])/(Table1[[#This Row],[Odds]]-1))*0.3</f>
        <v>1.9374193548387129E-2</v>
      </c>
      <c r="P823" s="4">
        <v>1.9374193548387129E-2</v>
      </c>
      <c r="Q823" s="4">
        <f>(Table1[[#This Row],[Dom Bet]]*Table1[[#This Row],[Odds]]*Table1[[#This Row],[Win]]-Table1[[#This Row],[Dom Bet]])*Table1[[#This Row],[Dom Bankroll]]</f>
        <v>1.4017190819412771E-2</v>
      </c>
      <c r="R823" s="4">
        <f>Table1[[#This Row],[Dom Bet]]*Table1[[#This Row],[Odds]]*Table1[[#This Row],[Win]]-Table1[[#This Row],[Dom Bet]]</f>
        <v>1.2012000000000019E-2</v>
      </c>
      <c r="S823" s="4">
        <f>S822</f>
        <v>1.166932302648414</v>
      </c>
      <c r="T823">
        <v>0.59189999999999998</v>
      </c>
      <c r="U823">
        <f>((Table1[[#This Row],[BB prob.]]*(Table1[[#This Row],[Odds]]-1)-1+Table1[[#This Row],[BB prob.]])/(Table1[[#This Row],[Odds]]-1))*0.3</f>
        <v>-1.9897741935483861E-2</v>
      </c>
      <c r="W823">
        <f>(Table1[[#This Row],[BB Bet]]*Table1[[#This Row],[Odds]]*Table1[[#This Row],[Win]]-Table1[[#This Row],[BB Bet]])*Table1[[#This Row],[BB Bankroll]]</f>
        <v>0</v>
      </c>
      <c r="X823">
        <f>Table1[[#This Row],[BB Bet]]*Table1[[#This Row],[Odds]]*Table1[[#This Row],[Win]]-Table1[[#This Row],[BB Bet]]</f>
        <v>0</v>
      </c>
      <c r="Y823" s="5">
        <f>Y822</f>
        <v>1.7688628609293744</v>
      </c>
    </row>
    <row r="824" spans="1:25" x14ac:dyDescent="0.35">
      <c r="A824" s="4">
        <v>2020020436</v>
      </c>
      <c r="B824" s="4">
        <v>59</v>
      </c>
      <c r="C824" s="4" t="s">
        <v>20</v>
      </c>
      <c r="D824" s="4" t="s">
        <v>32</v>
      </c>
      <c r="E824" s="4">
        <v>1</v>
      </c>
      <c r="F824" s="4">
        <v>1</v>
      </c>
      <c r="G824" s="4">
        <v>2.25</v>
      </c>
      <c r="H824">
        <v>0.5128071099330016</v>
      </c>
      <c r="I824">
        <f>((Table1[[#This Row],[H-S prob.]]*(Table1[[#This Row],[Odds]]-1)-1+Table1[[#This Row],[H-S prob.]])/(Table1[[#This Row],[Odds]]-1))*0.3</f>
        <v>3.6915839363820875E-2</v>
      </c>
      <c r="J824">
        <v>3.6915839363820875E-2</v>
      </c>
      <c r="K824">
        <f>(Table1[[#This Row],[H-S Bet]]*Table1[[#This Row],[Odds]]*Table1[[#This Row],[Win]]-Table1[[#This Row],[H-S Bet]])*Table1[[#This Row],[H-S Bankroll]]</f>
        <v>7.0341329751095097E-2</v>
      </c>
      <c r="L824">
        <f>Table1[[#This Row],[H-S Bet]]*Table1[[#This Row],[Odds]]*Table1[[#This Row],[Win]]-Table1[[#This Row],[H-S Bet]]</f>
        <v>4.6144799204776092E-2</v>
      </c>
      <c r="M824" s="5">
        <f>M823</f>
        <v>1.5243609456169138</v>
      </c>
      <c r="N824" s="4">
        <v>0.42099999999999999</v>
      </c>
      <c r="O824" s="4">
        <f>((Table1[[#This Row],[Dom prob.]]*(Table1[[#This Row],[Odds]]-1)-1+Table1[[#This Row],[Dom prob.]])/(Table1[[#This Row],[Odds]]-1))*0.3</f>
        <v>-1.2660000000000005E-2</v>
      </c>
      <c r="P824" s="4"/>
      <c r="Q824" s="4">
        <f>(Table1[[#This Row],[Dom Bet]]*Table1[[#This Row],[Odds]]*Table1[[#This Row],[Win]]-Table1[[#This Row],[Dom Bet]])*Table1[[#This Row],[Dom Bankroll]]</f>
        <v>0</v>
      </c>
      <c r="R824" s="4">
        <f>Table1[[#This Row],[Dom Bet]]*Table1[[#This Row],[Odds]]*Table1[[#This Row],[Win]]-Table1[[#This Row],[Dom Bet]]</f>
        <v>0</v>
      </c>
      <c r="S824" s="4">
        <f>S823</f>
        <v>1.166932302648414</v>
      </c>
      <c r="T824">
        <v>0.49490000000000001</v>
      </c>
      <c r="U824">
        <f>((Table1[[#This Row],[BB prob.]]*(Table1[[#This Row],[Odds]]-1)-1+Table1[[#This Row],[BB prob.]])/(Table1[[#This Row],[Odds]]-1))*0.3</f>
        <v>2.7245999999999996E-2</v>
      </c>
      <c r="V824">
        <v>2.7245999999999996E-2</v>
      </c>
      <c r="W824">
        <f>(Table1[[#This Row],[BB Bet]]*Table1[[#This Row],[Odds]]*Table1[[#This Row],[Win]]-Table1[[#This Row],[BB Bet]])*Table1[[#This Row],[BB Bankroll]]</f>
        <v>6.0243046886102151E-2</v>
      </c>
      <c r="X824">
        <f>Table1[[#This Row],[BB Bet]]*Table1[[#This Row],[Odds]]*Table1[[#This Row],[Win]]-Table1[[#This Row],[BB Bet]]</f>
        <v>3.4057499999999991E-2</v>
      </c>
      <c r="Y824" s="5">
        <f>Y823</f>
        <v>1.7688628609293744</v>
      </c>
    </row>
    <row r="825" spans="1:25" x14ac:dyDescent="0.35">
      <c r="A825" s="4">
        <v>2020020436</v>
      </c>
      <c r="B825" s="4">
        <v>59</v>
      </c>
      <c r="C825" s="4" t="s">
        <v>32</v>
      </c>
      <c r="D825" s="4" t="s">
        <v>20</v>
      </c>
      <c r="E825" s="4">
        <v>0</v>
      </c>
      <c r="F825" s="4">
        <v>0</v>
      </c>
      <c r="G825" s="4">
        <v>1.71</v>
      </c>
      <c r="H825">
        <v>0.48719289006699851</v>
      </c>
      <c r="I825">
        <f>((Table1[[#This Row],[H-S prob.]]*(Table1[[#This Row],[Odds]]-1)-1+Table1[[#This Row],[H-S prob.]])/(Table1[[#This Row],[Odds]]-1))*0.3</f>
        <v>-7.0521193514971506E-2</v>
      </c>
      <c r="K825">
        <f>(Table1[[#This Row],[H-S Bet]]*Table1[[#This Row],[Odds]]*Table1[[#This Row],[Win]]-Table1[[#This Row],[H-S Bet]])*Table1[[#This Row],[H-S Bankroll]]</f>
        <v>0</v>
      </c>
      <c r="L825">
        <f>Table1[[#This Row],[H-S Bet]]*Table1[[#This Row],[Odds]]*Table1[[#This Row],[Win]]-Table1[[#This Row],[H-S Bet]]</f>
        <v>0</v>
      </c>
      <c r="M825" s="5">
        <f>M824</f>
        <v>1.5243609456169138</v>
      </c>
      <c r="N825" s="4">
        <v>0.57899999999999996</v>
      </c>
      <c r="O825" s="4">
        <f>((Table1[[#This Row],[Dom prob.]]*(Table1[[#This Row],[Odds]]-1)-1+Table1[[#This Row],[Dom prob.]])/(Table1[[#This Row],[Odds]]-1))*0.3</f>
        <v>-4.1873239436620085E-3</v>
      </c>
      <c r="P825" s="4"/>
      <c r="Q825" s="4">
        <f>(Table1[[#This Row],[Dom Bet]]*Table1[[#This Row],[Odds]]*Table1[[#This Row],[Win]]-Table1[[#This Row],[Dom Bet]])*Table1[[#This Row],[Dom Bankroll]]</f>
        <v>0</v>
      </c>
      <c r="R825" s="4">
        <f>Table1[[#This Row],[Dom Bet]]*Table1[[#This Row],[Odds]]*Table1[[#This Row],[Win]]-Table1[[#This Row],[Dom Bet]]</f>
        <v>0</v>
      </c>
      <c r="S825" s="4">
        <f>S824</f>
        <v>1.166932302648414</v>
      </c>
      <c r="T825">
        <v>0.50509999999999999</v>
      </c>
      <c r="U825">
        <f>((Table1[[#This Row],[BB prob.]]*(Table1[[#This Row],[Odds]]-1)-1+Table1[[#This Row],[BB prob.]])/(Table1[[#This Row],[Odds]]-1))*0.3</f>
        <v>-5.7582676056338045E-2</v>
      </c>
      <c r="W825">
        <f>(Table1[[#This Row],[BB Bet]]*Table1[[#This Row],[Odds]]*Table1[[#This Row],[Win]]-Table1[[#This Row],[BB Bet]])*Table1[[#This Row],[BB Bankroll]]</f>
        <v>0</v>
      </c>
      <c r="X825">
        <f>Table1[[#This Row],[BB Bet]]*Table1[[#This Row],[Odds]]*Table1[[#This Row],[Win]]-Table1[[#This Row],[BB Bet]]</f>
        <v>0</v>
      </c>
      <c r="Y825" s="5">
        <f>Y824</f>
        <v>1.7688628609293744</v>
      </c>
    </row>
    <row r="826" spans="1:25" x14ac:dyDescent="0.35">
      <c r="A826" s="4">
        <v>2020020437</v>
      </c>
      <c r="B826" s="4">
        <v>59</v>
      </c>
      <c r="C826" s="4" t="s">
        <v>11</v>
      </c>
      <c r="D826" s="4" t="s">
        <v>27</v>
      </c>
      <c r="E826" s="4">
        <v>1</v>
      </c>
      <c r="F826" s="4">
        <v>0</v>
      </c>
      <c r="G826" s="4">
        <v>2</v>
      </c>
      <c r="H826">
        <v>0.48263232025249719</v>
      </c>
      <c r="I826">
        <f>((Table1[[#This Row],[H-S prob.]]*(Table1[[#This Row],[Odds]]-1)-1+Table1[[#This Row],[H-S prob.]])/(Table1[[#This Row],[Odds]]-1))*0.3</f>
        <v>-1.04206078485017E-2</v>
      </c>
      <c r="K826">
        <f>(Table1[[#This Row],[H-S Bet]]*Table1[[#This Row],[Odds]]*Table1[[#This Row],[Win]]-Table1[[#This Row],[H-S Bet]])*Table1[[#This Row],[H-S Bankroll]]</f>
        <v>0</v>
      </c>
      <c r="L826">
        <f>Table1[[#This Row],[H-S Bet]]*Table1[[#This Row],[Odds]]*Table1[[#This Row],[Win]]-Table1[[#This Row],[H-S Bet]]</f>
        <v>0</v>
      </c>
      <c r="M826" s="5">
        <f>M825</f>
        <v>1.5243609456169138</v>
      </c>
      <c r="N826" s="4">
        <v>0.47699999999999998</v>
      </c>
      <c r="O826" s="4">
        <f>((Table1[[#This Row],[Dom prob.]]*(Table1[[#This Row],[Odds]]-1)-1+Table1[[#This Row],[Dom prob.]])/(Table1[[#This Row],[Odds]]-1))*0.3</f>
        <v>-1.3800000000000012E-2</v>
      </c>
      <c r="P826" s="4"/>
      <c r="Q826" s="4">
        <f>(Table1[[#This Row],[Dom Bet]]*Table1[[#This Row],[Odds]]*Table1[[#This Row],[Win]]-Table1[[#This Row],[Dom Bet]])*Table1[[#This Row],[Dom Bankroll]]</f>
        <v>0</v>
      </c>
      <c r="R826" s="4">
        <f>Table1[[#This Row],[Dom Bet]]*Table1[[#This Row],[Odds]]*Table1[[#This Row],[Win]]-Table1[[#This Row],[Dom Bet]]</f>
        <v>0</v>
      </c>
      <c r="S826" s="4">
        <f>S825</f>
        <v>1.166932302648414</v>
      </c>
      <c r="T826">
        <v>0.46</v>
      </c>
      <c r="U826">
        <f>((Table1[[#This Row],[BB prob.]]*(Table1[[#This Row],[Odds]]-1)-1+Table1[[#This Row],[BB prob.]])/(Table1[[#This Row],[Odds]]-1))*0.3</f>
        <v>-2.4000000000000004E-2</v>
      </c>
      <c r="W826">
        <f>(Table1[[#This Row],[BB Bet]]*Table1[[#This Row],[Odds]]*Table1[[#This Row],[Win]]-Table1[[#This Row],[BB Bet]])*Table1[[#This Row],[BB Bankroll]]</f>
        <v>0</v>
      </c>
      <c r="X826">
        <f>Table1[[#This Row],[BB Bet]]*Table1[[#This Row],[Odds]]*Table1[[#This Row],[Win]]-Table1[[#This Row],[BB Bet]]</f>
        <v>0</v>
      </c>
      <c r="Y826" s="5">
        <f>Y825</f>
        <v>1.7688628609293744</v>
      </c>
    </row>
    <row r="827" spans="1:25" x14ac:dyDescent="0.35">
      <c r="A827" s="4">
        <v>2020020437</v>
      </c>
      <c r="B827" s="4">
        <v>59</v>
      </c>
      <c r="C827" s="4" t="s">
        <v>27</v>
      </c>
      <c r="D827" s="4" t="s">
        <v>11</v>
      </c>
      <c r="E827" s="4">
        <v>0</v>
      </c>
      <c r="F827" s="4">
        <v>1</v>
      </c>
      <c r="G827" s="4">
        <v>1.86</v>
      </c>
      <c r="H827">
        <v>0.51736767974750275</v>
      </c>
      <c r="I827">
        <f>((Table1[[#This Row],[H-S prob.]]*(Table1[[#This Row],[Odds]]-1)-1+Table1[[#This Row],[H-S prob.]])/(Table1[[#This Row],[Odds]]-1))*0.3</f>
        <v>-1.3149807791736561E-2</v>
      </c>
      <c r="K827">
        <f>(Table1[[#This Row],[H-S Bet]]*Table1[[#This Row],[Odds]]*Table1[[#This Row],[Win]]-Table1[[#This Row],[H-S Bet]])*Table1[[#This Row],[H-S Bankroll]]</f>
        <v>0</v>
      </c>
      <c r="L827">
        <f>Table1[[#This Row],[H-S Bet]]*Table1[[#This Row],[Odds]]*Table1[[#This Row],[Win]]-Table1[[#This Row],[H-S Bet]]</f>
        <v>0</v>
      </c>
      <c r="M827" s="5">
        <f>M826</f>
        <v>1.5243609456169138</v>
      </c>
      <c r="N827" s="4">
        <v>0.52300000000000002</v>
      </c>
      <c r="O827" s="4">
        <f>((Table1[[#This Row],[Dom prob.]]*(Table1[[#This Row],[Odds]]-1)-1+Table1[[#This Row],[Dom prob.]])/(Table1[[#This Row],[Odds]]-1))*0.3</f>
        <v>-9.4953488372092696E-3</v>
      </c>
      <c r="P827" s="4"/>
      <c r="Q827" s="4">
        <f>(Table1[[#This Row],[Dom Bet]]*Table1[[#This Row],[Odds]]*Table1[[#This Row],[Win]]-Table1[[#This Row],[Dom Bet]])*Table1[[#This Row],[Dom Bankroll]]</f>
        <v>0</v>
      </c>
      <c r="R827" s="4">
        <f>Table1[[#This Row],[Dom Bet]]*Table1[[#This Row],[Odds]]*Table1[[#This Row],[Win]]-Table1[[#This Row],[Dom Bet]]</f>
        <v>0</v>
      </c>
      <c r="S827" s="4">
        <f>S826</f>
        <v>1.166932302648414</v>
      </c>
      <c r="T827">
        <v>0.54</v>
      </c>
      <c r="U827">
        <f>((Table1[[#This Row],[BB prob.]]*(Table1[[#This Row],[Odds]]-1)-1+Table1[[#This Row],[BB prob.]])/(Table1[[#This Row],[Odds]]-1))*0.3</f>
        <v>1.5348837209302956E-3</v>
      </c>
      <c r="V827">
        <v>1.5348837209302956E-3</v>
      </c>
      <c r="W827">
        <f>(Table1[[#This Row],[BB Bet]]*Table1[[#This Row],[Odds]]*Table1[[#This Row],[Win]]-Table1[[#This Row],[BB Bet]])*Table1[[#This Row],[BB Bankroll]]</f>
        <v>2.3348989764268705E-3</v>
      </c>
      <c r="X827">
        <f>Table1[[#This Row],[BB Bet]]*Table1[[#This Row],[Odds]]*Table1[[#This Row],[Win]]-Table1[[#This Row],[BB Bet]]</f>
        <v>1.3200000000000544E-3</v>
      </c>
      <c r="Y827" s="5">
        <f>Y826</f>
        <v>1.7688628609293744</v>
      </c>
    </row>
    <row r="828" spans="1:25" x14ac:dyDescent="0.35">
      <c r="A828" s="4">
        <v>2020020438</v>
      </c>
      <c r="B828" s="4">
        <v>59</v>
      </c>
      <c r="C828" s="4" t="s">
        <v>7</v>
      </c>
      <c r="D828" s="4" t="s">
        <v>23</v>
      </c>
      <c r="E828" s="4">
        <v>1</v>
      </c>
      <c r="F828" s="4">
        <v>0</v>
      </c>
      <c r="G828" s="4">
        <v>1.54</v>
      </c>
      <c r="H828">
        <v>0.59421427653396897</v>
      </c>
      <c r="I828">
        <f>((Table1[[#This Row],[H-S prob.]]*(Table1[[#This Row],[Odds]]-1)-1+Table1[[#This Row],[H-S prob.]])/(Table1[[#This Row],[Odds]]-1))*0.3</f>
        <v>-4.7172230076493238E-2</v>
      </c>
      <c r="K828">
        <f>(Table1[[#This Row],[H-S Bet]]*Table1[[#This Row],[Odds]]*Table1[[#This Row],[Win]]-Table1[[#This Row],[H-S Bet]])*Table1[[#This Row],[H-S Bankroll]]</f>
        <v>0</v>
      </c>
      <c r="L828">
        <f>Table1[[#This Row],[H-S Bet]]*Table1[[#This Row],[Odds]]*Table1[[#This Row],[Win]]-Table1[[#This Row],[H-S Bet]]</f>
        <v>0</v>
      </c>
      <c r="M828" s="5">
        <f>M827</f>
        <v>1.5243609456169138</v>
      </c>
      <c r="N828" s="4">
        <v>0.65500000000000003</v>
      </c>
      <c r="O828" s="4">
        <f>((Table1[[#This Row],[Dom prob.]]*(Table1[[#This Row],[Odds]]-1)-1+Table1[[#This Row],[Dom prob.]])/(Table1[[#This Row],[Odds]]-1))*0.3</f>
        <v>4.8333333333333561E-3</v>
      </c>
      <c r="P828" s="4">
        <v>4.8333333333333561E-3</v>
      </c>
      <c r="Q828" s="4">
        <f>(Table1[[#This Row],[Dom Bet]]*Table1[[#This Row],[Odds]]*Table1[[#This Row],[Win]]-Table1[[#This Row],[Dom Bet]])*Table1[[#This Row],[Dom Bankroll]]</f>
        <v>-5.6401727961340273E-3</v>
      </c>
      <c r="R828" s="4">
        <f>Table1[[#This Row],[Dom Bet]]*Table1[[#This Row],[Odds]]*Table1[[#This Row],[Win]]-Table1[[#This Row],[Dom Bet]]</f>
        <v>-4.8333333333333561E-3</v>
      </c>
      <c r="S828" s="4">
        <f>S827</f>
        <v>1.166932302648414</v>
      </c>
      <c r="T828">
        <v>0.60670000000000002</v>
      </c>
      <c r="U828">
        <f>((Table1[[#This Row],[BB prob.]]*(Table1[[#This Row],[Odds]]-1)-1+Table1[[#This Row],[BB prob.]])/(Table1[[#This Row],[Odds]]-1))*0.3</f>
        <v>-3.6490000000000009E-2</v>
      </c>
      <c r="W828">
        <f>(Table1[[#This Row],[BB Bet]]*Table1[[#This Row],[Odds]]*Table1[[#This Row],[Win]]-Table1[[#This Row],[BB Bet]])*Table1[[#This Row],[BB Bankroll]]</f>
        <v>0</v>
      </c>
      <c r="X828">
        <f>Table1[[#This Row],[BB Bet]]*Table1[[#This Row],[Odds]]*Table1[[#This Row],[Win]]-Table1[[#This Row],[BB Bet]]</f>
        <v>0</v>
      </c>
      <c r="Y828" s="5">
        <f>Y827</f>
        <v>1.7688628609293744</v>
      </c>
    </row>
    <row r="829" spans="1:25" x14ac:dyDescent="0.35">
      <c r="A829" s="4">
        <v>2020020438</v>
      </c>
      <c r="B829" s="4">
        <v>59</v>
      </c>
      <c r="C829" s="4" t="s">
        <v>23</v>
      </c>
      <c r="D829" s="4" t="s">
        <v>7</v>
      </c>
      <c r="E829" s="4">
        <v>0</v>
      </c>
      <c r="F829" s="4">
        <v>1</v>
      </c>
      <c r="G829" s="4">
        <v>2.65</v>
      </c>
      <c r="H829">
        <v>0.40578572346603092</v>
      </c>
      <c r="I829">
        <f>((Table1[[#This Row],[H-S prob.]]*(Table1[[#This Row],[Odds]]-1)-1+Table1[[#This Row],[H-S prob.]])/(Table1[[#This Row],[Odds]]-1))*0.3</f>
        <v>1.3696757669996715E-2</v>
      </c>
      <c r="J829">
        <v>1.3696757669996715E-2</v>
      </c>
      <c r="K829">
        <f>(Table1[[#This Row],[H-S Bet]]*Table1[[#This Row],[Odds]]*Table1[[#This Row],[Win]]-Table1[[#This Row],[H-S Bet]])*Table1[[#This Row],[H-S Bankroll]]</f>
        <v>3.4450024081641155E-2</v>
      </c>
      <c r="L829">
        <f>Table1[[#This Row],[H-S Bet]]*Table1[[#This Row],[Odds]]*Table1[[#This Row],[Win]]-Table1[[#This Row],[H-S Bet]]</f>
        <v>2.2599650155494581E-2</v>
      </c>
      <c r="M829" s="5">
        <f>M828</f>
        <v>1.5243609456169138</v>
      </c>
      <c r="N829" s="4">
        <v>0.34499999999999997</v>
      </c>
      <c r="O829" s="4">
        <f>((Table1[[#This Row],[Dom prob.]]*(Table1[[#This Row],[Odds]]-1)-1+Table1[[#This Row],[Dom prob.]])/(Table1[[#This Row],[Odds]]-1))*0.3</f>
        <v>-1.559090909090911E-2</v>
      </c>
      <c r="P829" s="4"/>
      <c r="Q829" s="4">
        <f>(Table1[[#This Row],[Dom Bet]]*Table1[[#This Row],[Odds]]*Table1[[#This Row],[Win]]-Table1[[#This Row],[Dom Bet]])*Table1[[#This Row],[Dom Bankroll]]</f>
        <v>0</v>
      </c>
      <c r="R829" s="4">
        <f>Table1[[#This Row],[Dom Bet]]*Table1[[#This Row],[Odds]]*Table1[[#This Row],[Win]]-Table1[[#This Row],[Dom Bet]]</f>
        <v>0</v>
      </c>
      <c r="S829" s="4">
        <f>S828</f>
        <v>1.166932302648414</v>
      </c>
      <c r="T829">
        <v>0.39329999999999998</v>
      </c>
      <c r="U829">
        <f>((Table1[[#This Row],[BB prob.]]*(Table1[[#This Row],[Odds]]-1)-1+Table1[[#This Row],[BB prob.]])/(Table1[[#This Row],[Odds]]-1))*0.3</f>
        <v>7.6809090909090673E-3</v>
      </c>
      <c r="V829">
        <v>7.6809090909090673E-3</v>
      </c>
      <c r="W829">
        <f>(Table1[[#This Row],[BB Bet]]*Table1[[#This Row],[Odds]]*Table1[[#This Row],[Win]]-Table1[[#This Row],[BB Bet]])*Table1[[#This Row],[BB Bankroll]]</f>
        <v>2.2417683467988354E-2</v>
      </c>
      <c r="X829">
        <f>Table1[[#This Row],[BB Bet]]*Table1[[#This Row],[Odds]]*Table1[[#This Row],[Win]]-Table1[[#This Row],[BB Bet]]</f>
        <v>1.2673499999999959E-2</v>
      </c>
      <c r="Y829" s="5">
        <f>Y828</f>
        <v>1.7688628609293744</v>
      </c>
    </row>
    <row r="830" spans="1:25" x14ac:dyDescent="0.35">
      <c r="A830" s="4">
        <v>2020020439</v>
      </c>
      <c r="B830" s="4">
        <v>59</v>
      </c>
      <c r="C830" s="4" t="s">
        <v>22</v>
      </c>
      <c r="D830" s="4" t="s">
        <v>6</v>
      </c>
      <c r="E830" s="4">
        <v>1</v>
      </c>
      <c r="F830" s="4">
        <v>1</v>
      </c>
      <c r="G830" s="4">
        <v>2.1</v>
      </c>
      <c r="H830">
        <v>0.5132161604920128</v>
      </c>
      <c r="I830">
        <f>((Table1[[#This Row],[H-S prob.]]*(Table1[[#This Row],[Odds]]-1)-1+Table1[[#This Row],[H-S prob.]])/(Table1[[#This Row],[Odds]]-1))*0.3</f>
        <v>2.1205619190880081E-2</v>
      </c>
      <c r="J830">
        <v>2.1205619190880081E-2</v>
      </c>
      <c r="K830">
        <f>(Table1[[#This Row],[H-S Bet]]*Table1[[#This Row],[Odds]]*Table1[[#This Row],[Win]]-Table1[[#This Row],[H-S Bet]])*Table1[[#This Row],[H-S Bankroll]]</f>
        <v>3.5557519494422346E-2</v>
      </c>
      <c r="L830">
        <f>Table1[[#This Row],[H-S Bet]]*Table1[[#This Row],[Odds]]*Table1[[#This Row],[Win]]-Table1[[#This Row],[H-S Bet]]</f>
        <v>2.3326181109968088E-2</v>
      </c>
      <c r="M830" s="5">
        <f>M829</f>
        <v>1.5243609456169138</v>
      </c>
      <c r="N830" s="4">
        <v>0.51700000000000002</v>
      </c>
      <c r="O830" s="4">
        <f>((Table1[[#This Row],[Dom prob.]]*(Table1[[#This Row],[Odds]]-1)-1+Table1[[#This Row],[Dom prob.]])/(Table1[[#This Row],[Odds]]-1))*0.3</f>
        <v>2.3372727272727298E-2</v>
      </c>
      <c r="P830" s="4">
        <v>2.3372727272727298E-2</v>
      </c>
      <c r="Q830" s="4">
        <f>(Table1[[#This Row],[Dom Bet]]*Table1[[#This Row],[Odds]]*Table1[[#This Row],[Win]]-Table1[[#This Row],[Dom Bet]])*Table1[[#This Row],[Dom Bankroll]]</f>
        <v>3.0001829501090756E-2</v>
      </c>
      <c r="R830" s="4">
        <f>Table1[[#This Row],[Dom Bet]]*Table1[[#This Row],[Odds]]*Table1[[#This Row],[Win]]-Table1[[#This Row],[Dom Bet]]</f>
        <v>2.5710000000000028E-2</v>
      </c>
      <c r="S830" s="4">
        <f>S829</f>
        <v>1.166932302648414</v>
      </c>
      <c r="T830">
        <v>0.51659999999999995</v>
      </c>
      <c r="U830">
        <f>((Table1[[#This Row],[BB prob.]]*(Table1[[#This Row],[Odds]]-1)-1+Table1[[#This Row],[BB prob.]])/(Table1[[#This Row],[Odds]]-1))*0.3</f>
        <v>2.3143636363636342E-2</v>
      </c>
      <c r="V830">
        <v>2.3143636363636342E-2</v>
      </c>
      <c r="W830">
        <f>(Table1[[#This Row],[BB Bet]]*Table1[[#This Row],[Odds]]*Table1[[#This Row],[Win]]-Table1[[#This Row],[BB Bet]])*Table1[[#This Row],[BB Bankroll]]</f>
        <v>4.5031710713539973E-2</v>
      </c>
      <c r="X830">
        <f>Table1[[#This Row],[BB Bet]]*Table1[[#This Row],[Odds]]*Table1[[#This Row],[Win]]-Table1[[#This Row],[BB Bet]]</f>
        <v>2.5457999999999977E-2</v>
      </c>
      <c r="Y830" s="5">
        <f>Y829</f>
        <v>1.7688628609293744</v>
      </c>
    </row>
    <row r="831" spans="1:25" x14ac:dyDescent="0.35">
      <c r="A831" s="4">
        <v>2020020439</v>
      </c>
      <c r="B831" s="4">
        <v>59</v>
      </c>
      <c r="C831" s="4" t="s">
        <v>6</v>
      </c>
      <c r="D831" s="4" t="s">
        <v>22</v>
      </c>
      <c r="E831" s="4">
        <v>0</v>
      </c>
      <c r="F831" s="4">
        <v>0</v>
      </c>
      <c r="G831" s="4">
        <v>1.86</v>
      </c>
      <c r="H831">
        <v>0.4867838395079872</v>
      </c>
      <c r="I831">
        <f>((Table1[[#This Row],[H-S prob.]]*(Table1[[#This Row],[Odds]]-1)-1+Table1[[#This Row],[H-S prob.]])/(Table1[[#This Row],[Odds]]-1))*0.3</f>
        <v>-3.2993741342491972E-2</v>
      </c>
      <c r="K831">
        <f>(Table1[[#This Row],[H-S Bet]]*Table1[[#This Row],[Odds]]*Table1[[#This Row],[Win]]-Table1[[#This Row],[H-S Bet]])*Table1[[#This Row],[H-S Bankroll]]</f>
        <v>0</v>
      </c>
      <c r="L831">
        <f>Table1[[#This Row],[H-S Bet]]*Table1[[#This Row],[Odds]]*Table1[[#This Row],[Win]]-Table1[[#This Row],[H-S Bet]]</f>
        <v>0</v>
      </c>
      <c r="M831" s="5">
        <f>M830</f>
        <v>1.5243609456169138</v>
      </c>
      <c r="N831" s="4">
        <v>0.48299999999999998</v>
      </c>
      <c r="O831" s="4">
        <f>((Table1[[#This Row],[Dom prob.]]*(Table1[[#This Row],[Odds]]-1)-1+Table1[[#This Row],[Dom prob.]])/(Table1[[#This Row],[Odds]]-1))*0.3</f>
        <v>-3.5448837209302295E-2</v>
      </c>
      <c r="P831" s="4"/>
      <c r="Q831" s="4">
        <f>(Table1[[#This Row],[Dom Bet]]*Table1[[#This Row],[Odds]]*Table1[[#This Row],[Win]]-Table1[[#This Row],[Dom Bet]])*Table1[[#This Row],[Dom Bankroll]]</f>
        <v>0</v>
      </c>
      <c r="R831" s="4">
        <f>Table1[[#This Row],[Dom Bet]]*Table1[[#This Row],[Odds]]*Table1[[#This Row],[Win]]-Table1[[#This Row],[Dom Bet]]</f>
        <v>0</v>
      </c>
      <c r="S831" s="4">
        <f>S830</f>
        <v>1.166932302648414</v>
      </c>
      <c r="T831">
        <v>0.48340000000000005</v>
      </c>
      <c r="U831">
        <f>((Table1[[#This Row],[BB prob.]]*(Table1[[#This Row],[Odds]]-1)-1+Table1[[#This Row],[BB prob.]])/(Table1[[#This Row],[Odds]]-1))*0.3</f>
        <v>-3.5189302325581338E-2</v>
      </c>
      <c r="W831">
        <f>(Table1[[#This Row],[BB Bet]]*Table1[[#This Row],[Odds]]*Table1[[#This Row],[Win]]-Table1[[#This Row],[BB Bet]])*Table1[[#This Row],[BB Bankroll]]</f>
        <v>0</v>
      </c>
      <c r="X831">
        <f>Table1[[#This Row],[BB Bet]]*Table1[[#This Row],[Odds]]*Table1[[#This Row],[Win]]-Table1[[#This Row],[BB Bet]]</f>
        <v>0</v>
      </c>
      <c r="Y831" s="5">
        <f>Y830</f>
        <v>1.7688628609293744</v>
      </c>
    </row>
    <row r="832" spans="1:25" x14ac:dyDescent="0.35">
      <c r="A832" s="4">
        <v>2020020440</v>
      </c>
      <c r="B832" s="4">
        <v>59</v>
      </c>
      <c r="C832" s="4" t="s">
        <v>8</v>
      </c>
      <c r="D832" s="4" t="s">
        <v>9</v>
      </c>
      <c r="E832" s="4">
        <v>0</v>
      </c>
      <c r="F832" s="4">
        <v>0</v>
      </c>
      <c r="G832" s="4">
        <v>1.83</v>
      </c>
      <c r="H832">
        <v>0.54321872154058803</v>
      </c>
      <c r="I832">
        <f>((Table1[[#This Row],[H-S prob.]]*(Table1[[#This Row],[Odds]]-1)-1+Table1[[#This Row],[H-S prob.]])/(Table1[[#This Row],[Odds]]-1))*0.3</f>
        <v>-2.1360504508640336E-3</v>
      </c>
      <c r="K832">
        <f>(Table1[[#This Row],[H-S Bet]]*Table1[[#This Row],[Odds]]*Table1[[#This Row],[Win]]-Table1[[#This Row],[H-S Bet]])*Table1[[#This Row],[H-S Bankroll]]</f>
        <v>0</v>
      </c>
      <c r="L832">
        <f>Table1[[#This Row],[H-S Bet]]*Table1[[#This Row],[Odds]]*Table1[[#This Row],[Win]]-Table1[[#This Row],[H-S Bet]]</f>
        <v>0</v>
      </c>
      <c r="M832" s="5">
        <f>M831</f>
        <v>1.5243609456169138</v>
      </c>
      <c r="N832" s="4">
        <v>0.56299999999999994</v>
      </c>
      <c r="O832" s="4">
        <f>((Table1[[#This Row],[Dom prob.]]*(Table1[[#This Row],[Odds]]-1)-1+Table1[[#This Row],[Dom prob.]])/(Table1[[#This Row],[Odds]]-1))*0.3</f>
        <v>1.094819277108431E-2</v>
      </c>
      <c r="P832" s="4">
        <v>1.094819277108431E-2</v>
      </c>
      <c r="Q832" s="4">
        <f>(Table1[[#This Row],[Dom Bet]]*Table1[[#This Row],[Odds]]*Table1[[#This Row],[Win]]-Table1[[#This Row],[Dom Bet]])*Table1[[#This Row],[Dom Bankroll]]</f>
        <v>-1.2775799800200134E-2</v>
      </c>
      <c r="R832" s="4">
        <f>Table1[[#This Row],[Dom Bet]]*Table1[[#This Row],[Odds]]*Table1[[#This Row],[Win]]-Table1[[#This Row],[Dom Bet]]</f>
        <v>-1.094819277108431E-2</v>
      </c>
      <c r="S832" s="4">
        <f>S831</f>
        <v>1.166932302648414</v>
      </c>
      <c r="T832">
        <v>0.51380000000000003</v>
      </c>
      <c r="U832">
        <f>((Table1[[#This Row],[BB prob.]]*(Table1[[#This Row],[Odds]]-1)-1+Table1[[#This Row],[BB prob.]])/(Table1[[#This Row],[Odds]]-1))*0.3</f>
        <v>-2.1594939759036088E-2</v>
      </c>
      <c r="W832">
        <f>(Table1[[#This Row],[BB Bet]]*Table1[[#This Row],[Odds]]*Table1[[#This Row],[Win]]-Table1[[#This Row],[BB Bet]])*Table1[[#This Row],[BB Bankroll]]</f>
        <v>0</v>
      </c>
      <c r="X832">
        <f>Table1[[#This Row],[BB Bet]]*Table1[[#This Row],[Odds]]*Table1[[#This Row],[Win]]-Table1[[#This Row],[BB Bet]]</f>
        <v>0</v>
      </c>
      <c r="Y832" s="5">
        <f>Y831</f>
        <v>1.7688628609293744</v>
      </c>
    </row>
    <row r="833" spans="1:25" x14ac:dyDescent="0.35">
      <c r="A833" s="4">
        <v>2020020440</v>
      </c>
      <c r="B833" s="4">
        <v>59</v>
      </c>
      <c r="C833" s="4" t="s">
        <v>9</v>
      </c>
      <c r="D833" s="4" t="s">
        <v>8</v>
      </c>
      <c r="E833" s="4">
        <v>1</v>
      </c>
      <c r="F833" s="4">
        <v>1</v>
      </c>
      <c r="G833" s="4">
        <v>2.1</v>
      </c>
      <c r="H833">
        <v>0.45678127845941197</v>
      </c>
      <c r="I833">
        <f>((Table1[[#This Row],[H-S prob.]]*(Table1[[#This Row],[Odds]]-1)-1+Table1[[#This Row],[H-S prob.]])/(Table1[[#This Row],[Odds]]-1))*0.3</f>
        <v>-1.1116176882336761E-2</v>
      </c>
      <c r="K833">
        <f>(Table1[[#This Row],[H-S Bet]]*Table1[[#This Row],[Odds]]*Table1[[#This Row],[Win]]-Table1[[#This Row],[H-S Bet]])*Table1[[#This Row],[H-S Bankroll]]</f>
        <v>0</v>
      </c>
      <c r="L833">
        <f>Table1[[#This Row],[H-S Bet]]*Table1[[#This Row],[Odds]]*Table1[[#This Row],[Win]]-Table1[[#This Row],[H-S Bet]]</f>
        <v>0</v>
      </c>
      <c r="M833" s="5">
        <f>M832</f>
        <v>1.5243609456169138</v>
      </c>
      <c r="N833" s="4">
        <v>0.437</v>
      </c>
      <c r="O833" s="4">
        <f>((Table1[[#This Row],[Dom prob.]]*(Table1[[#This Row],[Odds]]-1)-1+Table1[[#This Row],[Dom prob.]])/(Table1[[#This Row],[Odds]]-1))*0.3</f>
        <v>-2.2445454545454539E-2</v>
      </c>
      <c r="P833" s="4"/>
      <c r="Q833" s="4">
        <f>(Table1[[#This Row],[Dom Bet]]*Table1[[#This Row],[Odds]]*Table1[[#This Row],[Win]]-Table1[[#This Row],[Dom Bet]])*Table1[[#This Row],[Dom Bankroll]]</f>
        <v>0</v>
      </c>
      <c r="R833" s="4">
        <f>Table1[[#This Row],[Dom Bet]]*Table1[[#This Row],[Odds]]*Table1[[#This Row],[Win]]-Table1[[#This Row],[Dom Bet]]</f>
        <v>0</v>
      </c>
      <c r="S833" s="4">
        <f>S832</f>
        <v>1.166932302648414</v>
      </c>
      <c r="T833">
        <v>0.48620000000000002</v>
      </c>
      <c r="U833">
        <f>((Table1[[#This Row],[BB prob.]]*(Table1[[#This Row],[Odds]]-1)-1+Table1[[#This Row],[BB prob.]])/(Table1[[#This Row],[Odds]]-1))*0.3</f>
        <v>5.7327272727272973E-3</v>
      </c>
      <c r="V833">
        <v>5.7327272727272973E-3</v>
      </c>
      <c r="W833">
        <f>(Table1[[#This Row],[BB Bet]]*Table1[[#This Row],[Odds]]*Table1[[#This Row],[Win]]-Table1[[#This Row],[BB Bet]])*Table1[[#This Row],[BB Bankroll]]</f>
        <v>1.1154449201020683E-2</v>
      </c>
      <c r="X833">
        <f>Table1[[#This Row],[BB Bet]]*Table1[[#This Row],[Odds]]*Table1[[#This Row],[Win]]-Table1[[#This Row],[BB Bet]]</f>
        <v>6.3060000000000269E-3</v>
      </c>
      <c r="Y833" s="5">
        <f>Y832</f>
        <v>1.7688628609293744</v>
      </c>
    </row>
    <row r="834" spans="1:25" x14ac:dyDescent="0.35">
      <c r="A834" s="4">
        <v>2020020441</v>
      </c>
      <c r="B834" s="4">
        <v>59</v>
      </c>
      <c r="C834" s="4" t="s">
        <v>26</v>
      </c>
      <c r="D834" s="4" t="s">
        <v>25</v>
      </c>
      <c r="E834" s="4">
        <v>1</v>
      </c>
      <c r="F834" s="4">
        <v>0</v>
      </c>
      <c r="G834" s="4">
        <v>2.1</v>
      </c>
      <c r="H834">
        <v>0.39337651126743389</v>
      </c>
      <c r="I834">
        <f>((Table1[[#This Row],[H-S prob.]]*(Table1[[#This Row],[Odds]]-1)-1+Table1[[#This Row],[H-S prob.]])/(Table1[[#This Row],[Odds]]-1))*0.3</f>
        <v>-4.742981627410605E-2</v>
      </c>
      <c r="K834">
        <f>(Table1[[#This Row],[H-S Bet]]*Table1[[#This Row],[Odds]]*Table1[[#This Row],[Win]]-Table1[[#This Row],[H-S Bet]])*Table1[[#This Row],[H-S Bankroll]]</f>
        <v>0</v>
      </c>
      <c r="L834">
        <f>Table1[[#This Row],[H-S Bet]]*Table1[[#This Row],[Odds]]*Table1[[#This Row],[Win]]-Table1[[#This Row],[H-S Bet]]</f>
        <v>0</v>
      </c>
      <c r="M834" s="5">
        <f>M833</f>
        <v>1.5243609456169138</v>
      </c>
      <c r="N834" s="4">
        <v>0.44500000000000001</v>
      </c>
      <c r="O834" s="4">
        <f>((Table1[[#This Row],[Dom prob.]]*(Table1[[#This Row],[Odds]]-1)-1+Table1[[#This Row],[Dom prob.]])/(Table1[[#This Row],[Odds]]-1))*0.3</f>
        <v>-1.7863636363636345E-2</v>
      </c>
      <c r="P834" s="4"/>
      <c r="Q834" s="4">
        <f>(Table1[[#This Row],[Dom Bet]]*Table1[[#This Row],[Odds]]*Table1[[#This Row],[Win]]-Table1[[#This Row],[Dom Bet]])*Table1[[#This Row],[Dom Bankroll]]</f>
        <v>0</v>
      </c>
      <c r="R834" s="4">
        <f>Table1[[#This Row],[Dom Bet]]*Table1[[#This Row],[Odds]]*Table1[[#This Row],[Win]]-Table1[[#This Row],[Dom Bet]]</f>
        <v>0</v>
      </c>
      <c r="S834" s="4">
        <f>S833</f>
        <v>1.166932302648414</v>
      </c>
      <c r="T834">
        <v>0.49109999999999998</v>
      </c>
      <c r="U834">
        <f>((Table1[[#This Row],[BB prob.]]*(Table1[[#This Row],[Odds]]-1)-1+Table1[[#This Row],[BB prob.]])/(Table1[[#This Row],[Odds]]-1))*0.3</f>
        <v>8.5390909090908938E-3</v>
      </c>
      <c r="V834">
        <v>8.5390909090908938E-3</v>
      </c>
      <c r="W834">
        <f>(Table1[[#This Row],[BB Bet]]*Table1[[#This Row],[Odds]]*Table1[[#This Row],[Win]]-Table1[[#This Row],[BB Bet]])*Table1[[#This Row],[BB Bankroll]]</f>
        <v>-1.5104480775190532E-2</v>
      </c>
      <c r="X834">
        <f>Table1[[#This Row],[BB Bet]]*Table1[[#This Row],[Odds]]*Table1[[#This Row],[Win]]-Table1[[#This Row],[BB Bet]]</f>
        <v>-8.5390909090908938E-3</v>
      </c>
      <c r="Y834" s="5">
        <f>Y833</f>
        <v>1.7688628609293744</v>
      </c>
    </row>
    <row r="835" spans="1:25" x14ac:dyDescent="0.35">
      <c r="A835" s="4">
        <v>2020020441</v>
      </c>
      <c r="B835" s="4">
        <v>59</v>
      </c>
      <c r="C835" s="4" t="s">
        <v>25</v>
      </c>
      <c r="D835" s="4" t="s">
        <v>26</v>
      </c>
      <c r="E835" s="4">
        <v>0</v>
      </c>
      <c r="F835" s="4">
        <v>1</v>
      </c>
      <c r="G835" s="4">
        <v>1.83</v>
      </c>
      <c r="H835">
        <v>0.606623488732566</v>
      </c>
      <c r="I835">
        <f>((Table1[[#This Row],[H-S prob.]]*(Table1[[#This Row],[Odds]]-1)-1+Table1[[#This Row],[H-S prob.]])/(Table1[[#This Row],[Odds]]-1))*0.3</f>
        <v>3.9802765438769566E-2</v>
      </c>
      <c r="J835">
        <v>3.9802765438769566E-2</v>
      </c>
      <c r="K835">
        <f>(Table1[[#This Row],[H-S Bet]]*Table1[[#This Row],[Odds]]*Table1[[#This Row],[Win]]-Table1[[#This Row],[H-S Bet]])*Table1[[#This Row],[H-S Bankroll]]</f>
        <v>5.0359238364801134E-2</v>
      </c>
      <c r="L835">
        <f>Table1[[#This Row],[H-S Bet]]*Table1[[#This Row],[Odds]]*Table1[[#This Row],[Win]]-Table1[[#This Row],[H-S Bet]]</f>
        <v>3.3036295314178746E-2</v>
      </c>
      <c r="M835" s="5">
        <f>M834</f>
        <v>1.5243609456169138</v>
      </c>
      <c r="N835" s="4">
        <v>0.55499999999999994</v>
      </c>
      <c r="O835" s="4">
        <f>((Table1[[#This Row],[Dom prob.]]*(Table1[[#This Row],[Odds]]-1)-1+Table1[[#This Row],[Dom prob.]])/(Table1[[#This Row],[Odds]]-1))*0.3</f>
        <v>5.6566265060240747E-3</v>
      </c>
      <c r="P835" s="4">
        <v>5.6566265060240747E-3</v>
      </c>
      <c r="Q835" s="4">
        <f>(Table1[[#This Row],[Dom Bet]]*Table1[[#This Row],[Odds]]*Table1[[#This Row],[Win]]-Table1[[#This Row],[Dom Bet]])*Table1[[#This Row],[Dom Bankroll]]</f>
        <v>5.4787471609342824E-3</v>
      </c>
      <c r="R835" s="4">
        <f>Table1[[#This Row],[Dom Bet]]*Table1[[#This Row],[Odds]]*Table1[[#This Row],[Win]]-Table1[[#This Row],[Dom Bet]]</f>
        <v>4.6949999999999822E-3</v>
      </c>
      <c r="S835" s="4">
        <f>S834</f>
        <v>1.166932302648414</v>
      </c>
      <c r="T835">
        <v>0.50890000000000002</v>
      </c>
      <c r="U835">
        <f>((Table1[[#This Row],[BB prob.]]*(Table1[[#This Row],[Odds]]-1)-1+Table1[[#This Row],[BB prob.]])/(Table1[[#This Row],[Odds]]-1))*0.3</f>
        <v>-2.4836024096385509E-2</v>
      </c>
      <c r="W835">
        <f>(Table1[[#This Row],[BB Bet]]*Table1[[#This Row],[Odds]]*Table1[[#This Row],[Win]]-Table1[[#This Row],[BB Bet]])*Table1[[#This Row],[BB Bankroll]]</f>
        <v>0</v>
      </c>
      <c r="X835">
        <f>Table1[[#This Row],[BB Bet]]*Table1[[#This Row],[Odds]]*Table1[[#This Row],[Win]]-Table1[[#This Row],[BB Bet]]</f>
        <v>0</v>
      </c>
      <c r="Y835" s="5">
        <f>Y834</f>
        <v>1.7688628609293744</v>
      </c>
    </row>
    <row r="836" spans="1:25" x14ac:dyDescent="0.35">
      <c r="A836" s="4">
        <v>2020020441.0999999</v>
      </c>
      <c r="B836" s="4">
        <v>59</v>
      </c>
      <c r="C836" s="4" t="s">
        <v>2</v>
      </c>
      <c r="D836" s="4" t="s">
        <v>13</v>
      </c>
      <c r="E836" s="4">
        <v>1</v>
      </c>
      <c r="F836" s="4">
        <v>0</v>
      </c>
      <c r="G836" s="4">
        <v>1.86</v>
      </c>
      <c r="H836">
        <v>0.52365169177358861</v>
      </c>
      <c r="I836">
        <f>((Table1[[#This Row],[H-S prob.]]*(Table1[[#This Row],[Odds]]-1)-1+Table1[[#This Row],[H-S prob.]])/(Table1[[#This Row],[Odds]]-1))*0.3</f>
        <v>-9.0725069655087521E-3</v>
      </c>
      <c r="K836">
        <f>(Table1[[#This Row],[H-S Bet]]*Table1[[#This Row],[Odds]]*Table1[[#This Row],[Win]]-Table1[[#This Row],[H-S Bet]])*Table1[[#This Row],[H-S Bankroll]]</f>
        <v>0</v>
      </c>
      <c r="L836">
        <f>Table1[[#This Row],[H-S Bet]]*Table1[[#This Row],[Odds]]*Table1[[#This Row],[Win]]-Table1[[#This Row],[H-S Bet]]</f>
        <v>0</v>
      </c>
      <c r="M836" s="5">
        <f>M835</f>
        <v>1.5243609456169138</v>
      </c>
      <c r="N836" s="4">
        <v>0.53300000000000003</v>
      </c>
      <c r="O836" s="4">
        <f>((Table1[[#This Row],[Dom prob.]]*(Table1[[#This Row],[Odds]]-1)-1+Table1[[#This Row],[Dom prob.]])/(Table1[[#This Row],[Odds]]-1))*0.3</f>
        <v>-3.0069767441860324E-3</v>
      </c>
      <c r="P836" s="4"/>
      <c r="Q836" s="4">
        <f>(Table1[[#This Row],[Dom Bet]]*Table1[[#This Row],[Odds]]*Table1[[#This Row],[Win]]-Table1[[#This Row],[Dom Bet]])*Table1[[#This Row],[Dom Bankroll]]</f>
        <v>0</v>
      </c>
      <c r="R836" s="4">
        <f>Table1[[#This Row],[Dom Bet]]*Table1[[#This Row],[Odds]]*Table1[[#This Row],[Win]]-Table1[[#This Row],[Dom Bet]]</f>
        <v>0</v>
      </c>
      <c r="S836" s="4">
        <f>S835</f>
        <v>1.166932302648414</v>
      </c>
      <c r="T836">
        <v>0.5484</v>
      </c>
      <c r="U836">
        <f>((Table1[[#This Row],[BB prob.]]*(Table1[[#This Row],[Odds]]-1)-1+Table1[[#This Row],[BB prob.]])/(Table1[[#This Row],[Odds]]-1))*0.3</f>
        <v>6.9851162790697807E-3</v>
      </c>
      <c r="V836">
        <v>6.9851162790697807E-3</v>
      </c>
      <c r="W836">
        <f>(Table1[[#This Row],[BB Bet]]*Table1[[#This Row],[Odds]]*Table1[[#This Row],[Win]]-Table1[[#This Row],[BB Bet]])*Table1[[#This Row],[BB Bankroll]]</f>
        <v>-1.2355712765319719E-2</v>
      </c>
      <c r="X836">
        <f>Table1[[#This Row],[BB Bet]]*Table1[[#This Row],[Odds]]*Table1[[#This Row],[Win]]-Table1[[#This Row],[BB Bet]]</f>
        <v>-6.9851162790697807E-3</v>
      </c>
      <c r="Y836" s="5">
        <f>Y835</f>
        <v>1.7688628609293744</v>
      </c>
    </row>
    <row r="837" spans="1:25" x14ac:dyDescent="0.35">
      <c r="A837" s="4">
        <v>2020020441.0999999</v>
      </c>
      <c r="B837" s="4">
        <v>59</v>
      </c>
      <c r="C837" s="4" t="s">
        <v>13</v>
      </c>
      <c r="D837" s="4" t="s">
        <v>2</v>
      </c>
      <c r="E837" s="4">
        <v>0</v>
      </c>
      <c r="F837" s="4">
        <v>1</v>
      </c>
      <c r="G837" s="4">
        <v>2.0499999999999998</v>
      </c>
      <c r="H837">
        <v>0.47634830822641128</v>
      </c>
      <c r="I837">
        <f>((Table1[[#This Row],[H-S prob.]]*(Table1[[#This Row],[Odds]]-1)-1+Table1[[#This Row],[H-S prob.]])/(Table1[[#This Row],[Odds]]-1))*0.3</f>
        <v>-6.7102766102448618E-3</v>
      </c>
      <c r="K837">
        <f>(Table1[[#This Row],[H-S Bet]]*Table1[[#This Row],[Odds]]*Table1[[#This Row],[Win]]-Table1[[#This Row],[H-S Bet]])*Table1[[#This Row],[H-S Bankroll]]</f>
        <v>0</v>
      </c>
      <c r="L837">
        <f>Table1[[#This Row],[H-S Bet]]*Table1[[#This Row],[Odds]]*Table1[[#This Row],[Win]]-Table1[[#This Row],[H-S Bet]]</f>
        <v>0</v>
      </c>
      <c r="M837" s="5">
        <f>M836</f>
        <v>1.5243609456169138</v>
      </c>
      <c r="N837" s="4">
        <v>0.46699999999999997</v>
      </c>
      <c r="O837" s="4">
        <f>((Table1[[#This Row],[Dom prob.]]*(Table1[[#This Row],[Odds]]-1)-1+Table1[[#This Row],[Dom prob.]])/(Table1[[#This Row],[Odds]]-1))*0.3</f>
        <v>-1.2185714285714341E-2</v>
      </c>
      <c r="P837" s="4"/>
      <c r="Q837" s="4">
        <f>(Table1[[#This Row],[Dom Bet]]*Table1[[#This Row],[Odds]]*Table1[[#This Row],[Win]]-Table1[[#This Row],[Dom Bet]])*Table1[[#This Row],[Dom Bankroll]]</f>
        <v>0</v>
      </c>
      <c r="R837" s="4">
        <f>Table1[[#This Row],[Dom Bet]]*Table1[[#This Row],[Odds]]*Table1[[#This Row],[Win]]-Table1[[#This Row],[Dom Bet]]</f>
        <v>0</v>
      </c>
      <c r="S837" s="4">
        <f>S836</f>
        <v>1.166932302648414</v>
      </c>
      <c r="T837">
        <v>0.4516</v>
      </c>
      <c r="U837">
        <f>((Table1[[#This Row],[BB prob.]]*(Table1[[#This Row],[Odds]]-1)-1+Table1[[#This Row],[BB prob.]])/(Table1[[#This Row],[Odds]]-1))*0.3</f>
        <v>-2.1205714285714303E-2</v>
      </c>
      <c r="W837">
        <f>(Table1[[#This Row],[BB Bet]]*Table1[[#This Row],[Odds]]*Table1[[#This Row],[Win]]-Table1[[#This Row],[BB Bet]])*Table1[[#This Row],[BB Bankroll]]</f>
        <v>0</v>
      </c>
      <c r="X837">
        <f>Table1[[#This Row],[BB Bet]]*Table1[[#This Row],[Odds]]*Table1[[#This Row],[Win]]-Table1[[#This Row],[BB Bet]]</f>
        <v>0</v>
      </c>
      <c r="Y837" s="5">
        <f>Y836</f>
        <v>1.7688628609293744</v>
      </c>
    </row>
    <row r="838" spans="1:25" x14ac:dyDescent="0.35">
      <c r="A838" s="4">
        <v>2020020442</v>
      </c>
      <c r="B838" s="4">
        <v>60</v>
      </c>
      <c r="C838" s="4" t="s">
        <v>18</v>
      </c>
      <c r="D838" s="4" t="s">
        <v>19</v>
      </c>
      <c r="E838" s="4">
        <v>0</v>
      </c>
      <c r="F838" s="4">
        <v>1</v>
      </c>
      <c r="G838" s="4">
        <v>1.42</v>
      </c>
      <c r="H838">
        <v>0.64597262888613816</v>
      </c>
      <c r="I838">
        <f>((Table1[[#This Row],[H-S prob.]]*(Table1[[#This Row],[Odds]]-1)-1+Table1[[#This Row],[H-S prob.]])/(Table1[[#This Row],[Odds]]-1))*0.3</f>
        <v>-5.9084904986917042E-2</v>
      </c>
      <c r="K838">
        <f>(Table1[[#This Row],[H-S Bet]]*Table1[[#This Row],[Odds]]*Table1[[#This Row],[Win]]-Table1[[#This Row],[H-S Bet]])*Table1[[#This Row],[H-S Bankroll]]</f>
        <v>0</v>
      </c>
      <c r="L838">
        <f>Table1[[#This Row],[H-S Bet]]*Table1[[#This Row],[Odds]]*Table1[[#This Row],[Win]]-Table1[[#This Row],[H-S Bet]]</f>
        <v>0</v>
      </c>
      <c r="M838" s="5">
        <f>M837+SUM(K814:K837)</f>
        <v>1.6876006074498977</v>
      </c>
      <c r="N838" s="4">
        <v>0.66900000000000004</v>
      </c>
      <c r="O838" s="4">
        <f>((Table1[[#This Row],[Dom prob.]]*(Table1[[#This Row],[Odds]]-1)-1+Table1[[#This Row],[Dom prob.]])/(Table1[[#This Row],[Odds]]-1))*0.3</f>
        <v>-3.5728571428571401E-2</v>
      </c>
      <c r="P838" s="4"/>
      <c r="Q838" s="4">
        <f>(Table1[[#This Row],[Dom Bet]]*Table1[[#This Row],[Odds]]*Table1[[#This Row],[Win]]-Table1[[#This Row],[Dom Bet]])*Table1[[#This Row],[Dom Bankroll]]</f>
        <v>0</v>
      </c>
      <c r="R838" s="4">
        <f>Table1[[#This Row],[Dom Bet]]*Table1[[#This Row],[Odds]]*Table1[[#This Row],[Win]]-Table1[[#This Row],[Dom Bet]]</f>
        <v>0</v>
      </c>
      <c r="S838" s="4">
        <f>S837+SUM(Q814:Q837)</f>
        <v>1.2673368779046494</v>
      </c>
      <c r="T838">
        <v>0.77829999999999999</v>
      </c>
      <c r="U838">
        <f>((Table1[[#This Row],[BB prob.]]*(Table1[[#This Row],[Odds]]-1)-1+Table1[[#This Row],[BB prob.]])/(Table1[[#This Row],[Odds]]-1))*0.3</f>
        <v>7.5132857142857154E-2</v>
      </c>
      <c r="V838">
        <v>7.5132857142857154E-2</v>
      </c>
      <c r="W838">
        <f>(Table1[[#This Row],[BB Bet]]*Table1[[#This Row],[Odds]]*Table1[[#This Row],[Win]]-Table1[[#This Row],[BB Bet]])*Table1[[#This Row],[BB Bankroll]]</f>
        <v>5.645332185531729E-2</v>
      </c>
      <c r="X838">
        <f>Table1[[#This Row],[BB Bet]]*Table1[[#This Row],[Odds]]*Table1[[#This Row],[Win]]-Table1[[#This Row],[BB Bet]]</f>
        <v>3.1555799999999995E-2</v>
      </c>
      <c r="Y838" s="5">
        <f>Y837+SUM(W814:W837)</f>
        <v>1.7889998623174599</v>
      </c>
    </row>
    <row r="839" spans="1:25" x14ac:dyDescent="0.35">
      <c r="A839" s="4">
        <v>2020020442</v>
      </c>
      <c r="B839" s="4">
        <v>60</v>
      </c>
      <c r="C839" s="4" t="s">
        <v>19</v>
      </c>
      <c r="D839" s="4" t="s">
        <v>18</v>
      </c>
      <c r="E839" s="4">
        <v>1</v>
      </c>
      <c r="F839" s="4">
        <v>0</v>
      </c>
      <c r="G839" s="4">
        <v>3</v>
      </c>
      <c r="H839">
        <v>0.35402737111386184</v>
      </c>
      <c r="I839">
        <f>((Table1[[#This Row],[H-S prob.]]*(Table1[[#This Row],[Odds]]-1)-1+Table1[[#This Row],[H-S prob.]])/(Table1[[#This Row],[Odds]]-1))*0.3</f>
        <v>9.3123170012378298E-3</v>
      </c>
      <c r="J839">
        <v>9.3123170012378298E-3</v>
      </c>
      <c r="K839">
        <f>(Table1[[#This Row],[H-S Bet]]*Table1[[#This Row],[Odds]]*Table1[[#This Row],[Win]]-Table1[[#This Row],[H-S Bet]])*Table1[[#This Row],[H-S Bankroll]]</f>
        <v>-1.571547182805497E-2</v>
      </c>
      <c r="L839">
        <f>Table1[[#This Row],[H-S Bet]]*Table1[[#This Row],[Odds]]*Table1[[#This Row],[Win]]-Table1[[#This Row],[H-S Bet]]</f>
        <v>-9.3123170012378298E-3</v>
      </c>
      <c r="M839" s="5">
        <f>M838</f>
        <v>1.6876006074498977</v>
      </c>
      <c r="N839" s="4">
        <v>0.33100000000000002</v>
      </c>
      <c r="O839" s="4">
        <f>((Table1[[#This Row],[Dom prob.]]*(Table1[[#This Row],[Odds]]-1)-1+Table1[[#This Row],[Dom prob.]])/(Table1[[#This Row],[Odds]]-1))*0.3</f>
        <v>-1.0499999999999926E-3</v>
      </c>
      <c r="P839" s="4"/>
      <c r="Q839" s="4">
        <f>(Table1[[#This Row],[Dom Bet]]*Table1[[#This Row],[Odds]]*Table1[[#This Row],[Win]]-Table1[[#This Row],[Dom Bet]])*Table1[[#This Row],[Dom Bankroll]]</f>
        <v>0</v>
      </c>
      <c r="R839" s="4">
        <f>Table1[[#This Row],[Dom Bet]]*Table1[[#This Row],[Odds]]*Table1[[#This Row],[Win]]-Table1[[#This Row],[Dom Bet]]</f>
        <v>0</v>
      </c>
      <c r="S839" s="4">
        <f>S838</f>
        <v>1.2673368779046494</v>
      </c>
      <c r="T839">
        <v>0.22170000000000001</v>
      </c>
      <c r="U839">
        <f>((Table1[[#This Row],[BB prob.]]*(Table1[[#This Row],[Odds]]-1)-1+Table1[[#This Row],[BB prob.]])/(Table1[[#This Row],[Odds]]-1))*0.3</f>
        <v>-5.0234999999999995E-2</v>
      </c>
      <c r="W839">
        <f>(Table1[[#This Row],[BB Bet]]*Table1[[#This Row],[Odds]]*Table1[[#This Row],[Win]]-Table1[[#This Row],[BB Bet]])*Table1[[#This Row],[BB Bankroll]]</f>
        <v>0</v>
      </c>
      <c r="X839">
        <f>Table1[[#This Row],[BB Bet]]*Table1[[#This Row],[Odds]]*Table1[[#This Row],[Win]]-Table1[[#This Row],[BB Bet]]</f>
        <v>0</v>
      </c>
      <c r="Y839" s="5">
        <f>Y838</f>
        <v>1.7889998623174599</v>
      </c>
    </row>
    <row r="840" spans="1:25" x14ac:dyDescent="0.35">
      <c r="A840" s="4">
        <v>2020020443</v>
      </c>
      <c r="B840" s="4">
        <v>60</v>
      </c>
      <c r="C840" s="4" t="s">
        <v>30</v>
      </c>
      <c r="D840" s="4" t="s">
        <v>7</v>
      </c>
      <c r="E840" s="4">
        <v>1</v>
      </c>
      <c r="F840" s="4">
        <v>1</v>
      </c>
      <c r="G840" s="4">
        <v>3.1</v>
      </c>
      <c r="H840">
        <v>0.33238356118380102</v>
      </c>
      <c r="I840">
        <f>((Table1[[#This Row],[H-S prob.]]*(Table1[[#This Row],[Odds]]-1)-1+Table1[[#This Row],[H-S prob.]])/(Table1[[#This Row],[Odds]]-1))*0.3</f>
        <v>4.3412913813975964E-3</v>
      </c>
      <c r="J840">
        <v>4.3412913813975964E-3</v>
      </c>
      <c r="K840">
        <f>(Table1[[#This Row],[H-S Bet]]*Table1[[#This Row],[Odds]]*Table1[[#This Row],[Win]]-Table1[[#This Row],[H-S Bet]])*Table1[[#This Row],[H-S Bankroll]]</f>
        <v>1.5385368541963538E-2</v>
      </c>
      <c r="L840">
        <f>Table1[[#This Row],[H-S Bet]]*Table1[[#This Row],[Odds]]*Table1[[#This Row],[Win]]-Table1[[#This Row],[H-S Bet]]</f>
        <v>9.1167119009349529E-3</v>
      </c>
      <c r="M840" s="5">
        <f>M839</f>
        <v>1.6876006074498977</v>
      </c>
      <c r="N840" s="4">
        <v>0.251</v>
      </c>
      <c r="O840" s="4">
        <f>((Table1[[#This Row],[Dom prob.]]*(Table1[[#This Row],[Odds]]-1)-1+Table1[[#This Row],[Dom prob.]])/(Table1[[#This Row],[Odds]]-1))*0.3</f>
        <v>-3.1699999999999999E-2</v>
      </c>
      <c r="P840" s="4"/>
      <c r="Q840" s="4">
        <f>(Table1[[#This Row],[Dom Bet]]*Table1[[#This Row],[Odds]]*Table1[[#This Row],[Win]]-Table1[[#This Row],[Dom Bet]])*Table1[[#This Row],[Dom Bankroll]]</f>
        <v>0</v>
      </c>
      <c r="R840" s="4">
        <f>Table1[[#This Row],[Dom Bet]]*Table1[[#This Row],[Odds]]*Table1[[#This Row],[Win]]-Table1[[#This Row],[Dom Bet]]</f>
        <v>0</v>
      </c>
      <c r="S840" s="4">
        <f>S839</f>
        <v>1.2673368779046494</v>
      </c>
      <c r="T840">
        <v>0.27160000000000001</v>
      </c>
      <c r="U840">
        <f>((Table1[[#This Row],[BB prob.]]*(Table1[[#This Row],[Odds]]-1)-1+Table1[[#This Row],[BB prob.]])/(Table1[[#This Row],[Odds]]-1))*0.3</f>
        <v>-2.2577142857142844E-2</v>
      </c>
      <c r="W840">
        <f>(Table1[[#This Row],[BB Bet]]*Table1[[#This Row],[Odds]]*Table1[[#This Row],[Win]]-Table1[[#This Row],[BB Bet]])*Table1[[#This Row],[BB Bankroll]]</f>
        <v>0</v>
      </c>
      <c r="X840">
        <f>Table1[[#This Row],[BB Bet]]*Table1[[#This Row],[Odds]]*Table1[[#This Row],[Win]]-Table1[[#This Row],[BB Bet]]</f>
        <v>0</v>
      </c>
      <c r="Y840" s="5">
        <f>Y839</f>
        <v>1.7889998623174599</v>
      </c>
    </row>
    <row r="841" spans="1:25" x14ac:dyDescent="0.35">
      <c r="A841" s="4">
        <v>2020020443</v>
      </c>
      <c r="B841" s="4">
        <v>60</v>
      </c>
      <c r="C841" s="4" t="s">
        <v>7</v>
      </c>
      <c r="D841" s="4" t="s">
        <v>30</v>
      </c>
      <c r="E841" s="4">
        <v>0</v>
      </c>
      <c r="F841" s="4">
        <v>0</v>
      </c>
      <c r="G841" s="4">
        <v>1.4</v>
      </c>
      <c r="H841">
        <v>0.66761643881619892</v>
      </c>
      <c r="I841">
        <f>((Table1[[#This Row],[H-S prob.]]*(Table1[[#This Row],[Odds]]-1)-1+Table1[[#This Row],[H-S prob.]])/(Table1[[#This Row],[Odds]]-1))*0.3</f>
        <v>-4.9002739242991207E-2</v>
      </c>
      <c r="K841">
        <f>(Table1[[#This Row],[H-S Bet]]*Table1[[#This Row],[Odds]]*Table1[[#This Row],[Win]]-Table1[[#This Row],[H-S Bet]])*Table1[[#This Row],[H-S Bankroll]]</f>
        <v>0</v>
      </c>
      <c r="L841">
        <f>Table1[[#This Row],[H-S Bet]]*Table1[[#This Row],[Odds]]*Table1[[#This Row],[Win]]-Table1[[#This Row],[H-S Bet]]</f>
        <v>0</v>
      </c>
      <c r="M841" s="5">
        <f>M840</f>
        <v>1.6876006074498977</v>
      </c>
      <c r="N841" s="4">
        <v>0.749</v>
      </c>
      <c r="O841" s="4">
        <f>((Table1[[#This Row],[Dom prob.]]*(Table1[[#This Row],[Odds]]-1)-1+Table1[[#This Row],[Dom prob.]])/(Table1[[#This Row],[Odds]]-1))*0.3</f>
        <v>3.6449999999999906E-2</v>
      </c>
      <c r="P841" s="4">
        <v>3.6449999999999906E-2</v>
      </c>
      <c r="Q841" s="4">
        <f>(Table1[[#This Row],[Dom Bet]]*Table1[[#This Row],[Odds]]*Table1[[#This Row],[Win]]-Table1[[#This Row],[Dom Bet]])*Table1[[#This Row],[Dom Bankroll]]</f>
        <v>-4.6194429199624354E-2</v>
      </c>
      <c r="R841" s="4">
        <f>Table1[[#This Row],[Dom Bet]]*Table1[[#This Row],[Odds]]*Table1[[#This Row],[Win]]-Table1[[#This Row],[Dom Bet]]</f>
        <v>-3.6449999999999906E-2</v>
      </c>
      <c r="S841" s="4">
        <f>S840</f>
        <v>1.2673368779046494</v>
      </c>
      <c r="T841">
        <v>0.72839999999999994</v>
      </c>
      <c r="U841">
        <f>((Table1[[#This Row],[BB prob.]]*(Table1[[#This Row],[Odds]]-1)-1+Table1[[#This Row],[BB prob.]])/(Table1[[#This Row],[Odds]]-1))*0.3</f>
        <v>1.4819999999999837E-2</v>
      </c>
      <c r="V841">
        <v>1.4819999999999837E-2</v>
      </c>
      <c r="W841">
        <f>(Table1[[#This Row],[BB Bet]]*Table1[[#This Row],[Odds]]*Table1[[#This Row],[Win]]-Table1[[#This Row],[BB Bet]])*Table1[[#This Row],[BB Bankroll]]</f>
        <v>-2.6512977959544465E-2</v>
      </c>
      <c r="X841">
        <f>Table1[[#This Row],[BB Bet]]*Table1[[#This Row],[Odds]]*Table1[[#This Row],[Win]]-Table1[[#This Row],[BB Bet]]</f>
        <v>-1.4819999999999837E-2</v>
      </c>
      <c r="Y841" s="5">
        <f>Y840</f>
        <v>1.7889998623174599</v>
      </c>
    </row>
    <row r="842" spans="1:25" x14ac:dyDescent="0.35">
      <c r="A842" s="4">
        <v>2020020444</v>
      </c>
      <c r="B842" s="4">
        <v>60</v>
      </c>
      <c r="C842" s="4" t="s">
        <v>24</v>
      </c>
      <c r="D842" s="4" t="s">
        <v>29</v>
      </c>
      <c r="E842" s="4">
        <v>0</v>
      </c>
      <c r="F842" s="4">
        <v>0</v>
      </c>
      <c r="G842" s="4">
        <v>2.8</v>
      </c>
      <c r="H842">
        <v>0.37870080573403836</v>
      </c>
      <c r="I842">
        <f>((Table1[[#This Row],[H-S prob.]]*(Table1[[#This Row],[Odds]]-1)-1+Table1[[#This Row],[H-S prob.]])/(Table1[[#This Row],[Odds]]-1))*0.3</f>
        <v>1.0060376009217897E-2</v>
      </c>
      <c r="J842">
        <v>1.0060376009217897E-2</v>
      </c>
      <c r="K842">
        <f>(Table1[[#This Row],[H-S Bet]]*Table1[[#This Row],[Odds]]*Table1[[#This Row],[Win]]-Table1[[#This Row],[H-S Bet]])*Table1[[#This Row],[H-S Bankroll]]</f>
        <v>-1.69778966643305E-2</v>
      </c>
      <c r="L842">
        <f>Table1[[#This Row],[H-S Bet]]*Table1[[#This Row],[Odds]]*Table1[[#This Row],[Win]]-Table1[[#This Row],[H-S Bet]]</f>
        <v>-1.0060376009217897E-2</v>
      </c>
      <c r="M842" s="5">
        <f>M841</f>
        <v>1.6876006074498977</v>
      </c>
      <c r="N842" s="4">
        <v>0.35299999999999998</v>
      </c>
      <c r="O842" s="4">
        <f>((Table1[[#This Row],[Dom prob.]]*(Table1[[#This Row],[Odds]]-1)-1+Table1[[#This Row],[Dom prob.]])/(Table1[[#This Row],[Odds]]-1))*0.3</f>
        <v>-1.9333333333333611E-3</v>
      </c>
      <c r="P842" s="4"/>
      <c r="Q842" s="4">
        <f>(Table1[[#This Row],[Dom Bet]]*Table1[[#This Row],[Odds]]*Table1[[#This Row],[Win]]-Table1[[#This Row],[Dom Bet]])*Table1[[#This Row],[Dom Bankroll]]</f>
        <v>0</v>
      </c>
      <c r="R842" s="4">
        <f>Table1[[#This Row],[Dom Bet]]*Table1[[#This Row],[Odds]]*Table1[[#This Row],[Win]]-Table1[[#This Row],[Dom Bet]]</f>
        <v>0</v>
      </c>
      <c r="S842" s="4">
        <f>S841</f>
        <v>1.2673368779046494</v>
      </c>
      <c r="T842">
        <v>0.40900000000000003</v>
      </c>
      <c r="U842">
        <f>((Table1[[#This Row],[BB prob.]]*(Table1[[#This Row],[Odds]]-1)-1+Table1[[#This Row],[BB prob.]])/(Table1[[#This Row],[Odds]]-1))*0.3</f>
        <v>2.4200000000000003E-2</v>
      </c>
      <c r="V842">
        <v>2.4200000000000003E-2</v>
      </c>
      <c r="W842">
        <f>(Table1[[#This Row],[BB Bet]]*Table1[[#This Row],[Odds]]*Table1[[#This Row],[Win]]-Table1[[#This Row],[BB Bet]])*Table1[[#This Row],[BB Bankroll]]</f>
        <v>-4.3293796668082536E-2</v>
      </c>
      <c r="X842">
        <f>Table1[[#This Row],[BB Bet]]*Table1[[#This Row],[Odds]]*Table1[[#This Row],[Win]]-Table1[[#This Row],[BB Bet]]</f>
        <v>-2.4200000000000003E-2</v>
      </c>
      <c r="Y842" s="5">
        <f>Y841</f>
        <v>1.7889998623174599</v>
      </c>
    </row>
    <row r="843" spans="1:25" x14ac:dyDescent="0.35">
      <c r="A843" s="4">
        <v>2020020444</v>
      </c>
      <c r="B843" s="4">
        <v>60</v>
      </c>
      <c r="C843" s="4" t="s">
        <v>29</v>
      </c>
      <c r="D843" s="4" t="s">
        <v>24</v>
      </c>
      <c r="E843" s="4">
        <v>1</v>
      </c>
      <c r="F843" s="4">
        <v>1</v>
      </c>
      <c r="G843" s="4">
        <v>1.54</v>
      </c>
      <c r="H843">
        <v>0.62129919426596159</v>
      </c>
      <c r="I843">
        <f>((Table1[[#This Row],[H-S prob.]]*(Table1[[#This Row],[Odds]]-1)-1+Table1[[#This Row],[H-S prob.]])/(Table1[[#This Row],[Odds]]-1))*0.3</f>
        <v>-2.3999578239121747E-2</v>
      </c>
      <c r="K843">
        <f>(Table1[[#This Row],[H-S Bet]]*Table1[[#This Row],[Odds]]*Table1[[#This Row],[Win]]-Table1[[#This Row],[H-S Bet]])*Table1[[#This Row],[H-S Bankroll]]</f>
        <v>0</v>
      </c>
      <c r="L843">
        <f>Table1[[#This Row],[H-S Bet]]*Table1[[#This Row],[Odds]]*Table1[[#This Row],[Win]]-Table1[[#This Row],[H-S Bet]]</f>
        <v>0</v>
      </c>
      <c r="M843" s="5">
        <f>M842</f>
        <v>1.6876006074498977</v>
      </c>
      <c r="N843" s="4">
        <v>0.64700000000000002</v>
      </c>
      <c r="O843" s="4">
        <f>((Table1[[#This Row],[Dom prob.]]*(Table1[[#This Row],[Odds]]-1)-1+Table1[[#This Row],[Dom prob.]])/(Table1[[#This Row],[Odds]]-1))*0.3</f>
        <v>-2.0111111111110868E-3</v>
      </c>
      <c r="P843" s="4"/>
      <c r="Q843" s="4">
        <f>(Table1[[#This Row],[Dom Bet]]*Table1[[#This Row],[Odds]]*Table1[[#This Row],[Win]]-Table1[[#This Row],[Dom Bet]])*Table1[[#This Row],[Dom Bankroll]]</f>
        <v>0</v>
      </c>
      <c r="R843" s="4">
        <f>Table1[[#This Row],[Dom Bet]]*Table1[[#This Row],[Odds]]*Table1[[#This Row],[Win]]-Table1[[#This Row],[Dom Bet]]</f>
        <v>0</v>
      </c>
      <c r="S843" s="4">
        <f>S842</f>
        <v>1.2673368779046494</v>
      </c>
      <c r="T843">
        <v>0.59099999999999997</v>
      </c>
      <c r="U843">
        <f>((Table1[[#This Row],[BB prob.]]*(Table1[[#This Row],[Odds]]-1)-1+Table1[[#This Row],[BB prob.]])/(Table1[[#This Row],[Odds]]-1))*0.3</f>
        <v>-4.992222222222225E-2</v>
      </c>
      <c r="W843">
        <f>(Table1[[#This Row],[BB Bet]]*Table1[[#This Row],[Odds]]*Table1[[#This Row],[Win]]-Table1[[#This Row],[BB Bet]])*Table1[[#This Row],[BB Bankroll]]</f>
        <v>0</v>
      </c>
      <c r="X843">
        <f>Table1[[#This Row],[BB Bet]]*Table1[[#This Row],[Odds]]*Table1[[#This Row],[Win]]-Table1[[#This Row],[BB Bet]]</f>
        <v>0</v>
      </c>
      <c r="Y843" s="5">
        <f>Y842</f>
        <v>1.7889998623174599</v>
      </c>
    </row>
    <row r="844" spans="1:25" x14ac:dyDescent="0.35">
      <c r="A844" s="4">
        <v>2020020445</v>
      </c>
      <c r="B844" s="4">
        <v>60</v>
      </c>
      <c r="C844" s="4" t="s">
        <v>10</v>
      </c>
      <c r="D844" s="4" t="s">
        <v>28</v>
      </c>
      <c r="E844" s="4">
        <v>1</v>
      </c>
      <c r="F844" s="4">
        <v>1</v>
      </c>
      <c r="G844" s="4">
        <v>1.42</v>
      </c>
      <c r="H844">
        <v>0.65721173581416115</v>
      </c>
      <c r="I844">
        <f>((Table1[[#This Row],[H-S prob.]]*(Table1[[#This Row],[Odds]]-1)-1+Table1[[#This Row],[H-S prob.]])/(Table1[[#This Row],[Odds]]-1))*0.3</f>
        <v>-4.7685239388493728E-2</v>
      </c>
      <c r="K844">
        <f>(Table1[[#This Row],[H-S Bet]]*Table1[[#This Row],[Odds]]*Table1[[#This Row],[Win]]-Table1[[#This Row],[H-S Bet]])*Table1[[#This Row],[H-S Bankroll]]</f>
        <v>0</v>
      </c>
      <c r="L844">
        <f>Table1[[#This Row],[H-S Bet]]*Table1[[#This Row],[Odds]]*Table1[[#This Row],[Win]]-Table1[[#This Row],[H-S Bet]]</f>
        <v>0</v>
      </c>
      <c r="M844" s="5">
        <f>M843</f>
        <v>1.6876006074498977</v>
      </c>
      <c r="N844" s="4">
        <v>0.67800000000000005</v>
      </c>
      <c r="O844" s="4">
        <f>((Table1[[#This Row],[Dom prob.]]*(Table1[[#This Row],[Odds]]-1)-1+Table1[[#This Row],[Dom prob.]])/(Table1[[#This Row],[Odds]]-1))*0.3</f>
        <v>-2.6600000000000037E-2</v>
      </c>
      <c r="P844" s="4"/>
      <c r="Q844" s="4">
        <f>(Table1[[#This Row],[Dom Bet]]*Table1[[#This Row],[Odds]]*Table1[[#This Row],[Win]]-Table1[[#This Row],[Dom Bet]])*Table1[[#This Row],[Dom Bankroll]]</f>
        <v>0</v>
      </c>
      <c r="R844" s="4">
        <f>Table1[[#This Row],[Dom Bet]]*Table1[[#This Row],[Odds]]*Table1[[#This Row],[Win]]-Table1[[#This Row],[Dom Bet]]</f>
        <v>0</v>
      </c>
      <c r="S844" s="4">
        <f>S843</f>
        <v>1.2673368779046494</v>
      </c>
      <c r="T844">
        <v>0.65459999999999996</v>
      </c>
      <c r="U844">
        <f>((Table1[[#This Row],[BB prob.]]*(Table1[[#This Row],[Odds]]-1)-1+Table1[[#This Row],[BB prob.]])/(Table1[[#This Row],[Odds]]-1))*0.3</f>
        <v>-5.0334285714285783E-2</v>
      </c>
      <c r="W844">
        <f>(Table1[[#This Row],[BB Bet]]*Table1[[#This Row],[Odds]]*Table1[[#This Row],[Win]]-Table1[[#This Row],[BB Bet]])*Table1[[#This Row],[BB Bankroll]]</f>
        <v>0</v>
      </c>
      <c r="X844">
        <f>Table1[[#This Row],[BB Bet]]*Table1[[#This Row],[Odds]]*Table1[[#This Row],[Win]]-Table1[[#This Row],[BB Bet]]</f>
        <v>0</v>
      </c>
      <c r="Y844" s="5">
        <f>Y843</f>
        <v>1.7889998623174599</v>
      </c>
    </row>
    <row r="845" spans="1:25" x14ac:dyDescent="0.35">
      <c r="A845" s="4">
        <v>2020020445</v>
      </c>
      <c r="B845" s="4">
        <v>60</v>
      </c>
      <c r="C845" s="4" t="s">
        <v>28</v>
      </c>
      <c r="D845" s="4" t="s">
        <v>10</v>
      </c>
      <c r="E845" s="4">
        <v>0</v>
      </c>
      <c r="F845" s="4">
        <v>0</v>
      </c>
      <c r="G845" s="4">
        <v>3.2</v>
      </c>
      <c r="H845">
        <v>0.34278826418583874</v>
      </c>
      <c r="I845">
        <f>((Table1[[#This Row],[H-S prob.]]*(Table1[[#This Row],[Odds]]-1)-1+Table1[[#This Row],[H-S prob.]])/(Table1[[#This Row],[Odds]]-1))*0.3</f>
        <v>1.3216697099275102E-2</v>
      </c>
      <c r="J845">
        <v>1.3216697099275102E-2</v>
      </c>
      <c r="K845">
        <f>(Table1[[#This Row],[H-S Bet]]*Table1[[#This Row],[Odds]]*Table1[[#This Row],[Win]]-Table1[[#This Row],[H-S Bet]])*Table1[[#This Row],[H-S Bankroll]]</f>
        <v>-2.2304506053217963E-2</v>
      </c>
      <c r="L845">
        <f>Table1[[#This Row],[H-S Bet]]*Table1[[#This Row],[Odds]]*Table1[[#This Row],[Win]]-Table1[[#This Row],[H-S Bet]]</f>
        <v>-1.3216697099275102E-2</v>
      </c>
      <c r="M845" s="5">
        <f>M844</f>
        <v>1.6876006074498977</v>
      </c>
      <c r="N845" s="4">
        <v>0.32199999999999995</v>
      </c>
      <c r="O845" s="4">
        <f>((Table1[[#This Row],[Dom prob.]]*(Table1[[#This Row],[Odds]]-1)-1+Table1[[#This Row],[Dom prob.]])/(Table1[[#This Row],[Odds]]-1))*0.3</f>
        <v>4.1454545454545277E-3</v>
      </c>
      <c r="P845" s="4">
        <v>4.1454545454545277E-3</v>
      </c>
      <c r="Q845" s="4">
        <f>(Table1[[#This Row],[Dom Bet]]*Table1[[#This Row],[Odds]]*Table1[[#This Row],[Win]]-Table1[[#This Row],[Dom Bet]])*Table1[[#This Row],[Dom Bankroll]]</f>
        <v>-5.2536874211319791E-3</v>
      </c>
      <c r="R845" s="4">
        <f>Table1[[#This Row],[Dom Bet]]*Table1[[#This Row],[Odds]]*Table1[[#This Row],[Win]]-Table1[[#This Row],[Dom Bet]]</f>
        <v>-4.1454545454545277E-3</v>
      </c>
      <c r="S845" s="4">
        <f>S844</f>
        <v>1.2673368779046494</v>
      </c>
      <c r="T845">
        <v>0.34540000000000004</v>
      </c>
      <c r="U845">
        <f>((Table1[[#This Row],[BB prob.]]*(Table1[[#This Row],[Odds]]-1)-1+Table1[[#This Row],[BB prob.]])/(Table1[[#This Row],[Odds]]-1))*0.3</f>
        <v>1.4356363636363655E-2</v>
      </c>
      <c r="V845">
        <v>1.4356363636363655E-2</v>
      </c>
      <c r="W845">
        <f>(Table1[[#This Row],[BB Bet]]*Table1[[#This Row],[Odds]]*Table1[[#This Row],[Win]]-Table1[[#This Row],[BB Bet]])*Table1[[#This Row],[BB Bankroll]]</f>
        <v>-2.5683532568833968E-2</v>
      </c>
      <c r="X845">
        <f>Table1[[#This Row],[BB Bet]]*Table1[[#This Row],[Odds]]*Table1[[#This Row],[Win]]-Table1[[#This Row],[BB Bet]]</f>
        <v>-1.4356363636363655E-2</v>
      </c>
      <c r="Y845" s="5">
        <f>Y844</f>
        <v>1.7889998623174599</v>
      </c>
    </row>
    <row r="846" spans="1:25" x14ac:dyDescent="0.35">
      <c r="A846" s="4">
        <v>2020020445.0999999</v>
      </c>
      <c r="B846" s="4">
        <v>60</v>
      </c>
      <c r="C846" s="4" t="s">
        <v>20</v>
      </c>
      <c r="D846" s="4" t="s">
        <v>32</v>
      </c>
      <c r="E846" s="4">
        <v>1</v>
      </c>
      <c r="F846" s="4">
        <v>0</v>
      </c>
      <c r="G846" s="4">
        <v>2.25</v>
      </c>
      <c r="H846">
        <v>0.54520873310490847</v>
      </c>
      <c r="I846">
        <f>((Table1[[#This Row],[H-S prob.]]*(Table1[[#This Row],[Odds]]-1)-1+Table1[[#This Row],[H-S prob.]])/(Table1[[#This Row],[Odds]]-1))*0.3</f>
        <v>5.4412715876650572E-2</v>
      </c>
      <c r="J846">
        <v>5.4412715876650572E-2</v>
      </c>
      <c r="K846">
        <f>(Table1[[#This Row],[H-S Bet]]*Table1[[#This Row],[Odds]]*Table1[[#This Row],[Win]]-Table1[[#This Row],[H-S Bet]])*Table1[[#This Row],[H-S Bankroll]]</f>
        <v>-9.1826932366434202E-2</v>
      </c>
      <c r="L846">
        <f>Table1[[#This Row],[H-S Bet]]*Table1[[#This Row],[Odds]]*Table1[[#This Row],[Win]]-Table1[[#This Row],[H-S Bet]]</f>
        <v>-5.4412715876650572E-2</v>
      </c>
      <c r="M846" s="5">
        <f>M845</f>
        <v>1.6876006074498977</v>
      </c>
      <c r="N846" s="4">
        <v>0.44400000000000001</v>
      </c>
      <c r="O846" s="4">
        <f>((Table1[[#This Row],[Dom prob.]]*(Table1[[#This Row],[Odds]]-1)-1+Table1[[#This Row],[Dom prob.]])/(Table1[[#This Row],[Odds]]-1))*0.3</f>
        <v>-2.3999999999998689E-4</v>
      </c>
      <c r="P846" s="4"/>
      <c r="Q846" s="4">
        <f>(Table1[[#This Row],[Dom Bet]]*Table1[[#This Row],[Odds]]*Table1[[#This Row],[Win]]-Table1[[#This Row],[Dom Bet]])*Table1[[#This Row],[Dom Bankroll]]</f>
        <v>0</v>
      </c>
      <c r="R846" s="4">
        <f>Table1[[#This Row],[Dom Bet]]*Table1[[#This Row],[Odds]]*Table1[[#This Row],[Win]]-Table1[[#This Row],[Dom Bet]]</f>
        <v>0</v>
      </c>
      <c r="S846" s="4">
        <f>S845</f>
        <v>1.2673368779046494</v>
      </c>
      <c r="T846">
        <v>0.48230000000000001</v>
      </c>
      <c r="U846">
        <f>((Table1[[#This Row],[BB prob.]]*(Table1[[#This Row],[Odds]]-1)-1+Table1[[#This Row],[BB prob.]])/(Table1[[#This Row],[Odds]]-1))*0.3</f>
        <v>2.0442000000000012E-2</v>
      </c>
      <c r="V846">
        <v>2.0442000000000012E-2</v>
      </c>
      <c r="W846">
        <f>(Table1[[#This Row],[BB Bet]]*Table1[[#This Row],[Odds]]*Table1[[#This Row],[Win]]-Table1[[#This Row],[BB Bet]])*Table1[[#This Row],[BB Bankroll]]</f>
        <v>-3.6570735185493537E-2</v>
      </c>
      <c r="X846">
        <f>Table1[[#This Row],[BB Bet]]*Table1[[#This Row],[Odds]]*Table1[[#This Row],[Win]]-Table1[[#This Row],[BB Bet]]</f>
        <v>-2.0442000000000012E-2</v>
      </c>
      <c r="Y846" s="5">
        <f>Y845</f>
        <v>1.7889998623174599</v>
      </c>
    </row>
    <row r="847" spans="1:25" x14ac:dyDescent="0.35">
      <c r="A847" s="4">
        <v>2020020445.0999999</v>
      </c>
      <c r="B847" s="4">
        <v>60</v>
      </c>
      <c r="C847" s="4" t="s">
        <v>32</v>
      </c>
      <c r="D847" s="4" t="s">
        <v>20</v>
      </c>
      <c r="E847" s="4">
        <v>0</v>
      </c>
      <c r="F847" s="4">
        <v>1</v>
      </c>
      <c r="G847" s="4">
        <v>1.71</v>
      </c>
      <c r="H847">
        <v>0.45479126689509147</v>
      </c>
      <c r="I847">
        <f>((Table1[[#This Row],[H-S prob.]]*(Table1[[#This Row],[Odds]]-1)-1+Table1[[#This Row],[H-S prob.]])/(Table1[[#This Row],[Odds]]-1))*0.3</f>
        <v>-9.393250715889867E-2</v>
      </c>
      <c r="K847">
        <f>(Table1[[#This Row],[H-S Bet]]*Table1[[#This Row],[Odds]]*Table1[[#This Row],[Win]]-Table1[[#This Row],[H-S Bet]])*Table1[[#This Row],[H-S Bankroll]]</f>
        <v>0</v>
      </c>
      <c r="L847">
        <f>Table1[[#This Row],[H-S Bet]]*Table1[[#This Row],[Odds]]*Table1[[#This Row],[Win]]-Table1[[#This Row],[H-S Bet]]</f>
        <v>0</v>
      </c>
      <c r="M847" s="5">
        <f>M846</f>
        <v>1.6876006074498977</v>
      </c>
      <c r="N847" s="4">
        <v>0.55600000000000005</v>
      </c>
      <c r="O847" s="4">
        <f>((Table1[[#This Row],[Dom prob.]]*(Table1[[#This Row],[Odds]]-1)-1+Table1[[#This Row],[Dom prob.]])/(Table1[[#This Row],[Odds]]-1))*0.3</f>
        <v>-2.0805633802816883E-2</v>
      </c>
      <c r="P847" s="4"/>
      <c r="Q847" s="4">
        <f>(Table1[[#This Row],[Dom Bet]]*Table1[[#This Row],[Odds]]*Table1[[#This Row],[Win]]-Table1[[#This Row],[Dom Bet]])*Table1[[#This Row],[Dom Bankroll]]</f>
        <v>0</v>
      </c>
      <c r="R847" s="4">
        <f>Table1[[#This Row],[Dom Bet]]*Table1[[#This Row],[Odds]]*Table1[[#This Row],[Win]]-Table1[[#This Row],[Dom Bet]]</f>
        <v>0</v>
      </c>
      <c r="S847" s="4">
        <f>S846</f>
        <v>1.2673368779046494</v>
      </c>
      <c r="T847">
        <v>0.51770000000000005</v>
      </c>
      <c r="U847">
        <f>((Table1[[#This Row],[BB prob.]]*(Table1[[#This Row],[Odds]]-1)-1+Table1[[#This Row],[BB prob.]])/(Table1[[#This Row],[Odds]]-1))*0.3</f>
        <v>-4.8478732394366189E-2</v>
      </c>
      <c r="W847">
        <f>(Table1[[#This Row],[BB Bet]]*Table1[[#This Row],[Odds]]*Table1[[#This Row],[Win]]-Table1[[#This Row],[BB Bet]])*Table1[[#This Row],[BB Bankroll]]</f>
        <v>0</v>
      </c>
      <c r="X847">
        <f>Table1[[#This Row],[BB Bet]]*Table1[[#This Row],[Odds]]*Table1[[#This Row],[Win]]-Table1[[#This Row],[BB Bet]]</f>
        <v>0</v>
      </c>
      <c r="Y847" s="5">
        <f>Y846</f>
        <v>1.7889998623174599</v>
      </c>
    </row>
    <row r="848" spans="1:25" x14ac:dyDescent="0.35">
      <c r="A848" s="4">
        <v>2020020445.2</v>
      </c>
      <c r="B848" s="4">
        <v>60</v>
      </c>
      <c r="C848" s="4" t="s">
        <v>15</v>
      </c>
      <c r="D848" s="4" t="s">
        <v>16</v>
      </c>
      <c r="E848" s="4">
        <v>1</v>
      </c>
      <c r="F848" s="4">
        <v>0</v>
      </c>
      <c r="G848" s="4">
        <v>2.6</v>
      </c>
      <c r="H848">
        <v>0.38341227817294637</v>
      </c>
      <c r="I848">
        <f>((Table1[[#This Row],[H-S prob.]]*(Table1[[#This Row],[Odds]]-1)-1+Table1[[#This Row],[H-S prob.]])/(Table1[[#This Row],[Odds]]-1))*0.3</f>
        <v>-5.8651439068863401E-4</v>
      </c>
      <c r="K848">
        <f>(Table1[[#This Row],[H-S Bet]]*Table1[[#This Row],[Odds]]*Table1[[#This Row],[Win]]-Table1[[#This Row],[H-S Bet]])*Table1[[#This Row],[H-S Bankroll]]</f>
        <v>0</v>
      </c>
      <c r="L848">
        <f>Table1[[#This Row],[H-S Bet]]*Table1[[#This Row],[Odds]]*Table1[[#This Row],[Win]]-Table1[[#This Row],[H-S Bet]]</f>
        <v>0</v>
      </c>
      <c r="M848" s="5">
        <f>M847</f>
        <v>1.6876006074498977</v>
      </c>
      <c r="N848" s="4">
        <v>0.39200000000000002</v>
      </c>
      <c r="O848" s="4">
        <f>((Table1[[#This Row],[Dom prob.]]*(Table1[[#This Row],[Odds]]-1)-1+Table1[[#This Row],[Dom prob.]])/(Table1[[#This Row],[Odds]]-1))*0.3</f>
        <v>3.6000000000000199E-3</v>
      </c>
      <c r="P848" s="4">
        <v>3.6000000000000199E-3</v>
      </c>
      <c r="Q848" s="4">
        <f>(Table1[[#This Row],[Dom Bet]]*Table1[[#This Row],[Odds]]*Table1[[#This Row],[Win]]-Table1[[#This Row],[Dom Bet]])*Table1[[#This Row],[Dom Bankroll]]</f>
        <v>-4.5624127604567627E-3</v>
      </c>
      <c r="R848" s="4">
        <f>Table1[[#This Row],[Dom Bet]]*Table1[[#This Row],[Odds]]*Table1[[#This Row],[Win]]-Table1[[#This Row],[Dom Bet]]</f>
        <v>-3.6000000000000199E-3</v>
      </c>
      <c r="S848" s="4">
        <f>S847</f>
        <v>1.2673368779046494</v>
      </c>
      <c r="T848">
        <v>0.35339999999999999</v>
      </c>
      <c r="U848">
        <f>((Table1[[#This Row],[BB prob.]]*(Table1[[#This Row],[Odds]]-1)-1+Table1[[#This Row],[BB prob.]])/(Table1[[#This Row],[Odds]]-1))*0.3</f>
        <v>-1.5217499999999991E-2</v>
      </c>
      <c r="W848">
        <f>(Table1[[#This Row],[BB Bet]]*Table1[[#This Row],[Odds]]*Table1[[#This Row],[Win]]-Table1[[#This Row],[BB Bet]])*Table1[[#This Row],[BB Bankroll]]</f>
        <v>0</v>
      </c>
      <c r="X848">
        <f>Table1[[#This Row],[BB Bet]]*Table1[[#This Row],[Odds]]*Table1[[#This Row],[Win]]-Table1[[#This Row],[BB Bet]]</f>
        <v>0</v>
      </c>
      <c r="Y848" s="5">
        <f>Y847</f>
        <v>1.7889998623174599</v>
      </c>
    </row>
    <row r="849" spans="1:25" x14ac:dyDescent="0.35">
      <c r="A849" s="4">
        <v>2020020445.2</v>
      </c>
      <c r="B849" s="4">
        <v>60</v>
      </c>
      <c r="C849" s="4" t="s">
        <v>16</v>
      </c>
      <c r="D849" s="4" t="s">
        <v>15</v>
      </c>
      <c r="E849" s="4">
        <v>0</v>
      </c>
      <c r="F849" s="4">
        <v>1</v>
      </c>
      <c r="G849" s="4">
        <v>1.55</v>
      </c>
      <c r="H849">
        <v>0.61658772182705357</v>
      </c>
      <c r="I849">
        <f>((Table1[[#This Row],[H-S prob.]]*(Table1[[#This Row],[Odds]]-1)-1+Table1[[#This Row],[H-S prob.]])/(Table1[[#This Row],[Odds]]-1))*0.3</f>
        <v>-2.415765336440014E-2</v>
      </c>
      <c r="K849">
        <f>(Table1[[#This Row],[H-S Bet]]*Table1[[#This Row],[Odds]]*Table1[[#This Row],[Win]]-Table1[[#This Row],[H-S Bet]])*Table1[[#This Row],[H-S Bankroll]]</f>
        <v>0</v>
      </c>
      <c r="L849">
        <f>Table1[[#This Row],[H-S Bet]]*Table1[[#This Row],[Odds]]*Table1[[#This Row],[Win]]-Table1[[#This Row],[H-S Bet]]</f>
        <v>0</v>
      </c>
      <c r="M849" s="5">
        <f>M848</f>
        <v>1.6876006074498977</v>
      </c>
      <c r="N849" s="4">
        <v>0.60799999999999998</v>
      </c>
      <c r="O849" s="4">
        <f>((Table1[[#This Row],[Dom prob.]]*(Table1[[#This Row],[Odds]]-1)-1+Table1[[#This Row],[Dom prob.]])/(Table1[[#This Row],[Odds]]-1))*0.3</f>
        <v>-3.141818181818181E-2</v>
      </c>
      <c r="P849" s="4"/>
      <c r="Q849" s="4">
        <f>(Table1[[#This Row],[Dom Bet]]*Table1[[#This Row],[Odds]]*Table1[[#This Row],[Win]]-Table1[[#This Row],[Dom Bet]])*Table1[[#This Row],[Dom Bankroll]]</f>
        <v>0</v>
      </c>
      <c r="R849" s="4">
        <f>Table1[[#This Row],[Dom Bet]]*Table1[[#This Row],[Odds]]*Table1[[#This Row],[Win]]-Table1[[#This Row],[Dom Bet]]</f>
        <v>0</v>
      </c>
      <c r="S849" s="4">
        <f>S848</f>
        <v>1.2673368779046494</v>
      </c>
      <c r="T849">
        <v>0.64660000000000006</v>
      </c>
      <c r="U849">
        <f>((Table1[[#This Row],[BB prob.]]*(Table1[[#This Row],[Odds]]-1)-1+Table1[[#This Row],[BB prob.]])/(Table1[[#This Row],[Odds]]-1))*0.3</f>
        <v>1.2163636363637324E-3</v>
      </c>
      <c r="V849">
        <v>1.2163636363637324E-3</v>
      </c>
      <c r="W849">
        <f>(Table1[[#This Row],[BB Bet]]*Table1[[#This Row],[Odds]]*Table1[[#This Row],[Win]]-Table1[[#This Row],[BB Bet]])*Table1[[#This Row],[BB Bankroll]]</f>
        <v>1.1968409078904751E-3</v>
      </c>
      <c r="X849">
        <f>Table1[[#This Row],[BB Bet]]*Table1[[#This Row],[Odds]]*Table1[[#This Row],[Win]]-Table1[[#This Row],[BB Bet]]</f>
        <v>6.690000000000528E-4</v>
      </c>
      <c r="Y849" s="5">
        <f>Y848</f>
        <v>1.7889998623174599</v>
      </c>
    </row>
    <row r="850" spans="1:25" x14ac:dyDescent="0.35">
      <c r="A850" s="4">
        <v>2020020446</v>
      </c>
      <c r="B850" s="4">
        <v>61</v>
      </c>
      <c r="C850" s="4" t="s">
        <v>17</v>
      </c>
      <c r="D850" s="4" t="s">
        <v>2</v>
      </c>
      <c r="E850" s="4">
        <v>1</v>
      </c>
      <c r="F850" s="4">
        <v>0</v>
      </c>
      <c r="G850" s="4">
        <v>2.0499999999999998</v>
      </c>
      <c r="H850">
        <v>0.43047204775307135</v>
      </c>
      <c r="I850">
        <f>((Table1[[#This Row],[H-S prob.]]*(Table1[[#This Row],[Odds]]-1)-1+Table1[[#This Row],[H-S prob.]])/(Table1[[#This Row],[Odds]]-1))*0.3</f>
        <v>-3.3580657744629663E-2</v>
      </c>
      <c r="K850">
        <f>(Table1[[#This Row],[H-S Bet]]*Table1[[#This Row],[Odds]]*Table1[[#This Row],[Win]]-Table1[[#This Row],[H-S Bet]])*Table1[[#This Row],[H-S Bankroll]]</f>
        <v>0</v>
      </c>
      <c r="L850">
        <f>Table1[[#This Row],[H-S Bet]]*Table1[[#This Row],[Odds]]*Table1[[#This Row],[Win]]-Table1[[#This Row],[H-S Bet]]</f>
        <v>0</v>
      </c>
      <c r="M850" s="5">
        <f>M849+SUM(K838:K849)</f>
        <v>1.5561611690798236</v>
      </c>
      <c r="N850" s="4">
        <v>0.51300000000000001</v>
      </c>
      <c r="O850" s="4">
        <f>((Table1[[#This Row],[Dom prob.]]*(Table1[[#This Row],[Odds]]-1)-1+Table1[[#This Row],[Dom prob.]])/(Table1[[#This Row],[Odds]]-1))*0.3</f>
        <v>1.4757142857142851E-2</v>
      </c>
      <c r="P850" s="4">
        <v>1.4757142857142851E-2</v>
      </c>
      <c r="Q850" s="4">
        <f>(Table1[[#This Row],[Dom Bet]]*Table1[[#This Row],[Odds]]*Table1[[#This Row],[Win]]-Table1[[#This Row],[Dom Bet]])*Table1[[#This Row],[Dom Bankroll]]</f>
        <v>-1.7875715971781562E-2</v>
      </c>
      <c r="R850" s="4">
        <f>Table1[[#This Row],[Dom Bet]]*Table1[[#This Row],[Odds]]*Table1[[#This Row],[Win]]-Table1[[#This Row],[Dom Bet]]</f>
        <v>-1.4757142857142851E-2</v>
      </c>
      <c r="S850" s="4">
        <f>S849+SUM(Q838:Q849)</f>
        <v>1.2113263485234365</v>
      </c>
      <c r="T850">
        <v>0.4955</v>
      </c>
      <c r="U850">
        <f>((Table1[[#This Row],[BB prob.]]*(Table1[[#This Row],[Odds]]-1)-1+Table1[[#This Row],[BB prob.]])/(Table1[[#This Row],[Odds]]-1))*0.3</f>
        <v>4.5071428571428372E-3</v>
      </c>
      <c r="V850">
        <v>4.5071428571428372E-3</v>
      </c>
      <c r="W850">
        <f>(Table1[[#This Row],[BB Bet]]*Table1[[#This Row],[Odds]]*Table1[[#This Row],[Win]]-Table1[[#This Row],[BB Bet]])*Table1[[#This Row],[BB Bankroll]]</f>
        <v>-7.7278974863063087E-3</v>
      </c>
      <c r="X850">
        <f>Table1[[#This Row],[BB Bet]]*Table1[[#This Row],[Odds]]*Table1[[#This Row],[Win]]-Table1[[#This Row],[BB Bet]]</f>
        <v>-4.5071428571428372E-3</v>
      </c>
      <c r="Y850" s="5">
        <f>Y849+SUM(W838:W849)</f>
        <v>1.7145889826987131</v>
      </c>
    </row>
    <row r="851" spans="1:25" x14ac:dyDescent="0.35">
      <c r="A851" s="4">
        <v>2020020446</v>
      </c>
      <c r="B851" s="4">
        <v>61</v>
      </c>
      <c r="C851" s="4" t="s">
        <v>2</v>
      </c>
      <c r="D851" s="4" t="s">
        <v>17</v>
      </c>
      <c r="E851" s="4">
        <v>0</v>
      </c>
      <c r="F851" s="4">
        <v>1</v>
      </c>
      <c r="G851" s="4">
        <v>1.86</v>
      </c>
      <c r="H851">
        <v>0.56952795224692865</v>
      </c>
      <c r="I851">
        <f>((Table1[[#This Row],[H-S prob.]]*(Table1[[#This Row],[Odds]]-1)-1+Table1[[#This Row],[H-S prob.]])/(Table1[[#This Row],[Odds]]-1))*0.3</f>
        <v>2.0693717853239781E-2</v>
      </c>
      <c r="J851">
        <v>2.0693717853239781E-2</v>
      </c>
      <c r="K851">
        <f>(Table1[[#This Row],[H-S Bet]]*Table1[[#This Row],[Odds]]*Table1[[#This Row],[Win]]-Table1[[#This Row],[H-S Bet]])*Table1[[#This Row],[H-S Bankroll]]</f>
        <v>2.7694373743710855E-2</v>
      </c>
      <c r="L851">
        <f>Table1[[#This Row],[H-S Bet]]*Table1[[#This Row],[Odds]]*Table1[[#This Row],[Win]]-Table1[[#This Row],[H-S Bet]]</f>
        <v>1.7796597353786216E-2</v>
      </c>
      <c r="M851" s="5">
        <f>M850</f>
        <v>1.5561611690798236</v>
      </c>
      <c r="N851" s="4">
        <v>0.48699999999999999</v>
      </c>
      <c r="O851" s="4">
        <f>((Table1[[#This Row],[Dom prob.]]*(Table1[[#This Row],[Odds]]-1)-1+Table1[[#This Row],[Dom prob.]])/(Table1[[#This Row],[Odds]]-1))*0.3</f>
        <v>-3.2853488372093037E-2</v>
      </c>
      <c r="P851" s="4"/>
      <c r="Q851" s="4">
        <f>(Table1[[#This Row],[Dom Bet]]*Table1[[#This Row],[Odds]]*Table1[[#This Row],[Win]]-Table1[[#This Row],[Dom Bet]])*Table1[[#This Row],[Dom Bankroll]]</f>
        <v>0</v>
      </c>
      <c r="R851" s="4">
        <f>Table1[[#This Row],[Dom Bet]]*Table1[[#This Row],[Odds]]*Table1[[#This Row],[Win]]-Table1[[#This Row],[Dom Bet]]</f>
        <v>0</v>
      </c>
      <c r="S851" s="4">
        <f>S850</f>
        <v>1.2113263485234365</v>
      </c>
      <c r="T851">
        <v>0.50449999999999995</v>
      </c>
      <c r="U851">
        <f>((Table1[[#This Row],[BB prob.]]*(Table1[[#This Row],[Odds]]-1)-1+Table1[[#This Row],[BB prob.]])/(Table1[[#This Row],[Odds]]-1))*0.3</f>
        <v>-2.1498837209302346E-2</v>
      </c>
      <c r="W851">
        <f>(Table1[[#This Row],[BB Bet]]*Table1[[#This Row],[Odds]]*Table1[[#This Row],[Win]]-Table1[[#This Row],[BB Bet]])*Table1[[#This Row],[BB Bankroll]]</f>
        <v>0</v>
      </c>
      <c r="X851">
        <f>Table1[[#This Row],[BB Bet]]*Table1[[#This Row],[Odds]]*Table1[[#This Row],[Win]]-Table1[[#This Row],[BB Bet]]</f>
        <v>0</v>
      </c>
      <c r="Y851" s="5">
        <f>Y850</f>
        <v>1.7145889826987131</v>
      </c>
    </row>
    <row r="852" spans="1:25" x14ac:dyDescent="0.35">
      <c r="A852" s="4">
        <v>2020020448</v>
      </c>
      <c r="B852" s="4">
        <v>61</v>
      </c>
      <c r="C852" s="4" t="s">
        <v>21</v>
      </c>
      <c r="D852" s="4" t="s">
        <v>5</v>
      </c>
      <c r="E852" s="4">
        <v>0</v>
      </c>
      <c r="F852" s="4">
        <v>1</v>
      </c>
      <c r="G852" s="4">
        <v>3.65</v>
      </c>
      <c r="H852">
        <v>0.26678380289946629</v>
      </c>
      <c r="I852">
        <f>((Table1[[#This Row],[H-S prob.]]*(Table1[[#This Row],[Odds]]-1)-1+Table1[[#This Row],[H-S prob.]])/(Table1[[#This Row],[Odds]]-1))*0.3</f>
        <v>-2.9704663490884601E-3</v>
      </c>
      <c r="K852">
        <f>(Table1[[#This Row],[H-S Bet]]*Table1[[#This Row],[Odds]]*Table1[[#This Row],[Win]]-Table1[[#This Row],[H-S Bet]])*Table1[[#This Row],[H-S Bankroll]]</f>
        <v>0</v>
      </c>
      <c r="L852">
        <f>Table1[[#This Row],[H-S Bet]]*Table1[[#This Row],[Odds]]*Table1[[#This Row],[Win]]-Table1[[#This Row],[H-S Bet]]</f>
        <v>0</v>
      </c>
      <c r="M852" s="5">
        <f>M851</f>
        <v>1.5561611690798236</v>
      </c>
      <c r="N852" s="4">
        <v>0.21499999999999997</v>
      </c>
      <c r="O852" s="4">
        <f>((Table1[[#This Row],[Dom prob.]]*(Table1[[#This Row],[Odds]]-1)-1+Table1[[#This Row],[Dom prob.]])/(Table1[[#This Row],[Odds]]-1))*0.3</f>
        <v>-2.4367924528301905E-2</v>
      </c>
      <c r="P852" s="4"/>
      <c r="Q852" s="4">
        <f>(Table1[[#This Row],[Dom Bet]]*Table1[[#This Row],[Odds]]*Table1[[#This Row],[Win]]-Table1[[#This Row],[Dom Bet]])*Table1[[#This Row],[Dom Bankroll]]</f>
        <v>0</v>
      </c>
      <c r="R852" s="4">
        <f>Table1[[#This Row],[Dom Bet]]*Table1[[#This Row],[Odds]]*Table1[[#This Row],[Win]]-Table1[[#This Row],[Dom Bet]]</f>
        <v>0</v>
      </c>
      <c r="S852" s="4">
        <f>S851</f>
        <v>1.2113263485234365</v>
      </c>
      <c r="T852">
        <v>0.2107</v>
      </c>
      <c r="U852">
        <f>((Table1[[#This Row],[BB prob.]]*(Table1[[#This Row],[Odds]]-1)-1+Table1[[#This Row],[BB prob.]])/(Table1[[#This Row],[Odds]]-1))*0.3</f>
        <v>-2.6144716981132084E-2</v>
      </c>
      <c r="W852">
        <f>(Table1[[#This Row],[BB Bet]]*Table1[[#This Row],[Odds]]*Table1[[#This Row],[Win]]-Table1[[#This Row],[BB Bet]])*Table1[[#This Row],[BB Bankroll]]</f>
        <v>0</v>
      </c>
      <c r="X852">
        <f>Table1[[#This Row],[BB Bet]]*Table1[[#This Row],[Odds]]*Table1[[#This Row],[Win]]-Table1[[#This Row],[BB Bet]]</f>
        <v>0</v>
      </c>
      <c r="Y852" s="5">
        <f>Y851</f>
        <v>1.7145889826987131</v>
      </c>
    </row>
    <row r="853" spans="1:25" x14ac:dyDescent="0.35">
      <c r="A853" s="4">
        <v>2020020448</v>
      </c>
      <c r="B853" s="4">
        <v>61</v>
      </c>
      <c r="C853" s="4" t="s">
        <v>5</v>
      </c>
      <c r="D853" s="4" t="s">
        <v>21</v>
      </c>
      <c r="E853" s="4">
        <v>1</v>
      </c>
      <c r="F853" s="4">
        <v>0</v>
      </c>
      <c r="G853" s="4">
        <v>1.3</v>
      </c>
      <c r="H853">
        <v>0.73321619710053365</v>
      </c>
      <c r="I853">
        <f>((Table1[[#This Row],[H-S prob.]]*(Table1[[#This Row],[Odds]]-1)-1+Table1[[#This Row],[H-S prob.]])/(Table1[[#This Row],[Odds]]-1))*0.3</f>
        <v>-4.6818943769306169E-2</v>
      </c>
      <c r="K853">
        <f>(Table1[[#This Row],[H-S Bet]]*Table1[[#This Row],[Odds]]*Table1[[#This Row],[Win]]-Table1[[#This Row],[H-S Bet]])*Table1[[#This Row],[H-S Bankroll]]</f>
        <v>0</v>
      </c>
      <c r="L853">
        <f>Table1[[#This Row],[H-S Bet]]*Table1[[#This Row],[Odds]]*Table1[[#This Row],[Win]]-Table1[[#This Row],[H-S Bet]]</f>
        <v>0</v>
      </c>
      <c r="M853" s="5">
        <f>M852</f>
        <v>1.5561611690798236</v>
      </c>
      <c r="N853" s="4">
        <v>0.78500000000000003</v>
      </c>
      <c r="O853" s="4">
        <f>((Table1[[#This Row],[Dom prob.]]*(Table1[[#This Row],[Odds]]-1)-1+Table1[[#This Row],[Dom prob.]])/(Table1[[#This Row],[Odds]]-1))*0.3</f>
        <v>2.050000000000007E-2</v>
      </c>
      <c r="P853" s="4">
        <v>2.050000000000007E-2</v>
      </c>
      <c r="Q853" s="4">
        <f>(Table1[[#This Row],[Dom Bet]]*Table1[[#This Row],[Odds]]*Table1[[#This Row],[Win]]-Table1[[#This Row],[Dom Bet]])*Table1[[#This Row],[Dom Bankroll]]</f>
        <v>-2.4832190144730534E-2</v>
      </c>
      <c r="R853" s="4">
        <f>Table1[[#This Row],[Dom Bet]]*Table1[[#This Row],[Odds]]*Table1[[#This Row],[Win]]-Table1[[#This Row],[Dom Bet]]</f>
        <v>-2.050000000000007E-2</v>
      </c>
      <c r="S853" s="4">
        <f>S852</f>
        <v>1.2113263485234365</v>
      </c>
      <c r="T853">
        <v>0.7893</v>
      </c>
      <c r="U853">
        <f>((Table1[[#This Row],[BB prob.]]*(Table1[[#This Row],[Odds]]-1)-1+Table1[[#This Row],[BB prob.]])/(Table1[[#This Row],[Odds]]-1))*0.3</f>
        <v>2.6090000000000054E-2</v>
      </c>
      <c r="V853">
        <v>2.6090000000000054E-2</v>
      </c>
      <c r="W853">
        <f>(Table1[[#This Row],[BB Bet]]*Table1[[#This Row],[Odds]]*Table1[[#This Row],[Win]]-Table1[[#This Row],[BB Bet]])*Table1[[#This Row],[BB Bankroll]]</f>
        <v>-4.4733626558609518E-2</v>
      </c>
      <c r="X853">
        <f>Table1[[#This Row],[BB Bet]]*Table1[[#This Row],[Odds]]*Table1[[#This Row],[Win]]-Table1[[#This Row],[BB Bet]]</f>
        <v>-2.6090000000000054E-2</v>
      </c>
      <c r="Y853" s="5">
        <f>Y852</f>
        <v>1.7145889826987131</v>
      </c>
    </row>
    <row r="854" spans="1:25" x14ac:dyDescent="0.35">
      <c r="A854" s="4">
        <v>2020020449</v>
      </c>
      <c r="B854" s="4">
        <v>61</v>
      </c>
      <c r="C854" s="4" t="s">
        <v>4</v>
      </c>
      <c r="D854" s="4" t="s">
        <v>31</v>
      </c>
      <c r="E854" s="4">
        <v>0</v>
      </c>
      <c r="F854" s="4">
        <v>0</v>
      </c>
      <c r="G854" s="4">
        <v>2.5499999999999998</v>
      </c>
      <c r="H854">
        <v>0.38916034869138177</v>
      </c>
      <c r="I854">
        <f>((Table1[[#This Row],[H-S prob.]]*(Table1[[#This Row],[Odds]]-1)-1+Table1[[#This Row],[H-S prob.]])/(Table1[[#This Row],[Odds]]-1))*0.3</f>
        <v>-1.4789246781244938E-3</v>
      </c>
      <c r="K854">
        <f>(Table1[[#This Row],[H-S Bet]]*Table1[[#This Row],[Odds]]*Table1[[#This Row],[Win]]-Table1[[#This Row],[H-S Bet]])*Table1[[#This Row],[H-S Bankroll]]</f>
        <v>0</v>
      </c>
      <c r="L854">
        <f>Table1[[#This Row],[H-S Bet]]*Table1[[#This Row],[Odds]]*Table1[[#This Row],[Win]]-Table1[[#This Row],[H-S Bet]]</f>
        <v>0</v>
      </c>
      <c r="M854" s="5">
        <f>M853</f>
        <v>1.5561611690798236</v>
      </c>
      <c r="N854" s="4">
        <v>0.42200000000000004</v>
      </c>
      <c r="O854" s="4">
        <f>((Table1[[#This Row],[Dom prob.]]*(Table1[[#This Row],[Odds]]-1)-1+Table1[[#This Row],[Dom prob.]])/(Table1[[#This Row],[Odds]]-1))*0.3</f>
        <v>1.4729032258064528E-2</v>
      </c>
      <c r="P854" s="4">
        <v>1.4729032258064528E-2</v>
      </c>
      <c r="Q854" s="4">
        <f>(Table1[[#This Row],[Dom Bet]]*Table1[[#This Row],[Odds]]*Table1[[#This Row],[Win]]-Table1[[#This Row],[Dom Bet]])*Table1[[#This Row],[Dom Bankroll]]</f>
        <v>-1.7841664862445209E-2</v>
      </c>
      <c r="R854" s="4">
        <f>Table1[[#This Row],[Dom Bet]]*Table1[[#This Row],[Odds]]*Table1[[#This Row],[Win]]-Table1[[#This Row],[Dom Bet]]</f>
        <v>-1.4729032258064528E-2</v>
      </c>
      <c r="S854" s="4">
        <f>S853</f>
        <v>1.2113263485234365</v>
      </c>
      <c r="T854">
        <v>0.41490000000000005</v>
      </c>
      <c r="U854">
        <f>((Table1[[#This Row],[BB prob.]]*(Table1[[#This Row],[Odds]]-1)-1+Table1[[#This Row],[BB prob.]])/(Table1[[#This Row],[Odds]]-1))*0.3</f>
        <v>1.1224838709677424E-2</v>
      </c>
      <c r="V854">
        <v>1.1224838709677424E-2</v>
      </c>
      <c r="W854">
        <f>(Table1[[#This Row],[BB Bet]]*Table1[[#This Row],[Odds]]*Table1[[#This Row],[Win]]-Table1[[#This Row],[BB Bet]])*Table1[[#This Row],[BB Bankroll]]</f>
        <v>-1.9245984784182948E-2</v>
      </c>
      <c r="X854">
        <f>Table1[[#This Row],[BB Bet]]*Table1[[#This Row],[Odds]]*Table1[[#This Row],[Win]]-Table1[[#This Row],[BB Bet]]</f>
        <v>-1.1224838709677424E-2</v>
      </c>
      <c r="Y854" s="5">
        <f>Y853</f>
        <v>1.7145889826987131</v>
      </c>
    </row>
    <row r="855" spans="1:25" x14ac:dyDescent="0.35">
      <c r="A855" s="4">
        <v>2020020449</v>
      </c>
      <c r="B855" s="4">
        <v>61</v>
      </c>
      <c r="C855" s="4" t="s">
        <v>31</v>
      </c>
      <c r="D855" s="4" t="s">
        <v>4</v>
      </c>
      <c r="E855" s="4">
        <v>1</v>
      </c>
      <c r="F855" s="4">
        <v>1</v>
      </c>
      <c r="G855" s="4">
        <v>1.58</v>
      </c>
      <c r="H855">
        <v>0.61083965130861817</v>
      </c>
      <c r="I855">
        <f>((Table1[[#This Row],[H-S prob.]]*(Table1[[#This Row],[Odds]]-1)-1+Table1[[#This Row],[H-S prob.]])/(Table1[[#This Row],[Odds]]-1))*0.3</f>
        <v>-1.8037940137439579E-2</v>
      </c>
      <c r="K855">
        <f>(Table1[[#This Row],[H-S Bet]]*Table1[[#This Row],[Odds]]*Table1[[#This Row],[Win]]-Table1[[#This Row],[H-S Bet]])*Table1[[#This Row],[H-S Bankroll]]</f>
        <v>0</v>
      </c>
      <c r="L855">
        <f>Table1[[#This Row],[H-S Bet]]*Table1[[#This Row],[Odds]]*Table1[[#This Row],[Win]]-Table1[[#This Row],[H-S Bet]]</f>
        <v>0</v>
      </c>
      <c r="M855" s="5">
        <f>M854</f>
        <v>1.5561611690798236</v>
      </c>
      <c r="N855" s="4">
        <v>0.57799999999999996</v>
      </c>
      <c r="O855" s="4">
        <f>((Table1[[#This Row],[Dom prob.]]*(Table1[[#This Row],[Odds]]-1)-1+Table1[[#This Row],[Dom prob.]])/(Table1[[#This Row],[Odds]]-1))*0.3</f>
        <v>-4.4875862068965537E-2</v>
      </c>
      <c r="P855" s="4"/>
      <c r="Q855" s="4">
        <f>(Table1[[#This Row],[Dom Bet]]*Table1[[#This Row],[Odds]]*Table1[[#This Row],[Win]]-Table1[[#This Row],[Dom Bet]])*Table1[[#This Row],[Dom Bankroll]]</f>
        <v>0</v>
      </c>
      <c r="R855" s="4">
        <f>Table1[[#This Row],[Dom Bet]]*Table1[[#This Row],[Odds]]*Table1[[#This Row],[Win]]-Table1[[#This Row],[Dom Bet]]</f>
        <v>0</v>
      </c>
      <c r="S855" s="4">
        <f>S854</f>
        <v>1.2113263485234365</v>
      </c>
      <c r="T855">
        <v>0.58509999999999995</v>
      </c>
      <c r="U855">
        <f>((Table1[[#This Row],[BB prob.]]*(Table1[[#This Row],[Odds]]-1)-1+Table1[[#This Row],[BB prob.]])/(Table1[[#This Row],[Odds]]-1))*0.3</f>
        <v>-3.9073448275862059E-2</v>
      </c>
      <c r="W855">
        <f>(Table1[[#This Row],[BB Bet]]*Table1[[#This Row],[Odds]]*Table1[[#This Row],[Win]]-Table1[[#This Row],[BB Bet]])*Table1[[#This Row],[BB Bankroll]]</f>
        <v>0</v>
      </c>
      <c r="X855">
        <f>Table1[[#This Row],[BB Bet]]*Table1[[#This Row],[Odds]]*Table1[[#This Row],[Win]]-Table1[[#This Row],[BB Bet]]</f>
        <v>0</v>
      </c>
      <c r="Y855" s="5">
        <f>Y854</f>
        <v>1.7145889826987131</v>
      </c>
    </row>
    <row r="856" spans="1:25" x14ac:dyDescent="0.35">
      <c r="A856" s="4">
        <v>2020020450</v>
      </c>
      <c r="B856" s="4">
        <v>61</v>
      </c>
      <c r="C856" s="4" t="s">
        <v>14</v>
      </c>
      <c r="D856" s="4" t="s">
        <v>3</v>
      </c>
      <c r="E856" s="4">
        <v>0</v>
      </c>
      <c r="F856" s="4">
        <v>0</v>
      </c>
      <c r="G856" s="4">
        <v>1.83</v>
      </c>
      <c r="H856">
        <v>0.50207359733671608</v>
      </c>
      <c r="I856">
        <f>((Table1[[#This Row],[H-S prob.]]*(Table1[[#This Row],[Odds]]-1)-1+Table1[[#This Row],[H-S prob.]])/(Table1[[#This Row],[Odds]]-1))*0.3</f>
        <v>-2.9351319351979373E-2</v>
      </c>
      <c r="K856">
        <f>(Table1[[#This Row],[H-S Bet]]*Table1[[#This Row],[Odds]]*Table1[[#This Row],[Win]]-Table1[[#This Row],[H-S Bet]])*Table1[[#This Row],[H-S Bankroll]]</f>
        <v>0</v>
      </c>
      <c r="L856">
        <f>Table1[[#This Row],[H-S Bet]]*Table1[[#This Row],[Odds]]*Table1[[#This Row],[Win]]-Table1[[#This Row],[H-S Bet]]</f>
        <v>0</v>
      </c>
      <c r="M856" s="5">
        <f>M855</f>
        <v>1.5561611690798236</v>
      </c>
      <c r="N856" s="4">
        <v>0.496</v>
      </c>
      <c r="O856" s="4">
        <f>((Table1[[#This Row],[Dom prob.]]*(Table1[[#This Row],[Odds]]-1)-1+Table1[[#This Row],[Dom prob.]])/(Table1[[#This Row],[Odds]]-1))*0.3</f>
        <v>-3.3368674698795162E-2</v>
      </c>
      <c r="P856" s="4"/>
      <c r="Q856" s="4">
        <f>(Table1[[#This Row],[Dom Bet]]*Table1[[#This Row],[Odds]]*Table1[[#This Row],[Win]]-Table1[[#This Row],[Dom Bet]])*Table1[[#This Row],[Dom Bankroll]]</f>
        <v>0</v>
      </c>
      <c r="R856" s="4">
        <f>Table1[[#This Row],[Dom Bet]]*Table1[[#This Row],[Odds]]*Table1[[#This Row],[Win]]-Table1[[#This Row],[Dom Bet]]</f>
        <v>0</v>
      </c>
      <c r="S856" s="4">
        <f>S855</f>
        <v>1.2113263485234365</v>
      </c>
      <c r="T856">
        <v>0.51929999999999998</v>
      </c>
      <c r="U856">
        <f>((Table1[[#This Row],[BB prob.]]*(Table1[[#This Row],[Odds]]-1)-1+Table1[[#This Row],[BB prob.]])/(Table1[[#This Row],[Odds]]-1))*0.3</f>
        <v>-1.7956987951807217E-2</v>
      </c>
      <c r="W856">
        <f>(Table1[[#This Row],[BB Bet]]*Table1[[#This Row],[Odds]]*Table1[[#This Row],[Win]]-Table1[[#This Row],[BB Bet]])*Table1[[#This Row],[BB Bankroll]]</f>
        <v>0</v>
      </c>
      <c r="X856">
        <f>Table1[[#This Row],[BB Bet]]*Table1[[#This Row],[Odds]]*Table1[[#This Row],[Win]]-Table1[[#This Row],[BB Bet]]</f>
        <v>0</v>
      </c>
      <c r="Y856" s="5">
        <f>Y855</f>
        <v>1.7145889826987131</v>
      </c>
    </row>
    <row r="857" spans="1:25" x14ac:dyDescent="0.35">
      <c r="A857" s="4">
        <v>2020020450</v>
      </c>
      <c r="B857" s="4">
        <v>61</v>
      </c>
      <c r="C857" s="4" t="s">
        <v>3</v>
      </c>
      <c r="D857" s="4" t="s">
        <v>14</v>
      </c>
      <c r="E857" s="4">
        <v>1</v>
      </c>
      <c r="F857" s="4">
        <v>1</v>
      </c>
      <c r="G857" s="4">
        <v>2</v>
      </c>
      <c r="H857">
        <v>0.49792640266328397</v>
      </c>
      <c r="I857">
        <f>((Table1[[#This Row],[H-S prob.]]*(Table1[[#This Row],[Odds]]-1)-1+Table1[[#This Row],[H-S prob.]])/(Table1[[#This Row],[Odds]]-1))*0.3</f>
        <v>-1.2441584020296324E-3</v>
      </c>
      <c r="K857">
        <f>(Table1[[#This Row],[H-S Bet]]*Table1[[#This Row],[Odds]]*Table1[[#This Row],[Win]]-Table1[[#This Row],[H-S Bet]])*Table1[[#This Row],[H-S Bankroll]]</f>
        <v>0</v>
      </c>
      <c r="L857">
        <f>Table1[[#This Row],[H-S Bet]]*Table1[[#This Row],[Odds]]*Table1[[#This Row],[Win]]-Table1[[#This Row],[H-S Bet]]</f>
        <v>0</v>
      </c>
      <c r="M857" s="5">
        <f>M856</f>
        <v>1.5561611690798236</v>
      </c>
      <c r="N857" s="4">
        <v>0.504</v>
      </c>
      <c r="O857" s="4">
        <f>((Table1[[#This Row],[Dom prob.]]*(Table1[[#This Row],[Odds]]-1)-1+Table1[[#This Row],[Dom prob.]])/(Table1[[#This Row],[Odds]]-1))*0.3</f>
        <v>2.400000000000002E-3</v>
      </c>
      <c r="P857" s="4">
        <v>2.400000000000002E-3</v>
      </c>
      <c r="Q857" s="4">
        <f>(Table1[[#This Row],[Dom Bet]]*Table1[[#This Row],[Odds]]*Table1[[#This Row],[Win]]-Table1[[#This Row],[Dom Bet]])*Table1[[#This Row],[Dom Bankroll]]</f>
        <v>2.9071832364562498E-3</v>
      </c>
      <c r="R857" s="4">
        <f>Table1[[#This Row],[Dom Bet]]*Table1[[#This Row],[Odds]]*Table1[[#This Row],[Win]]-Table1[[#This Row],[Dom Bet]]</f>
        <v>2.400000000000002E-3</v>
      </c>
      <c r="S857" s="4">
        <f>S856</f>
        <v>1.2113263485234365</v>
      </c>
      <c r="T857">
        <v>0.48070000000000002</v>
      </c>
      <c r="U857">
        <f>((Table1[[#This Row],[BB prob.]]*(Table1[[#This Row],[Odds]]-1)-1+Table1[[#This Row],[BB prob.]])/(Table1[[#This Row],[Odds]]-1))*0.3</f>
        <v>-1.157999999999999E-2</v>
      </c>
      <c r="W857">
        <f>(Table1[[#This Row],[BB Bet]]*Table1[[#This Row],[Odds]]*Table1[[#This Row],[Win]]-Table1[[#This Row],[BB Bet]])*Table1[[#This Row],[BB Bankroll]]</f>
        <v>0</v>
      </c>
      <c r="X857">
        <f>Table1[[#This Row],[BB Bet]]*Table1[[#This Row],[Odds]]*Table1[[#This Row],[Win]]-Table1[[#This Row],[BB Bet]]</f>
        <v>0</v>
      </c>
      <c r="Y857" s="5">
        <f>Y856</f>
        <v>1.7145889826987131</v>
      </c>
    </row>
    <row r="858" spans="1:25" x14ac:dyDescent="0.35">
      <c r="A858" s="4">
        <v>2020020452</v>
      </c>
      <c r="B858" s="4">
        <v>61</v>
      </c>
      <c r="C858" s="4" t="s">
        <v>30</v>
      </c>
      <c r="D858" s="4" t="s">
        <v>9</v>
      </c>
      <c r="E858" s="4">
        <v>1</v>
      </c>
      <c r="F858" s="4">
        <v>0</v>
      </c>
      <c r="G858" s="4">
        <v>2.5</v>
      </c>
      <c r="H858">
        <v>0.41362914022673902</v>
      </c>
      <c r="I858">
        <f>((Table1[[#This Row],[H-S prob.]]*(Table1[[#This Row],[Odds]]-1)-1+Table1[[#This Row],[H-S prob.]])/(Table1[[#This Row],[Odds]]-1))*0.3</f>
        <v>6.8145701133695219E-3</v>
      </c>
      <c r="J858">
        <v>6.8145701133695219E-3</v>
      </c>
      <c r="K858">
        <f>(Table1[[#This Row],[H-S Bet]]*Table1[[#This Row],[Odds]]*Table1[[#This Row],[Win]]-Table1[[#This Row],[H-S Bet]])*Table1[[#This Row],[H-S Bankroll]]</f>
        <v>-1.0604569394397542E-2</v>
      </c>
      <c r="L858">
        <f>Table1[[#This Row],[H-S Bet]]*Table1[[#This Row],[Odds]]*Table1[[#This Row],[Win]]-Table1[[#This Row],[H-S Bet]]</f>
        <v>-6.8145701133695219E-3</v>
      </c>
      <c r="M858" s="5">
        <f>M857</f>
        <v>1.5561611690798236</v>
      </c>
      <c r="N858" s="4">
        <v>0.38900000000000001</v>
      </c>
      <c r="O858" s="4">
        <f>((Table1[[#This Row],[Dom prob.]]*(Table1[[#This Row],[Odds]]-1)-1+Table1[[#This Row],[Dom prob.]])/(Table1[[#This Row],[Odds]]-1))*0.3</f>
        <v>-5.4999999999999936E-3</v>
      </c>
      <c r="P858" s="4"/>
      <c r="Q858" s="4">
        <f>(Table1[[#This Row],[Dom Bet]]*Table1[[#This Row],[Odds]]*Table1[[#This Row],[Win]]-Table1[[#This Row],[Dom Bet]])*Table1[[#This Row],[Dom Bankroll]]</f>
        <v>0</v>
      </c>
      <c r="R858" s="4">
        <f>Table1[[#This Row],[Dom Bet]]*Table1[[#This Row],[Odds]]*Table1[[#This Row],[Win]]-Table1[[#This Row],[Dom Bet]]</f>
        <v>0</v>
      </c>
      <c r="S858" s="4">
        <f>S857</f>
        <v>1.2113263485234365</v>
      </c>
      <c r="T858">
        <v>0.38030000000000003</v>
      </c>
      <c r="U858">
        <f>((Table1[[#This Row],[BB prob.]]*(Table1[[#This Row],[Odds]]-1)-1+Table1[[#This Row],[BB prob.]])/(Table1[[#This Row],[Odds]]-1))*0.3</f>
        <v>-9.8499999999999907E-3</v>
      </c>
      <c r="W858">
        <f>(Table1[[#This Row],[BB Bet]]*Table1[[#This Row],[Odds]]*Table1[[#This Row],[Win]]-Table1[[#This Row],[BB Bet]])*Table1[[#This Row],[BB Bankroll]]</f>
        <v>0</v>
      </c>
      <c r="X858">
        <f>Table1[[#This Row],[BB Bet]]*Table1[[#This Row],[Odds]]*Table1[[#This Row],[Win]]-Table1[[#This Row],[BB Bet]]</f>
        <v>0</v>
      </c>
      <c r="Y858" s="5">
        <f>Y857</f>
        <v>1.7145889826987131</v>
      </c>
    </row>
    <row r="859" spans="1:25" x14ac:dyDescent="0.35">
      <c r="A859" s="4">
        <v>2020020452</v>
      </c>
      <c r="B859" s="4">
        <v>61</v>
      </c>
      <c r="C859" s="4" t="s">
        <v>9</v>
      </c>
      <c r="D859" s="4" t="s">
        <v>30</v>
      </c>
      <c r="E859" s="4">
        <v>0</v>
      </c>
      <c r="F859" s="4">
        <v>1</v>
      </c>
      <c r="G859" s="4">
        <v>1.58</v>
      </c>
      <c r="H859">
        <v>0.58637085977326087</v>
      </c>
      <c r="I859">
        <f>((Table1[[#This Row],[H-S prob.]]*(Table1[[#This Row],[Odds]]-1)-1+Table1[[#This Row],[H-S prob.]])/(Table1[[#This Row],[Odds]]-1))*0.3</f>
        <v>-3.8034849081852264E-2</v>
      </c>
      <c r="K859">
        <f>(Table1[[#This Row],[H-S Bet]]*Table1[[#This Row],[Odds]]*Table1[[#This Row],[Win]]-Table1[[#This Row],[H-S Bet]])*Table1[[#This Row],[H-S Bankroll]]</f>
        <v>0</v>
      </c>
      <c r="L859">
        <f>Table1[[#This Row],[H-S Bet]]*Table1[[#This Row],[Odds]]*Table1[[#This Row],[Win]]-Table1[[#This Row],[H-S Bet]]</f>
        <v>0</v>
      </c>
      <c r="M859" s="5">
        <f>M858</f>
        <v>1.5561611690798236</v>
      </c>
      <c r="N859" s="4">
        <v>0.61099999999999999</v>
      </c>
      <c r="O859" s="4">
        <f>((Table1[[#This Row],[Dom prob.]]*(Table1[[#This Row],[Odds]]-1)-1+Table1[[#This Row],[Dom prob.]])/(Table1[[#This Row],[Odds]]-1))*0.3</f>
        <v>-1.7906896551724127E-2</v>
      </c>
      <c r="P859" s="4"/>
      <c r="Q859" s="4">
        <f>(Table1[[#This Row],[Dom Bet]]*Table1[[#This Row],[Odds]]*Table1[[#This Row],[Win]]-Table1[[#This Row],[Dom Bet]])*Table1[[#This Row],[Dom Bankroll]]</f>
        <v>0</v>
      </c>
      <c r="R859" s="4">
        <f>Table1[[#This Row],[Dom Bet]]*Table1[[#This Row],[Odds]]*Table1[[#This Row],[Win]]-Table1[[#This Row],[Dom Bet]]</f>
        <v>0</v>
      </c>
      <c r="S859" s="4">
        <f>S858</f>
        <v>1.2113263485234365</v>
      </c>
      <c r="T859">
        <v>0.61969999999999992</v>
      </c>
      <c r="U859">
        <f>((Table1[[#This Row],[BB prob.]]*(Table1[[#This Row],[Odds]]-1)-1+Table1[[#This Row],[BB prob.]])/(Table1[[#This Row],[Odds]]-1))*0.3</f>
        <v>-1.0796896551724167E-2</v>
      </c>
      <c r="W859">
        <f>(Table1[[#This Row],[BB Bet]]*Table1[[#This Row],[Odds]]*Table1[[#This Row],[Win]]-Table1[[#This Row],[BB Bet]])*Table1[[#This Row],[BB Bankroll]]</f>
        <v>0</v>
      </c>
      <c r="X859">
        <f>Table1[[#This Row],[BB Bet]]*Table1[[#This Row],[Odds]]*Table1[[#This Row],[Win]]-Table1[[#This Row],[BB Bet]]</f>
        <v>0</v>
      </c>
      <c r="Y859" s="5">
        <f>Y858</f>
        <v>1.7145889826987131</v>
      </c>
    </row>
    <row r="860" spans="1:25" x14ac:dyDescent="0.35">
      <c r="A860" s="4">
        <v>2020020453</v>
      </c>
      <c r="B860" s="4">
        <v>61</v>
      </c>
      <c r="C860" s="4" t="s">
        <v>6</v>
      </c>
      <c r="D860" s="4" t="s">
        <v>23</v>
      </c>
      <c r="E860" s="4">
        <v>0</v>
      </c>
      <c r="F860" s="4">
        <v>1</v>
      </c>
      <c r="G860" s="4">
        <v>1.83</v>
      </c>
      <c r="H860">
        <v>0.45053992635920004</v>
      </c>
      <c r="I860">
        <f>((Table1[[#This Row],[H-S prob.]]*(Table1[[#This Row],[Odds]]-1)-1+Table1[[#This Row],[H-S prob.]])/(Table1[[#This Row],[Odds]]-1))*0.3</f>
        <v>-6.343804870939658E-2</v>
      </c>
      <c r="K860">
        <f>(Table1[[#This Row],[H-S Bet]]*Table1[[#This Row],[Odds]]*Table1[[#This Row],[Win]]-Table1[[#This Row],[H-S Bet]])*Table1[[#This Row],[H-S Bankroll]]</f>
        <v>0</v>
      </c>
      <c r="L860">
        <f>Table1[[#This Row],[H-S Bet]]*Table1[[#This Row],[Odds]]*Table1[[#This Row],[Win]]-Table1[[#This Row],[H-S Bet]]</f>
        <v>0</v>
      </c>
      <c r="M860" s="5">
        <f>M859</f>
        <v>1.5561611690798236</v>
      </c>
      <c r="N860" s="4">
        <v>0.54200000000000004</v>
      </c>
      <c r="O860" s="4">
        <f>((Table1[[#This Row],[Dom prob.]]*(Table1[[#This Row],[Odds]]-1)-1+Table1[[#This Row],[Dom prob.]])/(Table1[[#This Row],[Odds]]-1))*0.3</f>
        <v>-2.9421686746987277E-3</v>
      </c>
      <c r="P860" s="4"/>
      <c r="Q860" s="4">
        <f>(Table1[[#This Row],[Dom Bet]]*Table1[[#This Row],[Odds]]*Table1[[#This Row],[Win]]-Table1[[#This Row],[Dom Bet]])*Table1[[#This Row],[Dom Bankroll]]</f>
        <v>0</v>
      </c>
      <c r="R860" s="4">
        <f>Table1[[#This Row],[Dom Bet]]*Table1[[#This Row],[Odds]]*Table1[[#This Row],[Win]]-Table1[[#This Row],[Dom Bet]]</f>
        <v>0</v>
      </c>
      <c r="S860" s="4">
        <f>S859</f>
        <v>1.2113263485234365</v>
      </c>
      <c r="T860">
        <v>0.42349999999999999</v>
      </c>
      <c r="U860">
        <f>((Table1[[#This Row],[BB prob.]]*(Table1[[#This Row],[Odds]]-1)-1+Table1[[#This Row],[BB prob.]])/(Table1[[#This Row],[Odds]]-1))*0.3</f>
        <v>-8.1323493975903619E-2</v>
      </c>
      <c r="W860">
        <f>(Table1[[#This Row],[BB Bet]]*Table1[[#This Row],[Odds]]*Table1[[#This Row],[Win]]-Table1[[#This Row],[BB Bet]])*Table1[[#This Row],[BB Bankroll]]</f>
        <v>0</v>
      </c>
      <c r="X860">
        <f>Table1[[#This Row],[BB Bet]]*Table1[[#This Row],[Odds]]*Table1[[#This Row],[Win]]-Table1[[#This Row],[BB Bet]]</f>
        <v>0</v>
      </c>
      <c r="Y860" s="5">
        <f>Y859</f>
        <v>1.7145889826987131</v>
      </c>
    </row>
    <row r="861" spans="1:25" x14ac:dyDescent="0.35">
      <c r="A861" s="4">
        <v>2020020453</v>
      </c>
      <c r="B861" s="4">
        <v>61</v>
      </c>
      <c r="C861" s="4" t="s">
        <v>23</v>
      </c>
      <c r="D861" s="4" t="s">
        <v>6</v>
      </c>
      <c r="E861" s="4">
        <v>1</v>
      </c>
      <c r="F861" s="4">
        <v>0</v>
      </c>
      <c r="G861" s="4">
        <v>2.1</v>
      </c>
      <c r="H861">
        <v>0.54946007364079996</v>
      </c>
      <c r="I861">
        <f>((Table1[[#This Row],[H-S prob.]]*(Table1[[#This Row],[Odds]]-1)-1+Table1[[#This Row],[H-S prob.]])/(Table1[[#This Row],[Odds]]-1))*0.3</f>
        <v>4.1963496721549087E-2</v>
      </c>
      <c r="J861">
        <v>4.1963496721549087E-2</v>
      </c>
      <c r="K861">
        <f>(Table1[[#This Row],[H-S Bet]]*Table1[[#This Row],[Odds]]*Table1[[#This Row],[Win]]-Table1[[#This Row],[H-S Bet]])*Table1[[#This Row],[H-S Bankroll]]</f>
        <v>-6.5301964116883174E-2</v>
      </c>
      <c r="L861">
        <f>Table1[[#This Row],[H-S Bet]]*Table1[[#This Row],[Odds]]*Table1[[#This Row],[Win]]-Table1[[#This Row],[H-S Bet]]</f>
        <v>-4.1963496721549087E-2</v>
      </c>
      <c r="M861" s="5">
        <f>M860</f>
        <v>1.5561611690798236</v>
      </c>
      <c r="N861" s="4">
        <v>0.45800000000000002</v>
      </c>
      <c r="O861" s="4">
        <f>((Table1[[#This Row],[Dom prob.]]*(Table1[[#This Row],[Odds]]-1)-1+Table1[[#This Row],[Dom prob.]])/(Table1[[#This Row],[Odds]]-1))*0.3</f>
        <v>-1.0418181818181804E-2</v>
      </c>
      <c r="P861" s="4"/>
      <c r="Q861" s="4">
        <f>(Table1[[#This Row],[Dom Bet]]*Table1[[#This Row],[Odds]]*Table1[[#This Row],[Win]]-Table1[[#This Row],[Dom Bet]])*Table1[[#This Row],[Dom Bankroll]]</f>
        <v>0</v>
      </c>
      <c r="R861" s="4">
        <f>Table1[[#This Row],[Dom Bet]]*Table1[[#This Row],[Odds]]*Table1[[#This Row],[Win]]-Table1[[#This Row],[Dom Bet]]</f>
        <v>0</v>
      </c>
      <c r="S861" s="4">
        <f>S860</f>
        <v>1.2113263485234365</v>
      </c>
      <c r="T861">
        <v>0.57650000000000001</v>
      </c>
      <c r="U861">
        <f>((Table1[[#This Row],[BB prob.]]*(Table1[[#This Row],[Odds]]-1)-1+Table1[[#This Row],[BB prob.]])/(Table1[[#This Row],[Odds]]-1))*0.3</f>
        <v>5.7450000000000022E-2</v>
      </c>
      <c r="V861">
        <v>5.7450000000000022E-2</v>
      </c>
      <c r="W861">
        <f>(Table1[[#This Row],[BB Bet]]*Table1[[#This Row],[Odds]]*Table1[[#This Row],[Win]]-Table1[[#This Row],[BB Bet]])*Table1[[#This Row],[BB Bankroll]]</f>
        <v>-9.8503137056041107E-2</v>
      </c>
      <c r="X861">
        <f>Table1[[#This Row],[BB Bet]]*Table1[[#This Row],[Odds]]*Table1[[#This Row],[Win]]-Table1[[#This Row],[BB Bet]]</f>
        <v>-5.7450000000000022E-2</v>
      </c>
      <c r="Y861" s="5">
        <f>Y860</f>
        <v>1.7145889826987131</v>
      </c>
    </row>
    <row r="862" spans="1:25" x14ac:dyDescent="0.35">
      <c r="A862" s="4">
        <v>2020020454</v>
      </c>
      <c r="B862" s="4">
        <v>61</v>
      </c>
      <c r="C862" s="4" t="s">
        <v>22</v>
      </c>
      <c r="D862" s="4" t="s">
        <v>8</v>
      </c>
      <c r="E862" s="4">
        <v>1</v>
      </c>
      <c r="F862" s="4">
        <v>1</v>
      </c>
      <c r="G862" s="4">
        <v>1.8</v>
      </c>
      <c r="H862">
        <v>0.53823597437217718</v>
      </c>
      <c r="I862">
        <f>((Table1[[#This Row],[H-S prob.]]*(Table1[[#This Row],[Odds]]-1)-1+Table1[[#This Row],[H-S prob.]])/(Table1[[#This Row],[Odds]]-1))*0.3</f>
        <v>-1.1690717298780393E-2</v>
      </c>
      <c r="K862">
        <f>(Table1[[#This Row],[H-S Bet]]*Table1[[#This Row],[Odds]]*Table1[[#This Row],[Win]]-Table1[[#This Row],[H-S Bet]])*Table1[[#This Row],[H-S Bankroll]]</f>
        <v>0</v>
      </c>
      <c r="L862">
        <f>Table1[[#This Row],[H-S Bet]]*Table1[[#This Row],[Odds]]*Table1[[#This Row],[Win]]-Table1[[#This Row],[H-S Bet]]</f>
        <v>0</v>
      </c>
      <c r="M862" s="5">
        <f>M861</f>
        <v>1.5561611690798236</v>
      </c>
      <c r="N862" s="4">
        <v>0.52600000000000002</v>
      </c>
      <c r="O862" s="4">
        <f>((Table1[[#This Row],[Dom prob.]]*(Table1[[#This Row],[Odds]]-1)-1+Table1[[#This Row],[Dom prob.]])/(Table1[[#This Row],[Odds]]-1))*0.3</f>
        <v>-1.9949999999999968E-2</v>
      </c>
      <c r="P862" s="4"/>
      <c r="Q862" s="4">
        <f>(Table1[[#This Row],[Dom Bet]]*Table1[[#This Row],[Odds]]*Table1[[#This Row],[Win]]-Table1[[#This Row],[Dom Bet]])*Table1[[#This Row],[Dom Bankroll]]</f>
        <v>0</v>
      </c>
      <c r="R862" s="4">
        <f>Table1[[#This Row],[Dom Bet]]*Table1[[#This Row],[Odds]]*Table1[[#This Row],[Win]]-Table1[[#This Row],[Dom Bet]]</f>
        <v>0</v>
      </c>
      <c r="S862" s="4">
        <f>S861</f>
        <v>1.2113263485234365</v>
      </c>
      <c r="T862">
        <v>0.49459999999999998</v>
      </c>
      <c r="U862">
        <f>((Table1[[#This Row],[BB prob.]]*(Table1[[#This Row],[Odds]]-1)-1+Table1[[#This Row],[BB prob.]])/(Table1[[#This Row],[Odds]]-1))*0.3</f>
        <v>-4.1144999999999987E-2</v>
      </c>
      <c r="W862">
        <f>(Table1[[#This Row],[BB Bet]]*Table1[[#This Row],[Odds]]*Table1[[#This Row],[Win]]-Table1[[#This Row],[BB Bet]])*Table1[[#This Row],[BB Bankroll]]</f>
        <v>0</v>
      </c>
      <c r="X862">
        <f>Table1[[#This Row],[BB Bet]]*Table1[[#This Row],[Odds]]*Table1[[#This Row],[Win]]-Table1[[#This Row],[BB Bet]]</f>
        <v>0</v>
      </c>
      <c r="Y862" s="5">
        <f>Y861</f>
        <v>1.7145889826987131</v>
      </c>
    </row>
    <row r="863" spans="1:25" x14ac:dyDescent="0.35">
      <c r="A863" s="4">
        <v>2020020454</v>
      </c>
      <c r="B863" s="4">
        <v>61</v>
      </c>
      <c r="C863" s="4" t="s">
        <v>8</v>
      </c>
      <c r="D863" s="4" t="s">
        <v>22</v>
      </c>
      <c r="E863" s="4">
        <v>0</v>
      </c>
      <c r="F863" s="4">
        <v>0</v>
      </c>
      <c r="G863" s="4">
        <v>2.1</v>
      </c>
      <c r="H863">
        <v>0.46176402562782276</v>
      </c>
      <c r="I863">
        <f>((Table1[[#This Row],[H-S prob.]]*(Table1[[#This Row],[Odds]]-1)-1+Table1[[#This Row],[H-S prob.]])/(Table1[[#This Row],[Odds]]-1))*0.3</f>
        <v>-8.2624216858833283E-3</v>
      </c>
      <c r="K863">
        <f>(Table1[[#This Row],[H-S Bet]]*Table1[[#This Row],[Odds]]*Table1[[#This Row],[Win]]-Table1[[#This Row],[H-S Bet]])*Table1[[#This Row],[H-S Bankroll]]</f>
        <v>0</v>
      </c>
      <c r="L863">
        <f>Table1[[#This Row],[H-S Bet]]*Table1[[#This Row],[Odds]]*Table1[[#This Row],[Win]]-Table1[[#This Row],[H-S Bet]]</f>
        <v>0</v>
      </c>
      <c r="M863" s="5">
        <f>M862</f>
        <v>1.5561611690798236</v>
      </c>
      <c r="N863" s="4">
        <v>0.47399999999999998</v>
      </c>
      <c r="O863" s="4">
        <f>((Table1[[#This Row],[Dom prob.]]*(Table1[[#This Row],[Odds]]-1)-1+Table1[[#This Row],[Dom prob.]])/(Table1[[#This Row],[Odds]]-1))*0.3</f>
        <v>-1.2545454545454676E-3</v>
      </c>
      <c r="P863" s="4"/>
      <c r="Q863" s="4">
        <f>(Table1[[#This Row],[Dom Bet]]*Table1[[#This Row],[Odds]]*Table1[[#This Row],[Win]]-Table1[[#This Row],[Dom Bet]])*Table1[[#This Row],[Dom Bankroll]]</f>
        <v>0</v>
      </c>
      <c r="R863" s="4">
        <f>Table1[[#This Row],[Dom Bet]]*Table1[[#This Row],[Odds]]*Table1[[#This Row],[Win]]-Table1[[#This Row],[Dom Bet]]</f>
        <v>0</v>
      </c>
      <c r="S863" s="4">
        <f>S862</f>
        <v>1.2113263485234365</v>
      </c>
      <c r="T863">
        <v>0.50540000000000007</v>
      </c>
      <c r="U863">
        <f>((Table1[[#This Row],[BB prob.]]*(Table1[[#This Row],[Odds]]-1)-1+Table1[[#This Row],[BB prob.]])/(Table1[[#This Row],[Odds]]-1))*0.3</f>
        <v>1.6729090909090954E-2</v>
      </c>
      <c r="V863">
        <v>1.6729090909090954E-2</v>
      </c>
      <c r="W863">
        <f>(Table1[[#This Row],[BB Bet]]*Table1[[#This Row],[Odds]]*Table1[[#This Row],[Win]]-Table1[[#This Row],[BB Bet]])*Table1[[#This Row],[BB Bankroll]]</f>
        <v>-2.8683514963292547E-2</v>
      </c>
      <c r="X863">
        <f>Table1[[#This Row],[BB Bet]]*Table1[[#This Row],[Odds]]*Table1[[#This Row],[Win]]-Table1[[#This Row],[BB Bet]]</f>
        <v>-1.6729090909090954E-2</v>
      </c>
      <c r="Y863" s="5">
        <f>Y862</f>
        <v>1.7145889826987131</v>
      </c>
    </row>
    <row r="864" spans="1:25" x14ac:dyDescent="0.35">
      <c r="A864" s="4">
        <v>2020020455</v>
      </c>
      <c r="B864" s="4">
        <v>61</v>
      </c>
      <c r="C864" s="4" t="s">
        <v>25</v>
      </c>
      <c r="D864" s="4" t="s">
        <v>27</v>
      </c>
      <c r="E864" s="4">
        <v>0</v>
      </c>
      <c r="F864" s="4">
        <v>0</v>
      </c>
      <c r="G864" s="4">
        <v>3</v>
      </c>
      <c r="H864">
        <v>0.3617531286244558</v>
      </c>
      <c r="I864">
        <f>((Table1[[#This Row],[H-S prob.]]*(Table1[[#This Row],[Odds]]-1)-1+Table1[[#This Row],[H-S prob.]])/(Table1[[#This Row],[Odds]]-1))*0.3</f>
        <v>1.278890788100511E-2</v>
      </c>
      <c r="J864">
        <v>1.278890788100511E-2</v>
      </c>
      <c r="K864">
        <f>(Table1[[#This Row],[H-S Bet]]*Table1[[#This Row],[Odds]]*Table1[[#This Row],[Win]]-Table1[[#This Row],[H-S Bet]])*Table1[[#This Row],[H-S Bankroll]]</f>
        <v>-1.990160183935908E-2</v>
      </c>
      <c r="L864">
        <f>Table1[[#This Row],[H-S Bet]]*Table1[[#This Row],[Odds]]*Table1[[#This Row],[Win]]-Table1[[#This Row],[H-S Bet]]</f>
        <v>-1.278890788100511E-2</v>
      </c>
      <c r="M864" s="5">
        <f>M863</f>
        <v>1.5561611690798236</v>
      </c>
      <c r="N864" s="4">
        <v>0.32699999999999996</v>
      </c>
      <c r="O864" s="4">
        <f>((Table1[[#This Row],[Dom prob.]]*(Table1[[#This Row],[Odds]]-1)-1+Table1[[#This Row],[Dom prob.]])/(Table1[[#This Row],[Odds]]-1))*0.3</f>
        <v>-2.8500000000000192E-3</v>
      </c>
      <c r="P864" s="4"/>
      <c r="Q864" s="4">
        <f>(Table1[[#This Row],[Dom Bet]]*Table1[[#This Row],[Odds]]*Table1[[#This Row],[Win]]-Table1[[#This Row],[Dom Bet]])*Table1[[#This Row],[Dom Bankroll]]</f>
        <v>0</v>
      </c>
      <c r="R864" s="4">
        <f>Table1[[#This Row],[Dom Bet]]*Table1[[#This Row],[Odds]]*Table1[[#This Row],[Win]]-Table1[[#This Row],[Dom Bet]]</f>
        <v>0</v>
      </c>
      <c r="S864" s="4">
        <f>S863</f>
        <v>1.2113263485234365</v>
      </c>
      <c r="T864">
        <v>0.26949999999999996</v>
      </c>
      <c r="U864">
        <f>((Table1[[#This Row],[BB prob.]]*(Table1[[#This Row],[Odds]]-1)-1+Table1[[#This Row],[BB prob.]])/(Table1[[#This Row],[Odds]]-1))*0.3</f>
        <v>-2.8725000000000014E-2</v>
      </c>
      <c r="W864">
        <f>(Table1[[#This Row],[BB Bet]]*Table1[[#This Row],[Odds]]*Table1[[#This Row],[Win]]-Table1[[#This Row],[BB Bet]])*Table1[[#This Row],[BB Bankroll]]</f>
        <v>0</v>
      </c>
      <c r="X864">
        <f>Table1[[#This Row],[BB Bet]]*Table1[[#This Row],[Odds]]*Table1[[#This Row],[Win]]-Table1[[#This Row],[BB Bet]]</f>
        <v>0</v>
      </c>
      <c r="Y864" s="5">
        <f>Y863</f>
        <v>1.7145889826987131</v>
      </c>
    </row>
    <row r="865" spans="1:25" x14ac:dyDescent="0.35">
      <c r="A865" s="4">
        <v>2020020455</v>
      </c>
      <c r="B865" s="4">
        <v>61</v>
      </c>
      <c r="C865" s="4" t="s">
        <v>27</v>
      </c>
      <c r="D865" s="4" t="s">
        <v>25</v>
      </c>
      <c r="E865" s="4">
        <v>1</v>
      </c>
      <c r="F865" s="4">
        <v>1</v>
      </c>
      <c r="G865" s="4">
        <v>1.44</v>
      </c>
      <c r="H865">
        <v>0.63824687137554426</v>
      </c>
      <c r="I865">
        <f>((Table1[[#This Row],[H-S prob.]]*(Table1[[#This Row],[Odds]]-1)-1+Table1[[#This Row],[H-S prob.]])/(Table1[[#This Row],[Odds]]-1))*0.3</f>
        <v>-5.5175799013101982E-2</v>
      </c>
      <c r="K865">
        <f>(Table1[[#This Row],[H-S Bet]]*Table1[[#This Row],[Odds]]*Table1[[#This Row],[Win]]-Table1[[#This Row],[H-S Bet]])*Table1[[#This Row],[H-S Bankroll]]</f>
        <v>0</v>
      </c>
      <c r="L865">
        <f>Table1[[#This Row],[H-S Bet]]*Table1[[#This Row],[Odds]]*Table1[[#This Row],[Win]]-Table1[[#This Row],[H-S Bet]]</f>
        <v>0</v>
      </c>
      <c r="M865" s="5">
        <f>M864</f>
        <v>1.5561611690798236</v>
      </c>
      <c r="N865" s="4">
        <v>0.67300000000000004</v>
      </c>
      <c r="O865" s="4">
        <f>((Table1[[#This Row],[Dom prob.]]*(Table1[[#This Row],[Odds]]-1)-1+Table1[[#This Row],[Dom prob.]])/(Table1[[#This Row],[Odds]]-1))*0.3</f>
        <v>-2.1054545454545468E-2</v>
      </c>
      <c r="P865" s="4"/>
      <c r="Q865" s="4">
        <f>(Table1[[#This Row],[Dom Bet]]*Table1[[#This Row],[Odds]]*Table1[[#This Row],[Win]]-Table1[[#This Row],[Dom Bet]])*Table1[[#This Row],[Dom Bankroll]]</f>
        <v>0</v>
      </c>
      <c r="R865" s="4">
        <f>Table1[[#This Row],[Dom Bet]]*Table1[[#This Row],[Odds]]*Table1[[#This Row],[Win]]-Table1[[#This Row],[Dom Bet]]</f>
        <v>0</v>
      </c>
      <c r="S865" s="4">
        <f>S864</f>
        <v>1.2113263485234365</v>
      </c>
      <c r="T865">
        <v>0.73050000000000004</v>
      </c>
      <c r="U865">
        <f>((Table1[[#This Row],[BB prob.]]*(Table1[[#This Row],[Odds]]-1)-1+Table1[[#This Row],[BB prob.]])/(Table1[[#This Row],[Odds]]-1))*0.3</f>
        <v>3.5400000000000056E-2</v>
      </c>
      <c r="V865">
        <v>3.5400000000000056E-2</v>
      </c>
      <c r="W865">
        <f>(Table1[[#This Row],[BB Bet]]*Table1[[#This Row],[Odds]]*Table1[[#This Row],[Win]]-Table1[[#This Row],[BB Bet]])*Table1[[#This Row],[BB Bankroll]]</f>
        <v>2.6706437994515188E-2</v>
      </c>
      <c r="X865">
        <f>Table1[[#This Row],[BB Bet]]*Table1[[#This Row],[Odds]]*Table1[[#This Row],[Win]]-Table1[[#This Row],[BB Bet]]</f>
        <v>1.557600000000002E-2</v>
      </c>
      <c r="Y865" s="5">
        <f>Y864</f>
        <v>1.7145889826987131</v>
      </c>
    </row>
    <row r="866" spans="1:25" x14ac:dyDescent="0.35">
      <c r="A866" s="4">
        <v>2020020456.0999999</v>
      </c>
      <c r="B866" s="4">
        <v>61</v>
      </c>
      <c r="C866" s="4" t="s">
        <v>12</v>
      </c>
      <c r="D866" s="4" t="s">
        <v>13</v>
      </c>
      <c r="E866" s="4">
        <v>1</v>
      </c>
      <c r="F866" s="4">
        <v>0</v>
      </c>
      <c r="G866" s="4">
        <v>2.95</v>
      </c>
      <c r="H866">
        <v>0.29729083592161543</v>
      </c>
      <c r="I866">
        <f>((Table1[[#This Row],[H-S prob.]]*(Table1[[#This Row],[Odds]]-1)-1+Table1[[#This Row],[H-S prob.]])/(Table1[[#This Row],[Odds]]-1))*0.3</f>
        <v>-1.892185138942069E-2</v>
      </c>
      <c r="K866">
        <f>(Table1[[#This Row],[H-S Bet]]*Table1[[#This Row],[Odds]]*Table1[[#This Row],[Win]]-Table1[[#This Row],[H-S Bet]])*Table1[[#This Row],[H-S Bankroll]]</f>
        <v>0</v>
      </c>
      <c r="L866">
        <f>Table1[[#This Row],[H-S Bet]]*Table1[[#This Row],[Odds]]*Table1[[#This Row],[Win]]-Table1[[#This Row],[H-S Bet]]</f>
        <v>0</v>
      </c>
      <c r="M866" s="5">
        <f>M865</f>
        <v>1.5561611690798236</v>
      </c>
      <c r="N866" s="4">
        <v>0.34699999999999998</v>
      </c>
      <c r="O866" s="4">
        <f>((Table1[[#This Row],[Dom prob.]]*(Table1[[#This Row],[Odds]]-1)-1+Table1[[#This Row],[Dom prob.]])/(Table1[[#This Row],[Odds]]-1))*0.3</f>
        <v>3.6384615384615301E-3</v>
      </c>
      <c r="P866" s="4">
        <v>3.6384615384615301E-3</v>
      </c>
      <c r="Q866" s="4">
        <f>(Table1[[#This Row],[Dom Bet]]*Table1[[#This Row],[Odds]]*Table1[[#This Row],[Win]]-Table1[[#This Row],[Dom Bet]])*Table1[[#This Row],[Dom Bankroll]]</f>
        <v>-4.4073643296275705E-3</v>
      </c>
      <c r="R866" s="4">
        <f>Table1[[#This Row],[Dom Bet]]*Table1[[#This Row],[Odds]]*Table1[[#This Row],[Win]]-Table1[[#This Row],[Dom Bet]]</f>
        <v>-3.6384615384615301E-3</v>
      </c>
      <c r="S866" s="4">
        <f>S865</f>
        <v>1.2113263485234365</v>
      </c>
      <c r="T866">
        <v>0.33400000000000002</v>
      </c>
      <c r="U866">
        <f>((Table1[[#This Row],[BB prob.]]*(Table1[[#This Row],[Odds]]-1)-1+Table1[[#This Row],[BB prob.]])/(Table1[[#This Row],[Odds]]-1))*0.3</f>
        <v>-2.2615384615384429E-3</v>
      </c>
      <c r="W866">
        <f>(Table1[[#This Row],[BB Bet]]*Table1[[#This Row],[Odds]]*Table1[[#This Row],[Win]]-Table1[[#This Row],[BB Bet]])*Table1[[#This Row],[BB Bankroll]]</f>
        <v>0</v>
      </c>
      <c r="X866">
        <f>Table1[[#This Row],[BB Bet]]*Table1[[#This Row],[Odds]]*Table1[[#This Row],[Win]]-Table1[[#This Row],[BB Bet]]</f>
        <v>0</v>
      </c>
      <c r="Y866" s="5">
        <f>Y865</f>
        <v>1.7145889826987131</v>
      </c>
    </row>
    <row r="867" spans="1:25" x14ac:dyDescent="0.35">
      <c r="A867" s="4">
        <v>2020020456.0999999</v>
      </c>
      <c r="B867" s="4">
        <v>61</v>
      </c>
      <c r="C867" s="4" t="s">
        <v>13</v>
      </c>
      <c r="D867" s="4" t="s">
        <v>12</v>
      </c>
      <c r="E867" s="4">
        <v>0</v>
      </c>
      <c r="F867" s="4">
        <v>1</v>
      </c>
      <c r="G867" s="4">
        <v>1.43</v>
      </c>
      <c r="H867">
        <v>0.70270916407838446</v>
      </c>
      <c r="I867">
        <f>((Table1[[#This Row],[H-S prob.]]*(Table1[[#This Row],[Odds]]-1)-1+Table1[[#This Row],[H-S prob.]])/(Table1[[#This Row],[Odds]]-1))*0.3</f>
        <v>3.4005381154114216E-3</v>
      </c>
      <c r="J867">
        <v>3.4005381154114216E-3</v>
      </c>
      <c r="K867">
        <f>(Table1[[#This Row],[H-S Bet]]*Table1[[#This Row],[Odds]]*Table1[[#This Row],[Win]]-Table1[[#This Row],[H-S Bet]])*Table1[[#This Row],[H-S Bankroll]]</f>
        <v>2.2754677087470291E-3</v>
      </c>
      <c r="L867">
        <f>Table1[[#This Row],[H-S Bet]]*Table1[[#This Row],[Odds]]*Table1[[#This Row],[Win]]-Table1[[#This Row],[H-S Bet]]</f>
        <v>1.4622313896269111E-3</v>
      </c>
      <c r="M867" s="5">
        <f>M866</f>
        <v>1.5561611690798236</v>
      </c>
      <c r="N867" s="4">
        <v>0.65300000000000002</v>
      </c>
      <c r="O867" s="4">
        <f>((Table1[[#This Row],[Dom prob.]]*(Table1[[#This Row],[Odds]]-1)-1+Table1[[#This Row],[Dom prob.]])/(Table1[[#This Row],[Odds]]-1))*0.3</f>
        <v>-4.6193023255813953E-2</v>
      </c>
      <c r="P867" s="4"/>
      <c r="Q867" s="4">
        <f>(Table1[[#This Row],[Dom Bet]]*Table1[[#This Row],[Odds]]*Table1[[#This Row],[Win]]-Table1[[#This Row],[Dom Bet]])*Table1[[#This Row],[Dom Bankroll]]</f>
        <v>0</v>
      </c>
      <c r="R867" s="4">
        <f>Table1[[#This Row],[Dom Bet]]*Table1[[#This Row],[Odds]]*Table1[[#This Row],[Win]]-Table1[[#This Row],[Dom Bet]]</f>
        <v>0</v>
      </c>
      <c r="S867" s="4">
        <f>S866</f>
        <v>1.2113263485234365</v>
      </c>
      <c r="T867">
        <v>0.66599999999999993</v>
      </c>
      <c r="U867">
        <f>((Table1[[#This Row],[BB prob.]]*(Table1[[#This Row],[Odds]]-1)-1+Table1[[#This Row],[BB prob.]])/(Table1[[#This Row],[Odds]]-1))*0.3</f>
        <v>-3.3223255813953641E-2</v>
      </c>
      <c r="W867">
        <f>(Table1[[#This Row],[BB Bet]]*Table1[[#This Row],[Odds]]*Table1[[#This Row],[Win]]-Table1[[#This Row],[BB Bet]])*Table1[[#This Row],[BB Bankroll]]</f>
        <v>0</v>
      </c>
      <c r="X867">
        <f>Table1[[#This Row],[BB Bet]]*Table1[[#This Row],[Odds]]*Table1[[#This Row],[Win]]-Table1[[#This Row],[BB Bet]]</f>
        <v>0</v>
      </c>
      <c r="Y867" s="5">
        <f>Y866</f>
        <v>1.7145889826987131</v>
      </c>
    </row>
    <row r="868" spans="1:25" x14ac:dyDescent="0.35">
      <c r="A868" s="4">
        <v>2020020458</v>
      </c>
      <c r="B868" s="4">
        <v>62</v>
      </c>
      <c r="C868" s="4" t="s">
        <v>16</v>
      </c>
      <c r="D868" s="4" t="s">
        <v>13</v>
      </c>
      <c r="E868" s="4">
        <v>0</v>
      </c>
      <c r="F868" s="4">
        <v>0</v>
      </c>
      <c r="G868" s="4">
        <v>1.83</v>
      </c>
      <c r="H868">
        <v>0.47147544875330905</v>
      </c>
      <c r="I868">
        <f>((Table1[[#This Row],[H-S prob.]]*(Table1[[#This Row],[Odds]]-1)-1+Table1[[#This Row],[H-S prob.]])/(Table1[[#This Row],[Odds]]-1))*0.3</f>
        <v>-4.9590335704136554E-2</v>
      </c>
      <c r="K868">
        <f>(Table1[[#This Row],[H-S Bet]]*Table1[[#This Row],[Odds]]*Table1[[#This Row],[Win]]-Table1[[#This Row],[H-S Bet]])*Table1[[#This Row],[H-S Bankroll]]</f>
        <v>0</v>
      </c>
      <c r="L868">
        <f>Table1[[#This Row],[H-S Bet]]*Table1[[#This Row],[Odds]]*Table1[[#This Row],[Win]]-Table1[[#This Row],[H-S Bet]]</f>
        <v>0</v>
      </c>
      <c r="M868" s="5">
        <f>M867+SUM(K850:K867)</f>
        <v>1.4903228751816417</v>
      </c>
      <c r="N868" s="4">
        <v>0.52500000000000002</v>
      </c>
      <c r="O868" s="4">
        <f>((Table1[[#This Row],[Dom prob.]]*(Table1[[#This Row],[Odds]]-1)-1+Table1[[#This Row],[Dom prob.]])/(Table1[[#This Row],[Odds]]-1))*0.3</f>
        <v>-1.4186746987951767E-2</v>
      </c>
      <c r="P868" s="4"/>
      <c r="Q868" s="4">
        <f>(Table1[[#This Row],[Dom Bet]]*Table1[[#This Row],[Odds]]*Table1[[#This Row],[Win]]-Table1[[#This Row],[Dom Bet]])*Table1[[#This Row],[Dom Bankroll]]</f>
        <v>0</v>
      </c>
      <c r="R868" s="4">
        <f>Table1[[#This Row],[Dom Bet]]*Table1[[#This Row],[Odds]]*Table1[[#This Row],[Win]]-Table1[[#This Row],[Dom Bet]]</f>
        <v>0</v>
      </c>
      <c r="S868" s="4">
        <f>S867+SUM(Q850:Q867)</f>
        <v>1.1492765964513079</v>
      </c>
      <c r="T868">
        <v>0.50849999999999995</v>
      </c>
      <c r="U868">
        <f>((Table1[[#This Row],[BB prob.]]*(Table1[[#This Row],[Odds]]-1)-1+Table1[[#This Row],[BB prob.]])/(Table1[[#This Row],[Odds]]-1))*0.3</f>
        <v>-2.5100602409638541E-2</v>
      </c>
      <c r="W868">
        <f>(Table1[[#This Row],[BB Bet]]*Table1[[#This Row],[Odds]]*Table1[[#This Row],[Win]]-Table1[[#This Row],[BB Bet]])*Table1[[#This Row],[BB Bankroll]]</f>
        <v>0</v>
      </c>
      <c r="X868">
        <f>Table1[[#This Row],[BB Bet]]*Table1[[#This Row],[Odds]]*Table1[[#This Row],[Win]]-Table1[[#This Row],[BB Bet]]</f>
        <v>0</v>
      </c>
      <c r="Y868" s="5">
        <f>Y867+SUM(W850:W867)</f>
        <v>1.5424012598447958</v>
      </c>
    </row>
    <row r="869" spans="1:25" x14ac:dyDescent="0.35">
      <c r="A869" s="4">
        <v>2020020458</v>
      </c>
      <c r="B869" s="4">
        <v>62</v>
      </c>
      <c r="C869" s="4" t="s">
        <v>13</v>
      </c>
      <c r="D869" s="4" t="s">
        <v>16</v>
      </c>
      <c r="E869" s="4">
        <v>1</v>
      </c>
      <c r="F869" s="4">
        <v>1</v>
      </c>
      <c r="G869" s="4">
        <v>2</v>
      </c>
      <c r="H869">
        <v>0.52852455124669084</v>
      </c>
      <c r="I869">
        <f>((Table1[[#This Row],[H-S prob.]]*(Table1[[#This Row],[Odds]]-1)-1+Table1[[#This Row],[H-S prob.]])/(Table1[[#This Row],[Odds]]-1))*0.3</f>
        <v>1.7114730748014506E-2</v>
      </c>
      <c r="J869">
        <v>1.7114730748014506E-2</v>
      </c>
      <c r="K869">
        <f>(Table1[[#This Row],[H-S Bet]]*Table1[[#This Row],[Odds]]*Table1[[#This Row],[Win]]-Table1[[#This Row],[H-S Bet]])*Table1[[#This Row],[H-S Bankroll]]</f>
        <v>2.5506474736340629E-2</v>
      </c>
      <c r="L869">
        <f>Table1[[#This Row],[H-S Bet]]*Table1[[#This Row],[Odds]]*Table1[[#This Row],[Win]]-Table1[[#This Row],[H-S Bet]]</f>
        <v>1.7114730748014506E-2</v>
      </c>
      <c r="M869" s="5">
        <f>M868</f>
        <v>1.4903228751816417</v>
      </c>
      <c r="N869" s="4">
        <v>0.47499999999999998</v>
      </c>
      <c r="O869" s="4">
        <f>((Table1[[#This Row],[Dom prob.]]*(Table1[[#This Row],[Odds]]-1)-1+Table1[[#This Row],[Dom prob.]])/(Table1[[#This Row],[Odds]]-1))*0.3</f>
        <v>-1.5000000000000013E-2</v>
      </c>
      <c r="P869" s="4"/>
      <c r="Q869" s="4">
        <f>(Table1[[#This Row],[Dom Bet]]*Table1[[#This Row],[Odds]]*Table1[[#This Row],[Win]]-Table1[[#This Row],[Dom Bet]])*Table1[[#This Row],[Dom Bankroll]]</f>
        <v>0</v>
      </c>
      <c r="R869" s="4">
        <f>Table1[[#This Row],[Dom Bet]]*Table1[[#This Row],[Odds]]*Table1[[#This Row],[Win]]-Table1[[#This Row],[Dom Bet]]</f>
        <v>0</v>
      </c>
      <c r="S869" s="4">
        <f>S868</f>
        <v>1.1492765964513079</v>
      </c>
      <c r="T869">
        <v>0.49149999999999999</v>
      </c>
      <c r="U869">
        <f>((Table1[[#This Row],[BB prob.]]*(Table1[[#This Row],[Odds]]-1)-1+Table1[[#This Row],[BB prob.]])/(Table1[[#This Row],[Odds]]-1))*0.3</f>
        <v>-5.0999999999999874E-3</v>
      </c>
      <c r="W869">
        <f>(Table1[[#This Row],[BB Bet]]*Table1[[#This Row],[Odds]]*Table1[[#This Row],[Win]]-Table1[[#This Row],[BB Bet]])*Table1[[#This Row],[BB Bankroll]]</f>
        <v>0</v>
      </c>
      <c r="X869">
        <f>Table1[[#This Row],[BB Bet]]*Table1[[#This Row],[Odds]]*Table1[[#This Row],[Win]]-Table1[[#This Row],[BB Bet]]</f>
        <v>0</v>
      </c>
      <c r="Y869" s="5">
        <f>Y868</f>
        <v>1.5424012598447958</v>
      </c>
    </row>
    <row r="870" spans="1:25" x14ac:dyDescent="0.35">
      <c r="A870" s="4">
        <v>2020020459</v>
      </c>
      <c r="B870" s="4">
        <v>62</v>
      </c>
      <c r="C870" s="4" t="s">
        <v>14</v>
      </c>
      <c r="D870" s="4" t="s">
        <v>3</v>
      </c>
      <c r="E870" s="4">
        <v>0</v>
      </c>
      <c r="F870" s="4">
        <v>1</v>
      </c>
      <c r="G870" s="4">
        <v>1.95</v>
      </c>
      <c r="H870">
        <v>0.49172334932675033</v>
      </c>
      <c r="I870">
        <f>((Table1[[#This Row],[H-S prob.]]*(Table1[[#This Row],[Odds]]-1)-1+Table1[[#This Row],[H-S prob.]])/(Table1[[#This Row],[Odds]]-1))*0.3</f>
        <v>-1.299141120405373E-2</v>
      </c>
      <c r="K870">
        <f>(Table1[[#This Row],[H-S Bet]]*Table1[[#This Row],[Odds]]*Table1[[#This Row],[Win]]-Table1[[#This Row],[H-S Bet]])*Table1[[#This Row],[H-S Bankroll]]</f>
        <v>0</v>
      </c>
      <c r="L870">
        <f>Table1[[#This Row],[H-S Bet]]*Table1[[#This Row],[Odds]]*Table1[[#This Row],[Win]]-Table1[[#This Row],[H-S Bet]]</f>
        <v>0</v>
      </c>
      <c r="M870" s="5">
        <f>M869</f>
        <v>1.4903228751816417</v>
      </c>
      <c r="N870" s="4">
        <v>0.44799999999999995</v>
      </c>
      <c r="O870" s="4">
        <f>((Table1[[#This Row],[Dom prob.]]*(Table1[[#This Row],[Odds]]-1)-1+Table1[[#This Row],[Dom prob.]])/(Table1[[#This Row],[Odds]]-1))*0.3</f>
        <v>-3.9915789473684231E-2</v>
      </c>
      <c r="P870" s="4"/>
      <c r="Q870" s="4">
        <f>(Table1[[#This Row],[Dom Bet]]*Table1[[#This Row],[Odds]]*Table1[[#This Row],[Win]]-Table1[[#This Row],[Dom Bet]])*Table1[[#This Row],[Dom Bankroll]]</f>
        <v>0</v>
      </c>
      <c r="R870" s="4">
        <f>Table1[[#This Row],[Dom Bet]]*Table1[[#This Row],[Odds]]*Table1[[#This Row],[Win]]-Table1[[#This Row],[Dom Bet]]</f>
        <v>0</v>
      </c>
      <c r="S870" s="4">
        <f>S869</f>
        <v>1.1492765964513079</v>
      </c>
      <c r="T870">
        <v>0.50459999999999994</v>
      </c>
      <c r="U870">
        <f>((Table1[[#This Row],[BB prob.]]*(Table1[[#This Row],[Odds]]-1)-1+Table1[[#This Row],[BB prob.]])/(Table1[[#This Row],[Odds]]-1))*0.3</f>
        <v>-5.0621052631579606E-3</v>
      </c>
      <c r="W870">
        <f>(Table1[[#This Row],[BB Bet]]*Table1[[#This Row],[Odds]]*Table1[[#This Row],[Win]]-Table1[[#This Row],[BB Bet]])*Table1[[#This Row],[BB Bankroll]]</f>
        <v>0</v>
      </c>
      <c r="X870">
        <f>Table1[[#This Row],[BB Bet]]*Table1[[#This Row],[Odds]]*Table1[[#This Row],[Win]]-Table1[[#This Row],[BB Bet]]</f>
        <v>0</v>
      </c>
      <c r="Y870" s="5">
        <f>Y869</f>
        <v>1.5424012598447958</v>
      </c>
    </row>
    <row r="871" spans="1:25" x14ac:dyDescent="0.35">
      <c r="A871" s="4">
        <v>2020020459</v>
      </c>
      <c r="B871" s="4">
        <v>62</v>
      </c>
      <c r="C871" s="4" t="s">
        <v>3</v>
      </c>
      <c r="D871" s="4" t="s">
        <v>14</v>
      </c>
      <c r="E871" s="4">
        <v>1</v>
      </c>
      <c r="F871" s="4">
        <v>0</v>
      </c>
      <c r="G871" s="4">
        <v>1.9</v>
      </c>
      <c r="H871">
        <v>0.50827665067324979</v>
      </c>
      <c r="I871">
        <f>((Table1[[#This Row],[H-S prob.]]*(Table1[[#This Row],[Odds]]-1)-1+Table1[[#This Row],[H-S prob.]])/(Table1[[#This Row],[Odds]]-1))*0.3</f>
        <v>-1.1424787906941828E-2</v>
      </c>
      <c r="K871">
        <f>(Table1[[#This Row],[H-S Bet]]*Table1[[#This Row],[Odds]]*Table1[[#This Row],[Win]]-Table1[[#This Row],[H-S Bet]])*Table1[[#This Row],[H-S Bankroll]]</f>
        <v>0</v>
      </c>
      <c r="L871">
        <f>Table1[[#This Row],[H-S Bet]]*Table1[[#This Row],[Odds]]*Table1[[#This Row],[Win]]-Table1[[#This Row],[H-S Bet]]</f>
        <v>0</v>
      </c>
      <c r="M871" s="5">
        <f>M870</f>
        <v>1.4903228751816417</v>
      </c>
      <c r="N871" s="4">
        <v>0.55200000000000005</v>
      </c>
      <c r="O871" s="4">
        <f>((Table1[[#This Row],[Dom prob.]]*(Table1[[#This Row],[Odds]]-1)-1+Table1[[#This Row],[Dom prob.]])/(Table1[[#This Row],[Odds]]-1))*0.3</f>
        <v>1.626666666666669E-2</v>
      </c>
      <c r="P871" s="4">
        <v>1.626666666666669E-2</v>
      </c>
      <c r="Q871" s="4">
        <f>(Table1[[#This Row],[Dom Bet]]*Table1[[#This Row],[Odds]]*Table1[[#This Row],[Win]]-Table1[[#This Row],[Dom Bet]])*Table1[[#This Row],[Dom Bankroll]]</f>
        <v>-1.8694899302274633E-2</v>
      </c>
      <c r="R871" s="4">
        <f>Table1[[#This Row],[Dom Bet]]*Table1[[#This Row],[Odds]]*Table1[[#This Row],[Win]]-Table1[[#This Row],[Dom Bet]]</f>
        <v>-1.626666666666669E-2</v>
      </c>
      <c r="S871" s="4">
        <f>S870</f>
        <v>1.1492765964513079</v>
      </c>
      <c r="T871">
        <v>0.49540000000000001</v>
      </c>
      <c r="U871">
        <f>((Table1[[#This Row],[BB prob.]]*(Table1[[#This Row],[Odds]]-1)-1+Table1[[#This Row],[BB prob.]])/(Table1[[#This Row],[Odds]]-1))*0.3</f>
        <v>-1.9580000000000024E-2</v>
      </c>
      <c r="W871">
        <f>(Table1[[#This Row],[BB Bet]]*Table1[[#This Row],[Odds]]*Table1[[#This Row],[Win]]-Table1[[#This Row],[BB Bet]])*Table1[[#This Row],[BB Bankroll]]</f>
        <v>0</v>
      </c>
      <c r="X871">
        <f>Table1[[#This Row],[BB Bet]]*Table1[[#This Row],[Odds]]*Table1[[#This Row],[Win]]-Table1[[#This Row],[BB Bet]]</f>
        <v>0</v>
      </c>
      <c r="Y871" s="5">
        <f>Y870</f>
        <v>1.5424012598447958</v>
      </c>
    </row>
    <row r="872" spans="1:25" x14ac:dyDescent="0.35">
      <c r="A872" s="4">
        <v>2020020460</v>
      </c>
      <c r="B872" s="4">
        <v>62</v>
      </c>
      <c r="C872" s="4" t="s">
        <v>18</v>
      </c>
      <c r="D872" s="4" t="s">
        <v>19</v>
      </c>
      <c r="E872" s="4">
        <v>0</v>
      </c>
      <c r="F872" s="4">
        <v>0</v>
      </c>
      <c r="G872" s="4">
        <v>1.41</v>
      </c>
      <c r="H872">
        <v>0.64440095722394575</v>
      </c>
      <c r="I872">
        <f>((Table1[[#This Row],[H-S prob.]]*(Table1[[#This Row],[Odds]]-1)-1+Table1[[#This Row],[H-S prob.]])/(Table1[[#This Row],[Odds]]-1))*0.3</f>
        <v>-6.6874134376270655E-2</v>
      </c>
      <c r="K872">
        <f>(Table1[[#This Row],[H-S Bet]]*Table1[[#This Row],[Odds]]*Table1[[#This Row],[Win]]-Table1[[#This Row],[H-S Bet]])*Table1[[#This Row],[H-S Bankroll]]</f>
        <v>0</v>
      </c>
      <c r="L872">
        <f>Table1[[#This Row],[H-S Bet]]*Table1[[#This Row],[Odds]]*Table1[[#This Row],[Win]]-Table1[[#This Row],[H-S Bet]]</f>
        <v>0</v>
      </c>
      <c r="M872" s="5">
        <f>M871</f>
        <v>1.4903228751816417</v>
      </c>
      <c r="N872" s="4">
        <v>0.67700000000000005</v>
      </c>
      <c r="O872" s="4">
        <f>((Table1[[#This Row],[Dom prob.]]*(Table1[[#This Row],[Odds]]-1)-1+Table1[[#This Row],[Dom prob.]])/(Table1[[#This Row],[Odds]]-1))*0.3</f>
        <v>-3.3241463414634131E-2</v>
      </c>
      <c r="P872" s="4"/>
      <c r="Q872" s="4">
        <f>(Table1[[#This Row],[Dom Bet]]*Table1[[#This Row],[Odds]]*Table1[[#This Row],[Win]]-Table1[[#This Row],[Dom Bet]])*Table1[[#This Row],[Dom Bankroll]]</f>
        <v>0</v>
      </c>
      <c r="R872" s="4">
        <f>Table1[[#This Row],[Dom Bet]]*Table1[[#This Row],[Odds]]*Table1[[#This Row],[Win]]-Table1[[#This Row],[Dom Bet]]</f>
        <v>0</v>
      </c>
      <c r="S872" s="4">
        <f>S871</f>
        <v>1.1492765964513079</v>
      </c>
      <c r="T872">
        <v>0.77910000000000001</v>
      </c>
      <c r="U872">
        <f>((Table1[[#This Row],[BB prob.]]*(Table1[[#This Row],[Odds]]-1)-1+Table1[[#This Row],[BB prob.]])/(Table1[[#This Row],[Odds]]-1))*0.3</f>
        <v>7.2095853658536616E-2</v>
      </c>
      <c r="V872">
        <v>7.2095853658536616E-2</v>
      </c>
      <c r="W872">
        <f>(Table1[[#This Row],[BB Bet]]*Table1[[#This Row],[Odds]]*Table1[[#This Row],[Win]]-Table1[[#This Row],[BB Bet]])*Table1[[#This Row],[BB Bankroll]]</f>
        <v>-0.1112007355125129</v>
      </c>
      <c r="X872">
        <f>Table1[[#This Row],[BB Bet]]*Table1[[#This Row],[Odds]]*Table1[[#This Row],[Win]]-Table1[[#This Row],[BB Bet]]</f>
        <v>-7.2095853658536616E-2</v>
      </c>
      <c r="Y872" s="5">
        <f>Y871</f>
        <v>1.5424012598447958</v>
      </c>
    </row>
    <row r="873" spans="1:25" x14ac:dyDescent="0.35">
      <c r="A873" s="4">
        <v>2020020460</v>
      </c>
      <c r="B873" s="4">
        <v>62</v>
      </c>
      <c r="C873" s="4" t="s">
        <v>19</v>
      </c>
      <c r="D873" s="4" t="s">
        <v>18</v>
      </c>
      <c r="E873" s="4">
        <v>1</v>
      </c>
      <c r="F873" s="4">
        <v>1</v>
      </c>
      <c r="G873" s="4">
        <v>3</v>
      </c>
      <c r="H873">
        <v>0.35559904277605431</v>
      </c>
      <c r="I873">
        <f>((Table1[[#This Row],[H-S prob.]]*(Table1[[#This Row],[Odds]]-1)-1+Table1[[#This Row],[H-S prob.]])/(Table1[[#This Row],[Odds]]-1))*0.3</f>
        <v>1.0019569249224439E-2</v>
      </c>
      <c r="J873">
        <v>1.0019569249224439E-2</v>
      </c>
      <c r="K873">
        <f>(Table1[[#This Row],[H-S Bet]]*Table1[[#This Row],[Odds]]*Table1[[#This Row],[Win]]-Table1[[#This Row],[H-S Bet]])*Table1[[#This Row],[H-S Bankroll]]</f>
        <v>2.9864786503171457E-2</v>
      </c>
      <c r="L873">
        <f>Table1[[#This Row],[H-S Bet]]*Table1[[#This Row],[Odds]]*Table1[[#This Row],[Win]]-Table1[[#This Row],[H-S Bet]]</f>
        <v>2.0039138498448877E-2</v>
      </c>
      <c r="M873" s="5">
        <f>M872</f>
        <v>1.4903228751816417</v>
      </c>
      <c r="N873" s="4">
        <v>0.32300000000000001</v>
      </c>
      <c r="O873" s="4">
        <f>((Table1[[#This Row],[Dom prob.]]*(Table1[[#This Row],[Odds]]-1)-1+Table1[[#This Row],[Dom prob.]])/(Table1[[#This Row],[Odds]]-1))*0.3</f>
        <v>-4.6499999999999953E-3</v>
      </c>
      <c r="P873" s="4"/>
      <c r="Q873" s="4">
        <f>(Table1[[#This Row],[Dom Bet]]*Table1[[#This Row],[Odds]]*Table1[[#This Row],[Win]]-Table1[[#This Row],[Dom Bet]])*Table1[[#This Row],[Dom Bankroll]]</f>
        <v>0</v>
      </c>
      <c r="R873" s="4">
        <f>Table1[[#This Row],[Dom Bet]]*Table1[[#This Row],[Odds]]*Table1[[#This Row],[Win]]-Table1[[#This Row],[Dom Bet]]</f>
        <v>0</v>
      </c>
      <c r="S873" s="4">
        <f>S872</f>
        <v>1.1492765964513079</v>
      </c>
      <c r="T873">
        <v>0.22090000000000001</v>
      </c>
      <c r="U873">
        <f>((Table1[[#This Row],[BB prob.]]*(Table1[[#This Row],[Odds]]-1)-1+Table1[[#This Row],[BB prob.]])/(Table1[[#This Row],[Odds]]-1))*0.3</f>
        <v>-5.0595000000000008E-2</v>
      </c>
      <c r="W873">
        <f>(Table1[[#This Row],[BB Bet]]*Table1[[#This Row],[Odds]]*Table1[[#This Row],[Win]]-Table1[[#This Row],[BB Bet]])*Table1[[#This Row],[BB Bankroll]]</f>
        <v>0</v>
      </c>
      <c r="X873">
        <f>Table1[[#This Row],[BB Bet]]*Table1[[#This Row],[Odds]]*Table1[[#This Row],[Win]]-Table1[[#This Row],[BB Bet]]</f>
        <v>0</v>
      </c>
      <c r="Y873" s="5">
        <f>Y872</f>
        <v>1.5424012598447958</v>
      </c>
    </row>
    <row r="874" spans="1:25" x14ac:dyDescent="0.35">
      <c r="A874" s="4">
        <v>2020020460.0999999</v>
      </c>
      <c r="B874" s="4">
        <v>62</v>
      </c>
      <c r="C874" s="4" t="s">
        <v>12</v>
      </c>
      <c r="D874" s="4" t="s">
        <v>15</v>
      </c>
      <c r="E874" s="4">
        <v>0</v>
      </c>
      <c r="F874" s="4">
        <v>0</v>
      </c>
      <c r="G874" s="4">
        <v>2.6</v>
      </c>
      <c r="H874">
        <v>0.34955767824020018</v>
      </c>
      <c r="I874">
        <f>((Table1[[#This Row],[H-S prob.]]*(Table1[[#This Row],[Odds]]-1)-1+Table1[[#This Row],[H-S prob.]])/(Table1[[#This Row],[Odds]]-1))*0.3</f>
        <v>-1.7090631857902414E-2</v>
      </c>
      <c r="K874">
        <f>(Table1[[#This Row],[H-S Bet]]*Table1[[#This Row],[Odds]]*Table1[[#This Row],[Win]]-Table1[[#This Row],[H-S Bet]])*Table1[[#This Row],[H-S Bankroll]]</f>
        <v>0</v>
      </c>
      <c r="L874">
        <f>Table1[[#This Row],[H-S Bet]]*Table1[[#This Row],[Odds]]*Table1[[#This Row],[Win]]-Table1[[#This Row],[H-S Bet]]</f>
        <v>0</v>
      </c>
      <c r="M874" s="5">
        <f>M873</f>
        <v>1.4903228751816417</v>
      </c>
      <c r="N874" s="4">
        <v>0.39800000000000002</v>
      </c>
      <c r="O874" s="4">
        <f>((Table1[[#This Row],[Dom prob.]]*(Table1[[#This Row],[Odds]]-1)-1+Table1[[#This Row],[Dom prob.]])/(Table1[[#This Row],[Odds]]-1))*0.3</f>
        <v>6.52500000000001E-3</v>
      </c>
      <c r="P874" s="4">
        <v>6.52500000000001E-3</v>
      </c>
      <c r="Q874" s="4">
        <f>(Table1[[#This Row],[Dom Bet]]*Table1[[#This Row],[Odds]]*Table1[[#This Row],[Win]]-Table1[[#This Row],[Dom Bet]])*Table1[[#This Row],[Dom Bankroll]]</f>
        <v>-7.4990297918447954E-3</v>
      </c>
      <c r="R874" s="4">
        <f>Table1[[#This Row],[Dom Bet]]*Table1[[#This Row],[Odds]]*Table1[[#This Row],[Win]]-Table1[[#This Row],[Dom Bet]]</f>
        <v>-6.52500000000001E-3</v>
      </c>
      <c r="S874" s="4">
        <f>S873</f>
        <v>1.1492765964513079</v>
      </c>
      <c r="T874">
        <v>0.39380000000000004</v>
      </c>
      <c r="U874">
        <f>((Table1[[#This Row],[BB prob.]]*(Table1[[#This Row],[Odds]]-1)-1+Table1[[#This Row],[BB prob.]])/(Table1[[#This Row],[Odds]]-1))*0.3</f>
        <v>4.4775000000000231E-3</v>
      </c>
      <c r="V874">
        <v>4.4775000000000231E-3</v>
      </c>
      <c r="W874">
        <f>(Table1[[#This Row],[BB Bet]]*Table1[[#This Row],[Odds]]*Table1[[#This Row],[Win]]-Table1[[#This Row],[BB Bet]])*Table1[[#This Row],[BB Bankroll]]</f>
        <v>-6.9061016409551089E-3</v>
      </c>
      <c r="X874">
        <f>Table1[[#This Row],[BB Bet]]*Table1[[#This Row],[Odds]]*Table1[[#This Row],[Win]]-Table1[[#This Row],[BB Bet]]</f>
        <v>-4.4775000000000231E-3</v>
      </c>
      <c r="Y874" s="5">
        <f>Y873</f>
        <v>1.5424012598447958</v>
      </c>
    </row>
    <row r="875" spans="1:25" x14ac:dyDescent="0.35">
      <c r="A875" s="4">
        <v>2020020460.0999999</v>
      </c>
      <c r="B875" s="4">
        <v>62</v>
      </c>
      <c r="C875" s="4" t="s">
        <v>15</v>
      </c>
      <c r="D875" s="4" t="s">
        <v>12</v>
      </c>
      <c r="E875" s="4">
        <v>1</v>
      </c>
      <c r="F875" s="4">
        <v>1</v>
      </c>
      <c r="G875" s="4">
        <v>1.57</v>
      </c>
      <c r="H875">
        <v>0.65044232175979977</v>
      </c>
      <c r="I875">
        <f>((Table1[[#This Row],[H-S prob.]]*(Table1[[#This Row],[Odds]]-1)-1+Table1[[#This Row],[H-S prob.]])/(Table1[[#This Row],[Odds]]-1))*0.3</f>
        <v>1.11549711383609E-2</v>
      </c>
      <c r="J875">
        <v>1.11549711383609E-2</v>
      </c>
      <c r="K875">
        <f>(Table1[[#This Row],[H-S Bet]]*Table1[[#This Row],[Odds]]*Table1[[#This Row],[Win]]-Table1[[#This Row],[H-S Bet]])*Table1[[#This Row],[H-S Bankroll]]</f>
        <v>9.475969935909441E-3</v>
      </c>
      <c r="L875">
        <f>Table1[[#This Row],[H-S Bet]]*Table1[[#This Row],[Odds]]*Table1[[#This Row],[Win]]-Table1[[#This Row],[H-S Bet]]</f>
        <v>6.3583335488657123E-3</v>
      </c>
      <c r="M875" s="5">
        <f>M874</f>
        <v>1.4903228751816417</v>
      </c>
      <c r="N875" s="4">
        <v>0.60199999999999998</v>
      </c>
      <c r="O875" s="4">
        <f>((Table1[[#This Row],[Dom prob.]]*(Table1[[#This Row],[Odds]]-1)-1+Table1[[#This Row],[Dom prob.]])/(Table1[[#This Row],[Odds]]-1))*0.3</f>
        <v>-2.8873684210526322E-2</v>
      </c>
      <c r="P875" s="4"/>
      <c r="Q875" s="4">
        <f>(Table1[[#This Row],[Dom Bet]]*Table1[[#This Row],[Odds]]*Table1[[#This Row],[Win]]-Table1[[#This Row],[Dom Bet]])*Table1[[#This Row],[Dom Bankroll]]</f>
        <v>0</v>
      </c>
      <c r="R875" s="4">
        <f>Table1[[#This Row],[Dom Bet]]*Table1[[#This Row],[Odds]]*Table1[[#This Row],[Win]]-Table1[[#This Row],[Dom Bet]]</f>
        <v>0</v>
      </c>
      <c r="S875" s="4">
        <f>S874</f>
        <v>1.1492765964513079</v>
      </c>
      <c r="T875">
        <v>0.60619999999999996</v>
      </c>
      <c r="U875">
        <f>((Table1[[#This Row],[BB prob.]]*(Table1[[#This Row],[Odds]]-1)-1+Table1[[#This Row],[BB prob.]])/(Table1[[#This Row],[Odds]]-1))*0.3</f>
        <v>-2.5403157894736853E-2</v>
      </c>
      <c r="W875">
        <f>(Table1[[#This Row],[BB Bet]]*Table1[[#This Row],[Odds]]*Table1[[#This Row],[Win]]-Table1[[#This Row],[BB Bet]])*Table1[[#This Row],[BB Bankroll]]</f>
        <v>0</v>
      </c>
      <c r="X875">
        <f>Table1[[#This Row],[BB Bet]]*Table1[[#This Row],[Odds]]*Table1[[#This Row],[Win]]-Table1[[#This Row],[BB Bet]]</f>
        <v>0</v>
      </c>
      <c r="Y875" s="5">
        <f>Y874</f>
        <v>1.5424012598447958</v>
      </c>
    </row>
    <row r="876" spans="1:25" x14ac:dyDescent="0.35">
      <c r="A876" s="4">
        <v>2020020460.2</v>
      </c>
      <c r="B876" s="4">
        <v>62</v>
      </c>
      <c r="C876" s="4" t="s">
        <v>24</v>
      </c>
      <c r="D876" s="4" t="s">
        <v>29</v>
      </c>
      <c r="E876" s="4">
        <v>0</v>
      </c>
      <c r="F876" s="4">
        <v>0</v>
      </c>
      <c r="G876" s="4">
        <v>2.85</v>
      </c>
      <c r="H876">
        <v>0.3883430316040819</v>
      </c>
      <c r="I876">
        <f>((Table1[[#This Row],[H-S prob.]]*(Table1[[#This Row],[Odds]]-1)-1+Table1[[#This Row],[H-S prob.]])/(Table1[[#This Row],[Odds]]-1))*0.3</f>
        <v>1.7315292984589212E-2</v>
      </c>
      <c r="J876">
        <v>1.7315292984589212E-2</v>
      </c>
      <c r="K876">
        <f>(Table1[[#This Row],[H-S Bet]]*Table1[[#This Row],[Odds]]*Table1[[#This Row],[Win]]-Table1[[#This Row],[H-S Bet]])*Table1[[#This Row],[H-S Bankroll]]</f>
        <v>-2.5805377225405504E-2</v>
      </c>
      <c r="L876">
        <f>Table1[[#This Row],[H-S Bet]]*Table1[[#This Row],[Odds]]*Table1[[#This Row],[Win]]-Table1[[#This Row],[H-S Bet]]</f>
        <v>-1.7315292984589212E-2</v>
      </c>
      <c r="M876" s="5">
        <f>M875</f>
        <v>1.4903228751816417</v>
      </c>
      <c r="N876" s="4">
        <v>0.34299999999999997</v>
      </c>
      <c r="O876" s="4">
        <f>((Table1[[#This Row],[Dom prob.]]*(Table1[[#This Row],[Odds]]-1)-1+Table1[[#This Row],[Dom prob.]])/(Table1[[#This Row],[Odds]]-1))*0.3</f>
        <v>-3.6405405405405536E-3</v>
      </c>
      <c r="P876" s="4"/>
      <c r="Q876" s="4">
        <f>(Table1[[#This Row],[Dom Bet]]*Table1[[#This Row],[Odds]]*Table1[[#This Row],[Win]]-Table1[[#This Row],[Dom Bet]])*Table1[[#This Row],[Dom Bankroll]]</f>
        <v>0</v>
      </c>
      <c r="R876" s="4">
        <f>Table1[[#This Row],[Dom Bet]]*Table1[[#This Row],[Odds]]*Table1[[#This Row],[Win]]-Table1[[#This Row],[Dom Bet]]</f>
        <v>0</v>
      </c>
      <c r="S876" s="4">
        <f>S875</f>
        <v>1.1492765964513079</v>
      </c>
      <c r="T876">
        <v>0.39790000000000003</v>
      </c>
      <c r="U876">
        <f>((Table1[[#This Row],[BB prob.]]*(Table1[[#This Row],[Odds]]-1)-1+Table1[[#This Row],[BB prob.]])/(Table1[[#This Row],[Odds]]-1))*0.3</f>
        <v>2.1732162162162179E-2</v>
      </c>
      <c r="V876">
        <v>2.1732162162162179E-2</v>
      </c>
      <c r="W876">
        <f>(Table1[[#This Row],[BB Bet]]*Table1[[#This Row],[Odds]]*Table1[[#This Row],[Win]]-Table1[[#This Row],[BB Bet]])*Table1[[#This Row],[BB Bankroll]]</f>
        <v>-3.3519714298070345E-2</v>
      </c>
      <c r="X876">
        <f>Table1[[#This Row],[BB Bet]]*Table1[[#This Row],[Odds]]*Table1[[#This Row],[Win]]-Table1[[#This Row],[BB Bet]]</f>
        <v>-2.1732162162162179E-2</v>
      </c>
      <c r="Y876" s="5">
        <f>Y875</f>
        <v>1.5424012598447958</v>
      </c>
    </row>
    <row r="877" spans="1:25" x14ac:dyDescent="0.35">
      <c r="A877" s="4">
        <v>2020020460.2</v>
      </c>
      <c r="B877" s="4">
        <v>62</v>
      </c>
      <c r="C877" s="4" t="s">
        <v>29</v>
      </c>
      <c r="D877" s="4" t="s">
        <v>24</v>
      </c>
      <c r="E877" s="4">
        <v>1</v>
      </c>
      <c r="F877" s="4">
        <v>1</v>
      </c>
      <c r="G877" s="4">
        <v>1.45</v>
      </c>
      <c r="H877">
        <v>0.6116569683959181</v>
      </c>
      <c r="I877">
        <f>((Table1[[#This Row],[H-S prob.]]*(Table1[[#This Row],[Odds]]-1)-1+Table1[[#This Row],[H-S prob.]])/(Table1[[#This Row],[Odds]]-1))*0.3</f>
        <v>-7.5398263883945812E-2</v>
      </c>
      <c r="K877">
        <f>(Table1[[#This Row],[H-S Bet]]*Table1[[#This Row],[Odds]]*Table1[[#This Row],[Win]]-Table1[[#This Row],[H-S Bet]])*Table1[[#This Row],[H-S Bankroll]]</f>
        <v>0</v>
      </c>
      <c r="L877">
        <f>Table1[[#This Row],[H-S Bet]]*Table1[[#This Row],[Odds]]*Table1[[#This Row],[Win]]-Table1[[#This Row],[H-S Bet]]</f>
        <v>0</v>
      </c>
      <c r="M877" s="5">
        <f>M876</f>
        <v>1.4903228751816417</v>
      </c>
      <c r="N877" s="4">
        <v>0.65700000000000003</v>
      </c>
      <c r="O877" s="4">
        <f>((Table1[[#This Row],[Dom prob.]]*(Table1[[#This Row],[Odds]]-1)-1+Table1[[#This Row],[Dom prob.]])/(Table1[[#This Row],[Odds]]-1))*0.3</f>
        <v>-3.1566666666666673E-2</v>
      </c>
      <c r="P877" s="4"/>
      <c r="Q877" s="4">
        <f>(Table1[[#This Row],[Dom Bet]]*Table1[[#This Row],[Odds]]*Table1[[#This Row],[Win]]-Table1[[#This Row],[Dom Bet]])*Table1[[#This Row],[Dom Bankroll]]</f>
        <v>0</v>
      </c>
      <c r="R877" s="4">
        <f>Table1[[#This Row],[Dom Bet]]*Table1[[#This Row],[Odds]]*Table1[[#This Row],[Win]]-Table1[[#This Row],[Dom Bet]]</f>
        <v>0</v>
      </c>
      <c r="S877" s="4">
        <f>S876</f>
        <v>1.1492765964513079</v>
      </c>
      <c r="T877">
        <v>0.60209999999999997</v>
      </c>
      <c r="U877">
        <f>((Table1[[#This Row],[BB prob.]]*(Table1[[#This Row],[Odds]]-1)-1+Table1[[#This Row],[BB prob.]])/(Table1[[#This Row],[Odds]]-1))*0.3</f>
        <v>-8.4636666666666693E-2</v>
      </c>
      <c r="W877">
        <f>(Table1[[#This Row],[BB Bet]]*Table1[[#This Row],[Odds]]*Table1[[#This Row],[Win]]-Table1[[#This Row],[BB Bet]])*Table1[[#This Row],[BB Bankroll]]</f>
        <v>0</v>
      </c>
      <c r="X877">
        <f>Table1[[#This Row],[BB Bet]]*Table1[[#This Row],[Odds]]*Table1[[#This Row],[Win]]-Table1[[#This Row],[BB Bet]]</f>
        <v>0</v>
      </c>
      <c r="Y877" s="5">
        <f>Y876</f>
        <v>1.5424012598447958</v>
      </c>
    </row>
    <row r="878" spans="1:25" x14ac:dyDescent="0.35">
      <c r="A878" s="4">
        <v>2020020460.3</v>
      </c>
      <c r="B878" s="4">
        <v>62</v>
      </c>
      <c r="C878" s="4" t="s">
        <v>32</v>
      </c>
      <c r="D878" s="4" t="s">
        <v>5</v>
      </c>
      <c r="E878" s="4">
        <v>1</v>
      </c>
      <c r="F878" s="4">
        <v>0</v>
      </c>
      <c r="G878" s="4">
        <v>2.35</v>
      </c>
      <c r="H878">
        <v>0.39585539972805839</v>
      </c>
      <c r="I878">
        <f>((Table1[[#This Row],[H-S prob.]]*(Table1[[#This Row],[Odds]]-1)-1+Table1[[#This Row],[H-S prob.]])/(Table1[[#This Row],[Odds]]-1))*0.3</f>
        <v>-1.5497735697569501E-2</v>
      </c>
      <c r="K878">
        <f>(Table1[[#This Row],[H-S Bet]]*Table1[[#This Row],[Odds]]*Table1[[#This Row],[Win]]-Table1[[#This Row],[H-S Bet]])*Table1[[#This Row],[H-S Bankroll]]</f>
        <v>0</v>
      </c>
      <c r="L878">
        <f>Table1[[#This Row],[H-S Bet]]*Table1[[#This Row],[Odds]]*Table1[[#This Row],[Win]]-Table1[[#This Row],[H-S Bet]]</f>
        <v>0</v>
      </c>
      <c r="M878" s="5">
        <f>M877</f>
        <v>1.4903228751816417</v>
      </c>
      <c r="N878" s="4">
        <v>0.39</v>
      </c>
      <c r="O878" s="4">
        <f>((Table1[[#This Row],[Dom prob.]]*(Table1[[#This Row],[Odds]]-1)-1+Table1[[#This Row],[Dom prob.]])/(Table1[[#This Row],[Odds]]-1))*0.3</f>
        <v>-1.8555555555555533E-2</v>
      </c>
      <c r="P878" s="4"/>
      <c r="Q878" s="4">
        <f>(Table1[[#This Row],[Dom Bet]]*Table1[[#This Row],[Odds]]*Table1[[#This Row],[Win]]-Table1[[#This Row],[Dom Bet]])*Table1[[#This Row],[Dom Bankroll]]</f>
        <v>0</v>
      </c>
      <c r="R878" s="4">
        <f>Table1[[#This Row],[Dom Bet]]*Table1[[#This Row],[Odds]]*Table1[[#This Row],[Win]]-Table1[[#This Row],[Dom Bet]]</f>
        <v>0</v>
      </c>
      <c r="S878" s="4">
        <f>S877</f>
        <v>1.1492765964513079</v>
      </c>
      <c r="T878">
        <v>0.36549999999999999</v>
      </c>
      <c r="U878">
        <f>((Table1[[#This Row],[BB prob.]]*(Table1[[#This Row],[Odds]]-1)-1+Table1[[#This Row],[BB prob.]])/(Table1[[#This Row],[Odds]]-1))*0.3</f>
        <v>-3.1349999999999996E-2</v>
      </c>
      <c r="W878">
        <f>(Table1[[#This Row],[BB Bet]]*Table1[[#This Row],[Odds]]*Table1[[#This Row],[Win]]-Table1[[#This Row],[BB Bet]])*Table1[[#This Row],[BB Bankroll]]</f>
        <v>0</v>
      </c>
      <c r="X878">
        <f>Table1[[#This Row],[BB Bet]]*Table1[[#This Row],[Odds]]*Table1[[#This Row],[Win]]-Table1[[#This Row],[BB Bet]]</f>
        <v>0</v>
      </c>
      <c r="Y878" s="5">
        <f>Y877</f>
        <v>1.5424012598447958</v>
      </c>
    </row>
    <row r="879" spans="1:25" x14ac:dyDescent="0.35">
      <c r="A879" s="4">
        <v>2020020460.3</v>
      </c>
      <c r="B879" s="4">
        <v>62</v>
      </c>
      <c r="C879" s="4" t="s">
        <v>5</v>
      </c>
      <c r="D879" s="4" t="s">
        <v>32</v>
      </c>
      <c r="E879" s="4">
        <v>0</v>
      </c>
      <c r="F879" s="4">
        <v>1</v>
      </c>
      <c r="G879" s="4">
        <v>1.64</v>
      </c>
      <c r="H879">
        <v>0.60414460027194172</v>
      </c>
      <c r="I879">
        <f>((Table1[[#This Row],[H-S prob.]]*(Table1[[#This Row],[Odds]]-1)-1+Table1[[#This Row],[H-S prob.]])/(Table1[[#This Row],[Odds]]-1))*0.3</f>
        <v>-4.3138385409447963E-3</v>
      </c>
      <c r="K879">
        <f>(Table1[[#This Row],[H-S Bet]]*Table1[[#This Row],[Odds]]*Table1[[#This Row],[Win]]-Table1[[#This Row],[H-S Bet]])*Table1[[#This Row],[H-S Bankroll]]</f>
        <v>0</v>
      </c>
      <c r="L879">
        <f>Table1[[#This Row],[H-S Bet]]*Table1[[#This Row],[Odds]]*Table1[[#This Row],[Win]]-Table1[[#This Row],[H-S Bet]]</f>
        <v>0</v>
      </c>
      <c r="M879" s="5">
        <f>M878</f>
        <v>1.4903228751816417</v>
      </c>
      <c r="N879" s="4">
        <v>0.61</v>
      </c>
      <c r="O879" s="4">
        <f>((Table1[[#This Row],[Dom prob.]]*(Table1[[#This Row],[Odds]]-1)-1+Table1[[#This Row],[Dom prob.]])/(Table1[[#This Row],[Odds]]-1))*0.3</f>
        <v>1.8749999999992734E-4</v>
      </c>
      <c r="P879" s="4">
        <v>1.8749999999992734E-4</v>
      </c>
      <c r="Q879" s="4">
        <f>(Table1[[#This Row],[Dom Bet]]*Table1[[#This Row],[Odds]]*Table1[[#This Row],[Win]]-Table1[[#This Row],[Dom Bet]])*Table1[[#This Row],[Dom Bankroll]]</f>
        <v>1.3791319157410346E-4</v>
      </c>
      <c r="R879" s="4">
        <f>Table1[[#This Row],[Dom Bet]]*Table1[[#This Row],[Odds]]*Table1[[#This Row],[Win]]-Table1[[#This Row],[Dom Bet]]</f>
        <v>1.1999999999995345E-4</v>
      </c>
      <c r="S879" s="4">
        <f>S878</f>
        <v>1.1492765964513079</v>
      </c>
      <c r="T879">
        <v>0.63450000000000006</v>
      </c>
      <c r="U879">
        <f>((Table1[[#This Row],[BB prob.]]*(Table1[[#This Row],[Odds]]-1)-1+Table1[[#This Row],[BB prob.]])/(Table1[[#This Row],[Odds]]-1))*0.3</f>
        <v>1.9021875000000032E-2</v>
      </c>
      <c r="V879">
        <v>1.9021875000000032E-2</v>
      </c>
      <c r="W879">
        <f>(Table1[[#This Row],[BB Bet]]*Table1[[#This Row],[Odds]]*Table1[[#This Row],[Win]]-Table1[[#This Row],[BB Bet]])*Table1[[#This Row],[BB Bankroll]]</f>
        <v>1.8777192937350574E-2</v>
      </c>
      <c r="X879">
        <f>Table1[[#This Row],[BB Bet]]*Table1[[#This Row],[Odds]]*Table1[[#This Row],[Win]]-Table1[[#This Row],[BB Bet]]</f>
        <v>1.2174000000000018E-2</v>
      </c>
      <c r="Y879" s="5">
        <f>Y878</f>
        <v>1.5424012598447958</v>
      </c>
    </row>
    <row r="880" spans="1:25" x14ac:dyDescent="0.35">
      <c r="A880" s="4">
        <v>2020020460.4000001</v>
      </c>
      <c r="B880" s="4">
        <v>62</v>
      </c>
      <c r="C880" s="4" t="s">
        <v>26</v>
      </c>
      <c r="D880" s="4" t="s">
        <v>10</v>
      </c>
      <c r="E880" s="4">
        <v>0</v>
      </c>
      <c r="F880" s="4">
        <v>0</v>
      </c>
      <c r="G880" s="4">
        <v>3.6</v>
      </c>
      <c r="H880">
        <v>0.30368656865093191</v>
      </c>
      <c r="I880">
        <f>((Table1[[#This Row],[H-S prob.]]*(Table1[[#This Row],[Odds]]-1)-1+Table1[[#This Row],[H-S prob.]])/(Table1[[#This Row],[Odds]]-1))*0.3</f>
        <v>1.0762113131925564E-2</v>
      </c>
      <c r="J880">
        <v>1.0762113131925564E-2</v>
      </c>
      <c r="K880">
        <f>(Table1[[#This Row],[H-S Bet]]*Table1[[#This Row],[Odds]]*Table1[[#This Row],[Win]]-Table1[[#This Row],[H-S Bet]])*Table1[[#This Row],[H-S Bankroll]]</f>
        <v>-1.6039023385801411E-2</v>
      </c>
      <c r="L880">
        <f>Table1[[#This Row],[H-S Bet]]*Table1[[#This Row],[Odds]]*Table1[[#This Row],[Win]]-Table1[[#This Row],[H-S Bet]]</f>
        <v>-1.0762113131925564E-2</v>
      </c>
      <c r="M880" s="5">
        <f>M879</f>
        <v>1.4903228751816417</v>
      </c>
      <c r="N880" s="4">
        <v>0.29200000000000004</v>
      </c>
      <c r="O880" s="4">
        <f>((Table1[[#This Row],[Dom prob.]]*(Table1[[#This Row],[Odds]]-1)-1+Table1[[#This Row],[Dom prob.]])/(Table1[[#This Row],[Odds]]-1))*0.3</f>
        <v>5.9076923076923221E-3</v>
      </c>
      <c r="P880" s="4">
        <v>5.9076923076923221E-3</v>
      </c>
      <c r="Q880" s="4">
        <f>(Table1[[#This Row],[Dom Bet]]*Table1[[#This Row],[Odds]]*Table1[[#This Row],[Win]]-Table1[[#This Row],[Dom Bet]])*Table1[[#This Row],[Dom Bankroll]]</f>
        <v>-6.789572508266205E-3</v>
      </c>
      <c r="R880" s="4">
        <f>Table1[[#This Row],[Dom Bet]]*Table1[[#This Row],[Odds]]*Table1[[#This Row],[Win]]-Table1[[#This Row],[Dom Bet]]</f>
        <v>-5.9076923076923221E-3</v>
      </c>
      <c r="S880" s="4">
        <f>S879</f>
        <v>1.1492765964513079</v>
      </c>
      <c r="T880">
        <v>0.23880000000000001</v>
      </c>
      <c r="U880">
        <f>((Table1[[#This Row],[BB prob.]]*(Table1[[#This Row],[Odds]]-1)-1+Table1[[#This Row],[BB prob.]])/(Table1[[#This Row],[Odds]]-1))*0.3</f>
        <v>-1.6190769230769217E-2</v>
      </c>
      <c r="W880">
        <f>(Table1[[#This Row],[BB Bet]]*Table1[[#This Row],[Odds]]*Table1[[#This Row],[Win]]-Table1[[#This Row],[BB Bet]])*Table1[[#This Row],[BB Bankroll]]</f>
        <v>0</v>
      </c>
      <c r="X880">
        <f>Table1[[#This Row],[BB Bet]]*Table1[[#This Row],[Odds]]*Table1[[#This Row],[Win]]-Table1[[#This Row],[BB Bet]]</f>
        <v>0</v>
      </c>
      <c r="Y880" s="5">
        <f>Y879</f>
        <v>1.5424012598447958</v>
      </c>
    </row>
    <row r="881" spans="1:25" x14ac:dyDescent="0.35">
      <c r="A881" s="4">
        <v>2020020460.4000001</v>
      </c>
      <c r="B881" s="4">
        <v>62</v>
      </c>
      <c r="C881" s="4" t="s">
        <v>10</v>
      </c>
      <c r="D881" s="4" t="s">
        <v>26</v>
      </c>
      <c r="E881" s="4">
        <v>1</v>
      </c>
      <c r="F881" s="4">
        <v>1</v>
      </c>
      <c r="G881" s="4">
        <v>1.34</v>
      </c>
      <c r="H881">
        <v>0.6963134313490682</v>
      </c>
      <c r="I881">
        <f>((Table1[[#This Row],[H-S prob.]]*(Table1[[#This Row],[Odds]]-1)-1+Table1[[#This Row],[H-S prob.]])/(Table1[[#This Row],[Odds]]-1))*0.3</f>
        <v>-5.906470764021933E-2</v>
      </c>
      <c r="K881">
        <f>(Table1[[#This Row],[H-S Bet]]*Table1[[#This Row],[Odds]]*Table1[[#This Row],[Win]]-Table1[[#This Row],[H-S Bet]])*Table1[[#This Row],[H-S Bankroll]]</f>
        <v>0</v>
      </c>
      <c r="L881">
        <f>Table1[[#This Row],[H-S Bet]]*Table1[[#This Row],[Odds]]*Table1[[#This Row],[Win]]-Table1[[#This Row],[H-S Bet]]</f>
        <v>0</v>
      </c>
      <c r="M881" s="5">
        <f>M880</f>
        <v>1.4903228751816417</v>
      </c>
      <c r="N881" s="4">
        <v>0.70799999999999996</v>
      </c>
      <c r="O881" s="4">
        <f>((Table1[[#This Row],[Dom prob.]]*(Table1[[#This Row],[Odds]]-1)-1+Table1[[#This Row],[Dom prob.]])/(Table1[[#This Row],[Odds]]-1))*0.3</f>
        <v>-4.524705882352939E-2</v>
      </c>
      <c r="P881" s="4"/>
      <c r="Q881" s="4">
        <f>(Table1[[#This Row],[Dom Bet]]*Table1[[#This Row],[Odds]]*Table1[[#This Row],[Win]]-Table1[[#This Row],[Dom Bet]])*Table1[[#This Row],[Dom Bankroll]]</f>
        <v>0</v>
      </c>
      <c r="R881" s="4">
        <f>Table1[[#This Row],[Dom Bet]]*Table1[[#This Row],[Odds]]*Table1[[#This Row],[Win]]-Table1[[#This Row],[Dom Bet]]</f>
        <v>0</v>
      </c>
      <c r="S881" s="4">
        <f>S880</f>
        <v>1.1492765964513079</v>
      </c>
      <c r="T881">
        <v>0.76119999999999999</v>
      </c>
      <c r="U881">
        <f>((Table1[[#This Row],[BB prob.]]*(Table1[[#This Row],[Odds]]-1)-1+Table1[[#This Row],[BB prob.]])/(Table1[[#This Row],[Odds]]-1))*0.3</f>
        <v>1.7654117647058841E-2</v>
      </c>
      <c r="V881">
        <v>1.7654117647058841E-2</v>
      </c>
      <c r="W881">
        <f>(Table1[[#This Row],[BB Bet]]*Table1[[#This Row],[Odds]]*Table1[[#This Row],[Win]]-Table1[[#This Row],[BB Bet]])*Table1[[#This Row],[BB Bankroll]]</f>
        <v>9.2581093220924157E-3</v>
      </c>
      <c r="X881">
        <f>Table1[[#This Row],[BB Bet]]*Table1[[#This Row],[Odds]]*Table1[[#This Row],[Win]]-Table1[[#This Row],[BB Bet]]</f>
        <v>6.0024000000000084E-3</v>
      </c>
      <c r="Y881" s="5">
        <f>Y880</f>
        <v>1.5424012598447958</v>
      </c>
    </row>
    <row r="882" spans="1:25" x14ac:dyDescent="0.35">
      <c r="A882" s="4">
        <v>2020020462</v>
      </c>
      <c r="B882" s="4">
        <v>63</v>
      </c>
      <c r="C882" s="4" t="s">
        <v>17</v>
      </c>
      <c r="D882" s="4" t="s">
        <v>2</v>
      </c>
      <c r="E882" s="4">
        <v>1</v>
      </c>
      <c r="F882" s="4">
        <v>1</v>
      </c>
      <c r="G882" s="4">
        <v>2.2000000000000002</v>
      </c>
      <c r="H882">
        <v>0.41408275440374182</v>
      </c>
      <c r="I882">
        <f>((Table1[[#This Row],[H-S prob.]]*(Table1[[#This Row],[Odds]]-1)-1+Table1[[#This Row],[H-S prob.]])/(Table1[[#This Row],[Odds]]-1))*0.3</f>
        <v>-2.2254485077941959E-2</v>
      </c>
      <c r="K882">
        <f>(Table1[[#This Row],[H-S Bet]]*Table1[[#This Row],[Odds]]*Table1[[#This Row],[Win]]-Table1[[#This Row],[H-S Bet]])*Table1[[#This Row],[H-S Bankroll]]</f>
        <v>0</v>
      </c>
      <c r="L882">
        <f>Table1[[#This Row],[H-S Bet]]*Table1[[#This Row],[Odds]]*Table1[[#This Row],[Win]]-Table1[[#This Row],[H-S Bet]]</f>
        <v>0</v>
      </c>
      <c r="M882" s="5">
        <f>M881+SUM(K868:K881)</f>
        <v>1.5133257057458565</v>
      </c>
      <c r="N882" s="4">
        <v>0.44800000000000001</v>
      </c>
      <c r="O882" s="4">
        <f>((Table1[[#This Row],[Dom prob.]]*(Table1[[#This Row],[Odds]]-1)-1+Table1[[#This Row],[Dom prob.]])/(Table1[[#This Row],[Odds]]-1))*0.3</f>
        <v>-3.5999999999999774E-3</v>
      </c>
      <c r="P882" s="4"/>
      <c r="Q882" s="4">
        <f>(Table1[[#This Row],[Dom Bet]]*Table1[[#This Row],[Odds]]*Table1[[#This Row],[Win]]-Table1[[#This Row],[Dom Bet]])*Table1[[#This Row],[Dom Bankroll]]</f>
        <v>0</v>
      </c>
      <c r="R882" s="4">
        <f>Table1[[#This Row],[Dom Bet]]*Table1[[#This Row],[Odds]]*Table1[[#This Row],[Win]]-Table1[[#This Row],[Dom Bet]]</f>
        <v>0</v>
      </c>
      <c r="S882" s="4">
        <f>S881+SUM(Q868:Q881)</f>
        <v>1.1164310080404962</v>
      </c>
      <c r="T882">
        <v>0.49969999999999998</v>
      </c>
      <c r="U882">
        <f>((Table1[[#This Row],[BB prob.]]*(Table1[[#This Row],[Odds]]-1)-1+Table1[[#This Row],[BB prob.]])/(Table1[[#This Row],[Odds]]-1))*0.3</f>
        <v>2.4835000000000003E-2</v>
      </c>
      <c r="V882">
        <v>2.4835000000000003E-2</v>
      </c>
      <c r="W882">
        <f>(Table1[[#This Row],[BB Bet]]*Table1[[#This Row],[Odds]]*Table1[[#This Row],[Win]]-Table1[[#This Row],[BB Bet]])*Table1[[#This Row],[BB Bankroll]]</f>
        <v>4.2283375937471793E-2</v>
      </c>
      <c r="X882">
        <f>Table1[[#This Row],[BB Bet]]*Table1[[#This Row],[Odds]]*Table1[[#This Row],[Win]]-Table1[[#This Row],[BB Bet]]</f>
        <v>2.9802000000000009E-2</v>
      </c>
      <c r="Y882" s="5">
        <f>Y881+SUM(W868:W881)</f>
        <v>1.4188100106527004</v>
      </c>
    </row>
    <row r="883" spans="1:25" x14ac:dyDescent="0.35">
      <c r="A883" s="4">
        <v>2020020462</v>
      </c>
      <c r="B883" s="4">
        <v>63</v>
      </c>
      <c r="C883" s="4" t="s">
        <v>2</v>
      </c>
      <c r="D883" s="4" t="s">
        <v>17</v>
      </c>
      <c r="E883" s="4">
        <v>0</v>
      </c>
      <c r="F883" s="4">
        <v>0</v>
      </c>
      <c r="G883" s="4">
        <v>1.76</v>
      </c>
      <c r="H883">
        <v>0.58591724559625813</v>
      </c>
      <c r="I883">
        <f>((Table1[[#This Row],[H-S prob.]]*(Table1[[#This Row],[Odds]]-1)-1+Table1[[#This Row],[H-S prob.]])/(Table1[[#This Row],[Odds]]-1))*0.3</f>
        <v>1.2321454835295105E-2</v>
      </c>
      <c r="J883">
        <v>1.2321454835295105E-2</v>
      </c>
      <c r="K883">
        <f>(Table1[[#This Row],[H-S Bet]]*Table1[[#This Row],[Odds]]*Table1[[#This Row],[Win]]-Table1[[#This Row],[H-S Bet]])*Table1[[#This Row],[H-S Bankroll]]</f>
        <v>-1.8646374334438661E-2</v>
      </c>
      <c r="L883">
        <f>Table1[[#This Row],[H-S Bet]]*Table1[[#This Row],[Odds]]*Table1[[#This Row],[Win]]-Table1[[#This Row],[H-S Bet]]</f>
        <v>-1.2321454835295105E-2</v>
      </c>
      <c r="M883" s="5">
        <f>M882</f>
        <v>1.5133257057458565</v>
      </c>
      <c r="N883" s="4">
        <v>0.55200000000000005</v>
      </c>
      <c r="O883" s="4">
        <f>((Table1[[#This Row],[Dom prob.]]*(Table1[[#This Row],[Odds]]-1)-1+Table1[[#This Row],[Dom prob.]])/(Table1[[#This Row],[Odds]]-1))*0.3</f>
        <v>-1.1242105263157831E-2</v>
      </c>
      <c r="P883" s="4"/>
      <c r="Q883" s="4">
        <f>(Table1[[#This Row],[Dom Bet]]*Table1[[#This Row],[Odds]]*Table1[[#This Row],[Win]]-Table1[[#This Row],[Dom Bet]])*Table1[[#This Row],[Dom Bankroll]]</f>
        <v>0</v>
      </c>
      <c r="R883" s="4">
        <f>Table1[[#This Row],[Dom Bet]]*Table1[[#This Row],[Odds]]*Table1[[#This Row],[Win]]-Table1[[#This Row],[Dom Bet]]</f>
        <v>0</v>
      </c>
      <c r="S883" s="4">
        <f>S882</f>
        <v>1.1164310080404962</v>
      </c>
      <c r="T883">
        <v>0.50029999999999997</v>
      </c>
      <c r="U883">
        <f>((Table1[[#This Row],[BB prob.]]*(Table1[[#This Row],[Odds]]-1)-1+Table1[[#This Row],[BB prob.]])/(Table1[[#This Row],[Odds]]-1))*0.3</f>
        <v>-4.7160000000000007E-2</v>
      </c>
      <c r="W883">
        <f>(Table1[[#This Row],[BB Bet]]*Table1[[#This Row],[Odds]]*Table1[[#This Row],[Win]]-Table1[[#This Row],[BB Bet]])*Table1[[#This Row],[BB Bankroll]]</f>
        <v>0</v>
      </c>
      <c r="X883">
        <f>Table1[[#This Row],[BB Bet]]*Table1[[#This Row],[Odds]]*Table1[[#This Row],[Win]]-Table1[[#This Row],[BB Bet]]</f>
        <v>0</v>
      </c>
      <c r="Y883" s="5">
        <f>Y882</f>
        <v>1.4188100106527004</v>
      </c>
    </row>
    <row r="884" spans="1:25" x14ac:dyDescent="0.35">
      <c r="A884" s="4">
        <v>2020020463</v>
      </c>
      <c r="B884" s="4">
        <v>63</v>
      </c>
      <c r="C884" s="4" t="s">
        <v>30</v>
      </c>
      <c r="D884" s="4" t="s">
        <v>9</v>
      </c>
      <c r="E884" s="4">
        <v>1</v>
      </c>
      <c r="F884" s="4">
        <v>0</v>
      </c>
      <c r="G884" s="4">
        <v>2.35</v>
      </c>
      <c r="H884">
        <v>0.43535744681414512</v>
      </c>
      <c r="I884">
        <f>((Table1[[#This Row],[H-S prob.]]*(Table1[[#This Row],[Odds]]-1)-1+Table1[[#This Row],[H-S prob.]])/(Table1[[#This Row],[Odds]]-1))*0.3</f>
        <v>5.1311111140535598E-3</v>
      </c>
      <c r="J884">
        <v>5.1311111140535598E-3</v>
      </c>
      <c r="K884">
        <f>(Table1[[#This Row],[H-S Bet]]*Table1[[#This Row],[Odds]]*Table1[[#This Row],[Win]]-Table1[[#This Row],[H-S Bet]])*Table1[[#This Row],[H-S Bankroll]]</f>
        <v>-7.7650423479355109E-3</v>
      </c>
      <c r="L884">
        <f>Table1[[#This Row],[H-S Bet]]*Table1[[#This Row],[Odds]]*Table1[[#This Row],[Win]]-Table1[[#This Row],[H-S Bet]]</f>
        <v>-5.1311111140535598E-3</v>
      </c>
      <c r="M884" s="5">
        <f>M883</f>
        <v>1.5133257057458565</v>
      </c>
      <c r="N884" s="4">
        <v>0.38800000000000001</v>
      </c>
      <c r="O884" s="4">
        <f>((Table1[[#This Row],[Dom prob.]]*(Table1[[#This Row],[Odds]]-1)-1+Table1[[#This Row],[Dom prob.]])/(Table1[[#This Row],[Odds]]-1))*0.3</f>
        <v>-1.9599999999999985E-2</v>
      </c>
      <c r="P884" s="4"/>
      <c r="Q884" s="4">
        <f>(Table1[[#This Row],[Dom Bet]]*Table1[[#This Row],[Odds]]*Table1[[#This Row],[Win]]-Table1[[#This Row],[Dom Bet]])*Table1[[#This Row],[Dom Bankroll]]</f>
        <v>0</v>
      </c>
      <c r="R884" s="4">
        <f>Table1[[#This Row],[Dom Bet]]*Table1[[#This Row],[Odds]]*Table1[[#This Row],[Win]]-Table1[[#This Row],[Dom Bet]]</f>
        <v>0</v>
      </c>
      <c r="S884" s="4">
        <f>S883</f>
        <v>1.1164310080404962</v>
      </c>
      <c r="T884">
        <v>0.38900000000000001</v>
      </c>
      <c r="U884">
        <f>((Table1[[#This Row],[BB prob.]]*(Table1[[#This Row],[Odds]]-1)-1+Table1[[#This Row],[BB prob.]])/(Table1[[#This Row],[Odds]]-1))*0.3</f>
        <v>-1.9077777777777773E-2</v>
      </c>
      <c r="W884">
        <f>(Table1[[#This Row],[BB Bet]]*Table1[[#This Row],[Odds]]*Table1[[#This Row],[Win]]-Table1[[#This Row],[BB Bet]])*Table1[[#This Row],[BB Bankroll]]</f>
        <v>0</v>
      </c>
      <c r="X884">
        <f>Table1[[#This Row],[BB Bet]]*Table1[[#This Row],[Odds]]*Table1[[#This Row],[Win]]-Table1[[#This Row],[BB Bet]]</f>
        <v>0</v>
      </c>
      <c r="Y884" s="5">
        <f>Y883</f>
        <v>1.4188100106527004</v>
      </c>
    </row>
    <row r="885" spans="1:25" x14ac:dyDescent="0.35">
      <c r="A885" s="4">
        <v>2020020463</v>
      </c>
      <c r="B885" s="4">
        <v>63</v>
      </c>
      <c r="C885" s="4" t="s">
        <v>9</v>
      </c>
      <c r="D885" s="4" t="s">
        <v>30</v>
      </c>
      <c r="E885" s="4">
        <v>0</v>
      </c>
      <c r="F885" s="4">
        <v>1</v>
      </c>
      <c r="G885" s="4">
        <v>1.64</v>
      </c>
      <c r="H885">
        <v>0.56464255318585488</v>
      </c>
      <c r="I885">
        <f>((Table1[[#This Row],[H-S prob.]]*(Table1[[#This Row],[Odds]]-1)-1+Table1[[#This Row],[H-S prob.]])/(Table1[[#This Row],[Odds]]-1))*0.3</f>
        <v>-3.4681037238374124E-2</v>
      </c>
      <c r="K885">
        <f>(Table1[[#This Row],[H-S Bet]]*Table1[[#This Row],[Odds]]*Table1[[#This Row],[Win]]-Table1[[#This Row],[H-S Bet]])*Table1[[#This Row],[H-S Bankroll]]</f>
        <v>0</v>
      </c>
      <c r="L885">
        <f>Table1[[#This Row],[H-S Bet]]*Table1[[#This Row],[Odds]]*Table1[[#This Row],[Win]]-Table1[[#This Row],[H-S Bet]]</f>
        <v>0</v>
      </c>
      <c r="M885" s="5">
        <f>M884</f>
        <v>1.5133257057458565</v>
      </c>
      <c r="N885" s="4">
        <v>0.61199999999999999</v>
      </c>
      <c r="O885" s="4">
        <f>((Table1[[#This Row],[Dom prob.]]*(Table1[[#This Row],[Odds]]-1)-1+Table1[[#This Row],[Dom prob.]])/(Table1[[#This Row],[Odds]]-1))*0.3</f>
        <v>1.724999999999956E-3</v>
      </c>
      <c r="P885" s="4">
        <v>1.724999999999956E-3</v>
      </c>
      <c r="Q885" s="4">
        <f>(Table1[[#This Row],[Dom Bet]]*Table1[[#This Row],[Odds]]*Table1[[#This Row],[Win]]-Table1[[#This Row],[Dom Bet]])*Table1[[#This Row],[Dom Bankroll]]</f>
        <v>1.232539832876676E-3</v>
      </c>
      <c r="R885" s="4">
        <f>Table1[[#This Row],[Dom Bet]]*Table1[[#This Row],[Odds]]*Table1[[#This Row],[Win]]-Table1[[#This Row],[Dom Bet]]</f>
        <v>1.1039999999999715E-3</v>
      </c>
      <c r="S885" s="4">
        <f>S884</f>
        <v>1.1164310080404962</v>
      </c>
      <c r="T885">
        <v>0.61099999999999999</v>
      </c>
      <c r="U885">
        <f>((Table1[[#This Row],[BB prob.]]*(Table1[[#This Row],[Odds]]-1)-1+Table1[[#This Row],[BB prob.]])/(Table1[[#This Row],[Odds]]-1))*0.3</f>
        <v>9.5624999999996765E-4</v>
      </c>
      <c r="V885">
        <v>9.5624999999996765E-4</v>
      </c>
      <c r="W885">
        <f>(Table1[[#This Row],[BB Bet]]*Table1[[#This Row],[Odds]]*Table1[[#This Row],[Win]]-Table1[[#This Row],[BB Bet]])*Table1[[#This Row],[BB Bankroll]]</f>
        <v>8.6831172651942316E-4</v>
      </c>
      <c r="X885">
        <f>Table1[[#This Row],[BB Bet]]*Table1[[#This Row],[Odds]]*Table1[[#This Row],[Win]]-Table1[[#This Row],[BB Bet]]</f>
        <v>6.1199999999997921E-4</v>
      </c>
      <c r="Y885" s="5">
        <f>Y884</f>
        <v>1.4188100106527004</v>
      </c>
    </row>
    <row r="886" spans="1:25" x14ac:dyDescent="0.35">
      <c r="A886" s="4">
        <v>2020020464</v>
      </c>
      <c r="B886" s="4">
        <v>63</v>
      </c>
      <c r="C886" s="4" t="s">
        <v>6</v>
      </c>
      <c r="D886" s="4" t="s">
        <v>23</v>
      </c>
      <c r="E886" s="4">
        <v>0</v>
      </c>
      <c r="F886" s="4">
        <v>0</v>
      </c>
      <c r="G886" s="4">
        <v>1.86</v>
      </c>
      <c r="H886">
        <v>0.45942262361955127</v>
      </c>
      <c r="I886">
        <f>((Table1[[#This Row],[H-S prob.]]*(Table1[[#This Row],[Odds]]-1)-1+Table1[[#This Row],[H-S prob.]])/(Table1[[#This Row],[Odds]]-1))*0.3</f>
        <v>-5.0746716302663204E-2</v>
      </c>
      <c r="K886">
        <f>(Table1[[#This Row],[H-S Bet]]*Table1[[#This Row],[Odds]]*Table1[[#This Row],[Win]]-Table1[[#This Row],[H-S Bet]])*Table1[[#This Row],[H-S Bankroll]]</f>
        <v>0</v>
      </c>
      <c r="L886">
        <f>Table1[[#This Row],[H-S Bet]]*Table1[[#This Row],[Odds]]*Table1[[#This Row],[Win]]-Table1[[#This Row],[H-S Bet]]</f>
        <v>0</v>
      </c>
      <c r="M886" s="5">
        <f>M885</f>
        <v>1.5133257057458565</v>
      </c>
      <c r="N886" s="4">
        <v>0.52100000000000002</v>
      </c>
      <c r="O886" s="4">
        <f>((Table1[[#This Row],[Dom prob.]]*(Table1[[#This Row],[Odds]]-1)-1+Table1[[#This Row],[Dom prob.]])/(Table1[[#This Row],[Odds]]-1))*0.3</f>
        <v>-1.0793023255813902E-2</v>
      </c>
      <c r="P886" s="4"/>
      <c r="Q886" s="4">
        <f>(Table1[[#This Row],[Dom Bet]]*Table1[[#This Row],[Odds]]*Table1[[#This Row],[Win]]-Table1[[#This Row],[Dom Bet]])*Table1[[#This Row],[Dom Bankroll]]</f>
        <v>0</v>
      </c>
      <c r="R886" s="4">
        <f>Table1[[#This Row],[Dom Bet]]*Table1[[#This Row],[Odds]]*Table1[[#This Row],[Win]]-Table1[[#This Row],[Dom Bet]]</f>
        <v>0</v>
      </c>
      <c r="S886" s="4">
        <f>S885</f>
        <v>1.1164310080404962</v>
      </c>
      <c r="T886">
        <v>0.43330000000000002</v>
      </c>
      <c r="U886">
        <f>((Table1[[#This Row],[BB prob.]]*(Table1[[#This Row],[Odds]]-1)-1+Table1[[#This Row],[BB prob.]])/(Table1[[#This Row],[Odds]]-1))*0.3</f>
        <v>-6.7696046511627889E-2</v>
      </c>
      <c r="W886">
        <f>(Table1[[#This Row],[BB Bet]]*Table1[[#This Row],[Odds]]*Table1[[#This Row],[Win]]-Table1[[#This Row],[BB Bet]])*Table1[[#This Row],[BB Bankroll]]</f>
        <v>0</v>
      </c>
      <c r="X886">
        <f>Table1[[#This Row],[BB Bet]]*Table1[[#This Row],[Odds]]*Table1[[#This Row],[Win]]-Table1[[#This Row],[BB Bet]]</f>
        <v>0</v>
      </c>
      <c r="Y886" s="5">
        <f>Y885</f>
        <v>1.4188100106527004</v>
      </c>
    </row>
    <row r="887" spans="1:25" x14ac:dyDescent="0.35">
      <c r="A887" s="4">
        <v>2020020464</v>
      </c>
      <c r="B887" s="4">
        <v>63</v>
      </c>
      <c r="C887" s="4" t="s">
        <v>23</v>
      </c>
      <c r="D887" s="4" t="s">
        <v>6</v>
      </c>
      <c r="E887" s="4">
        <v>1</v>
      </c>
      <c r="F887" s="4">
        <v>1</v>
      </c>
      <c r="G887" s="4">
        <v>2</v>
      </c>
      <c r="H887">
        <v>0.54057737638044889</v>
      </c>
      <c r="I887">
        <f>((Table1[[#This Row],[H-S prob.]]*(Table1[[#This Row],[Odds]]-1)-1+Table1[[#This Row],[H-S prob.]])/(Table1[[#This Row],[Odds]]-1))*0.3</f>
        <v>2.4346425828269336E-2</v>
      </c>
      <c r="J887">
        <v>2.4346425828269336E-2</v>
      </c>
      <c r="K887">
        <f>(Table1[[#This Row],[H-S Bet]]*Table1[[#This Row],[Odds]]*Table1[[#This Row],[Win]]-Table1[[#This Row],[H-S Bet]])*Table1[[#This Row],[H-S Bankroll]]</f>
        <v>3.6844072048954839E-2</v>
      </c>
      <c r="L887">
        <f>Table1[[#This Row],[H-S Bet]]*Table1[[#This Row],[Odds]]*Table1[[#This Row],[Win]]-Table1[[#This Row],[H-S Bet]]</f>
        <v>2.4346425828269336E-2</v>
      </c>
      <c r="M887" s="5">
        <f>M886</f>
        <v>1.5133257057458565</v>
      </c>
      <c r="N887" s="4">
        <v>0.47899999999999998</v>
      </c>
      <c r="O887" s="4">
        <f>((Table1[[#This Row],[Dom prob.]]*(Table1[[#This Row],[Odds]]-1)-1+Table1[[#This Row],[Dom prob.]])/(Table1[[#This Row],[Odds]]-1))*0.3</f>
        <v>-1.260000000000001E-2</v>
      </c>
      <c r="P887" s="4"/>
      <c r="Q887" s="4">
        <f>(Table1[[#This Row],[Dom Bet]]*Table1[[#This Row],[Odds]]*Table1[[#This Row],[Win]]-Table1[[#This Row],[Dom Bet]])*Table1[[#This Row],[Dom Bankroll]]</f>
        <v>0</v>
      </c>
      <c r="R887" s="4">
        <f>Table1[[#This Row],[Dom Bet]]*Table1[[#This Row],[Odds]]*Table1[[#This Row],[Win]]-Table1[[#This Row],[Dom Bet]]</f>
        <v>0</v>
      </c>
      <c r="S887" s="4">
        <f>S886</f>
        <v>1.1164310080404962</v>
      </c>
      <c r="T887">
        <v>0.56669999999999998</v>
      </c>
      <c r="U887">
        <f>((Table1[[#This Row],[BB prob.]]*(Table1[[#This Row],[Odds]]-1)-1+Table1[[#This Row],[BB prob.]])/(Table1[[#This Row],[Odds]]-1))*0.3</f>
        <v>4.0019999999999986E-2</v>
      </c>
      <c r="V887">
        <v>4.0019999999999986E-2</v>
      </c>
      <c r="W887">
        <f>(Table1[[#This Row],[BB Bet]]*Table1[[#This Row],[Odds]]*Table1[[#This Row],[Win]]-Table1[[#This Row],[BB Bet]])*Table1[[#This Row],[BB Bankroll]]</f>
        <v>5.6780776626321049E-2</v>
      </c>
      <c r="X887">
        <f>Table1[[#This Row],[BB Bet]]*Table1[[#This Row],[Odds]]*Table1[[#This Row],[Win]]-Table1[[#This Row],[BB Bet]]</f>
        <v>4.0019999999999986E-2</v>
      </c>
      <c r="Y887" s="5">
        <f>Y886</f>
        <v>1.4188100106527004</v>
      </c>
    </row>
    <row r="888" spans="1:25" x14ac:dyDescent="0.35">
      <c r="A888" s="4">
        <v>2020020465</v>
      </c>
      <c r="B888" s="4">
        <v>63</v>
      </c>
      <c r="C888" s="4" t="s">
        <v>22</v>
      </c>
      <c r="D888" s="4" t="s">
        <v>8</v>
      </c>
      <c r="E888" s="4">
        <v>1</v>
      </c>
      <c r="F888" s="4">
        <v>0</v>
      </c>
      <c r="G888" s="4">
        <v>1.8</v>
      </c>
      <c r="H888">
        <v>0.52495554368768282</v>
      </c>
      <c r="I888">
        <f>((Table1[[#This Row],[H-S prob.]]*(Table1[[#This Row],[Odds]]-1)-1+Table1[[#This Row],[H-S prob.]])/(Table1[[#This Row],[Odds]]-1))*0.3</f>
        <v>-2.065500801081406E-2</v>
      </c>
      <c r="K888">
        <f>(Table1[[#This Row],[H-S Bet]]*Table1[[#This Row],[Odds]]*Table1[[#This Row],[Win]]-Table1[[#This Row],[H-S Bet]])*Table1[[#This Row],[H-S Bankroll]]</f>
        <v>0</v>
      </c>
      <c r="L888">
        <f>Table1[[#This Row],[H-S Bet]]*Table1[[#This Row],[Odds]]*Table1[[#This Row],[Win]]-Table1[[#This Row],[H-S Bet]]</f>
        <v>0</v>
      </c>
      <c r="M888" s="5">
        <f>M887</f>
        <v>1.5133257057458565</v>
      </c>
      <c r="N888" s="4">
        <v>0.54</v>
      </c>
      <c r="O888" s="4">
        <f>((Table1[[#This Row],[Dom prob.]]*(Table1[[#This Row],[Odds]]-1)-1+Table1[[#This Row],[Dom prob.]])/(Table1[[#This Row],[Odds]]-1))*0.3</f>
        <v>-1.0499999999999968E-2</v>
      </c>
      <c r="P888" s="4"/>
      <c r="Q888" s="4">
        <f>(Table1[[#This Row],[Dom Bet]]*Table1[[#This Row],[Odds]]*Table1[[#This Row],[Win]]-Table1[[#This Row],[Dom Bet]])*Table1[[#This Row],[Dom Bankroll]]</f>
        <v>0</v>
      </c>
      <c r="R888" s="4">
        <f>Table1[[#This Row],[Dom Bet]]*Table1[[#This Row],[Odds]]*Table1[[#This Row],[Win]]-Table1[[#This Row],[Dom Bet]]</f>
        <v>0</v>
      </c>
      <c r="S888" s="4">
        <f>S887</f>
        <v>1.1164310080404962</v>
      </c>
      <c r="T888">
        <v>0.51539999999999997</v>
      </c>
      <c r="U888">
        <f>((Table1[[#This Row],[BB prob.]]*(Table1[[#This Row],[Odds]]-1)-1+Table1[[#This Row],[BB prob.]])/(Table1[[#This Row],[Odds]]-1))*0.3</f>
        <v>-2.7105000000000004E-2</v>
      </c>
      <c r="W888">
        <f>(Table1[[#This Row],[BB Bet]]*Table1[[#This Row],[Odds]]*Table1[[#This Row],[Win]]-Table1[[#This Row],[BB Bet]])*Table1[[#This Row],[BB Bankroll]]</f>
        <v>0</v>
      </c>
      <c r="X888">
        <f>Table1[[#This Row],[BB Bet]]*Table1[[#This Row],[Odds]]*Table1[[#This Row],[Win]]-Table1[[#This Row],[BB Bet]]</f>
        <v>0</v>
      </c>
      <c r="Y888" s="5">
        <f>Y887</f>
        <v>1.4188100106527004</v>
      </c>
    </row>
    <row r="889" spans="1:25" x14ac:dyDescent="0.35">
      <c r="A889" s="4">
        <v>2020020465</v>
      </c>
      <c r="B889" s="4">
        <v>63</v>
      </c>
      <c r="C889" s="4" t="s">
        <v>8</v>
      </c>
      <c r="D889" s="4" t="s">
        <v>22</v>
      </c>
      <c r="E889" s="4">
        <v>0</v>
      </c>
      <c r="F889" s="4">
        <v>1</v>
      </c>
      <c r="G889" s="4">
        <v>2.15</v>
      </c>
      <c r="H889">
        <v>0.47504445631231718</v>
      </c>
      <c r="I889">
        <f>((Table1[[#This Row],[H-S prob.]]*(Table1[[#This Row],[Odds]]-1)-1+Table1[[#This Row],[H-S prob.]])/(Table1[[#This Row],[Odds]]-1))*0.3</f>
        <v>5.5684124534300557E-3</v>
      </c>
      <c r="J889">
        <v>5.5684124534300557E-3</v>
      </c>
      <c r="K889">
        <f>(Table1[[#This Row],[H-S Bet]]*Table1[[#This Row],[Odds]]*Table1[[#This Row],[Win]]-Table1[[#This Row],[H-S Bet]])*Table1[[#This Row],[H-S Bankroll]]</f>
        <v>9.6908449618667118E-3</v>
      </c>
      <c r="L889">
        <f>Table1[[#This Row],[H-S Bet]]*Table1[[#This Row],[Odds]]*Table1[[#This Row],[Win]]-Table1[[#This Row],[H-S Bet]]</f>
        <v>6.4036743214445635E-3</v>
      </c>
      <c r="M889" s="5">
        <f>M888</f>
        <v>1.5133257057458565</v>
      </c>
      <c r="N889" s="4">
        <v>0.45999999999999996</v>
      </c>
      <c r="O889" s="4">
        <f>((Table1[[#This Row],[Dom prob.]]*(Table1[[#This Row],[Odds]]-1)-1+Table1[[#This Row],[Dom prob.]])/(Table1[[#This Row],[Odds]]-1))*0.3</f>
        <v>-2.869565217391336E-3</v>
      </c>
      <c r="P889" s="4"/>
      <c r="Q889" s="4">
        <f>(Table1[[#This Row],[Dom Bet]]*Table1[[#This Row],[Odds]]*Table1[[#This Row],[Win]]-Table1[[#This Row],[Dom Bet]])*Table1[[#This Row],[Dom Bankroll]]</f>
        <v>0</v>
      </c>
      <c r="R889" s="4">
        <f>Table1[[#This Row],[Dom Bet]]*Table1[[#This Row],[Odds]]*Table1[[#This Row],[Win]]-Table1[[#This Row],[Dom Bet]]</f>
        <v>0</v>
      </c>
      <c r="S889" s="4">
        <f>S888</f>
        <v>1.1164310080404962</v>
      </c>
      <c r="T889">
        <v>0.48460000000000003</v>
      </c>
      <c r="U889">
        <f>((Table1[[#This Row],[BB prob.]]*(Table1[[#This Row],[Odds]]-1)-1+Table1[[#This Row],[BB prob.]])/(Table1[[#This Row],[Odds]]-1))*0.3</f>
        <v>1.0927826086956518E-2</v>
      </c>
      <c r="V889">
        <v>1.0927826086956518E-2</v>
      </c>
      <c r="W889">
        <f>(Table1[[#This Row],[BB Bet]]*Table1[[#This Row],[Odds]]*Table1[[#This Row],[Win]]-Table1[[#This Row],[BB Bet]])*Table1[[#This Row],[BB Bankroll]]</f>
        <v>1.7830185403872482E-2</v>
      </c>
      <c r="X889">
        <f>Table1[[#This Row],[BB Bet]]*Table1[[#This Row],[Odds]]*Table1[[#This Row],[Win]]-Table1[[#This Row],[BB Bet]]</f>
        <v>1.2566999999999997E-2</v>
      </c>
      <c r="Y889" s="5">
        <f>Y888</f>
        <v>1.4188100106527004</v>
      </c>
    </row>
    <row r="890" spans="1:25" x14ac:dyDescent="0.35">
      <c r="A890" s="4">
        <v>2020020466</v>
      </c>
      <c r="B890" s="4">
        <v>63</v>
      </c>
      <c r="C890" s="4" t="s">
        <v>25</v>
      </c>
      <c r="D890" s="4" t="s">
        <v>27</v>
      </c>
      <c r="E890" s="4">
        <v>0</v>
      </c>
      <c r="F890" s="4">
        <v>0</v>
      </c>
      <c r="G890" s="4">
        <v>3</v>
      </c>
      <c r="H890">
        <v>0.36227274908592361</v>
      </c>
      <c r="I890">
        <f>((Table1[[#This Row],[H-S prob.]]*(Table1[[#This Row],[Odds]]-1)-1+Table1[[#This Row],[H-S prob.]])/(Table1[[#This Row],[Odds]]-1))*0.3</f>
        <v>1.3022737088665623E-2</v>
      </c>
      <c r="J890">
        <v>1.3022737088665623E-2</v>
      </c>
      <c r="K890">
        <f>(Table1[[#This Row],[H-S Bet]]*Table1[[#This Row],[Odds]]*Table1[[#This Row],[Win]]-Table1[[#This Row],[H-S Bet]])*Table1[[#This Row],[H-S Bankroll]]</f>
        <v>-1.9707642795447643E-2</v>
      </c>
      <c r="L890">
        <f>Table1[[#This Row],[H-S Bet]]*Table1[[#This Row],[Odds]]*Table1[[#This Row],[Win]]-Table1[[#This Row],[H-S Bet]]</f>
        <v>-1.3022737088665623E-2</v>
      </c>
      <c r="M890" s="5">
        <f>M889</f>
        <v>1.5133257057458565</v>
      </c>
      <c r="N890" s="4">
        <v>0.33999999999999997</v>
      </c>
      <c r="O890" s="4">
        <f>((Table1[[#This Row],[Dom prob.]]*(Table1[[#This Row],[Odds]]-1)-1+Table1[[#This Row],[Dom prob.]])/(Table1[[#This Row],[Odds]]-1))*0.3</f>
        <v>2.9999999999999858E-3</v>
      </c>
      <c r="P890" s="4">
        <v>2.9999999999999858E-3</v>
      </c>
      <c r="Q890" s="4">
        <f>(Table1[[#This Row],[Dom Bet]]*Table1[[#This Row],[Odds]]*Table1[[#This Row],[Win]]-Table1[[#This Row],[Dom Bet]])*Table1[[#This Row],[Dom Bankroll]]</f>
        <v>-3.3492930241214728E-3</v>
      </c>
      <c r="R890" s="4">
        <f>Table1[[#This Row],[Dom Bet]]*Table1[[#This Row],[Odds]]*Table1[[#This Row],[Win]]-Table1[[#This Row],[Dom Bet]]</f>
        <v>-2.9999999999999858E-3</v>
      </c>
      <c r="S890" s="4">
        <f>S889</f>
        <v>1.1164310080404962</v>
      </c>
      <c r="T890">
        <v>0.26129999999999998</v>
      </c>
      <c r="U890">
        <f>((Table1[[#This Row],[BB prob.]]*(Table1[[#This Row],[Odds]]-1)-1+Table1[[#This Row],[BB prob.]])/(Table1[[#This Row],[Odds]]-1))*0.3</f>
        <v>-3.2415000000000006E-2</v>
      </c>
      <c r="W890">
        <f>(Table1[[#This Row],[BB Bet]]*Table1[[#This Row],[Odds]]*Table1[[#This Row],[Win]]-Table1[[#This Row],[BB Bet]])*Table1[[#This Row],[BB Bankroll]]</f>
        <v>0</v>
      </c>
      <c r="X890">
        <f>Table1[[#This Row],[BB Bet]]*Table1[[#This Row],[Odds]]*Table1[[#This Row],[Win]]-Table1[[#This Row],[BB Bet]]</f>
        <v>0</v>
      </c>
      <c r="Y890" s="5">
        <f>Y889</f>
        <v>1.4188100106527004</v>
      </c>
    </row>
    <row r="891" spans="1:25" x14ac:dyDescent="0.35">
      <c r="A891" s="4">
        <v>2020020466</v>
      </c>
      <c r="B891" s="4">
        <v>63</v>
      </c>
      <c r="C891" s="4" t="s">
        <v>27</v>
      </c>
      <c r="D891" s="4" t="s">
        <v>25</v>
      </c>
      <c r="E891" s="4">
        <v>1</v>
      </c>
      <c r="F891" s="4">
        <v>1</v>
      </c>
      <c r="G891" s="4">
        <v>1.42</v>
      </c>
      <c r="H891">
        <v>0.63772725091407634</v>
      </c>
      <c r="I891">
        <f>((Table1[[#This Row],[H-S prob.]]*(Table1[[#This Row],[Odds]]-1)-1+Table1[[#This Row],[H-S prob.]])/(Table1[[#This Row],[Odds]]-1))*0.3</f>
        <v>-6.7448074072865419E-2</v>
      </c>
      <c r="K891">
        <f>(Table1[[#This Row],[H-S Bet]]*Table1[[#This Row],[Odds]]*Table1[[#This Row],[Win]]-Table1[[#This Row],[H-S Bet]])*Table1[[#This Row],[H-S Bankroll]]</f>
        <v>0</v>
      </c>
      <c r="L891">
        <f>Table1[[#This Row],[H-S Bet]]*Table1[[#This Row],[Odds]]*Table1[[#This Row],[Win]]-Table1[[#This Row],[H-S Bet]]</f>
        <v>0</v>
      </c>
      <c r="M891" s="5">
        <f>M890</f>
        <v>1.5133257057458565</v>
      </c>
      <c r="N891" s="4">
        <v>0.66</v>
      </c>
      <c r="O891" s="4">
        <f>((Table1[[#This Row],[Dom prob.]]*(Table1[[#This Row],[Odds]]-1)-1+Table1[[#This Row],[Dom prob.]])/(Table1[[#This Row],[Odds]]-1))*0.3</f>
        <v>-4.4857142857142915E-2</v>
      </c>
      <c r="P891" s="4"/>
      <c r="Q891" s="4">
        <f>(Table1[[#This Row],[Dom Bet]]*Table1[[#This Row],[Odds]]*Table1[[#This Row],[Win]]-Table1[[#This Row],[Dom Bet]])*Table1[[#This Row],[Dom Bankroll]]</f>
        <v>0</v>
      </c>
      <c r="R891" s="4">
        <f>Table1[[#This Row],[Dom Bet]]*Table1[[#This Row],[Odds]]*Table1[[#This Row],[Win]]-Table1[[#This Row],[Dom Bet]]</f>
        <v>0</v>
      </c>
      <c r="S891" s="4">
        <f>S890</f>
        <v>1.1164310080404962</v>
      </c>
      <c r="T891">
        <v>0.73870000000000002</v>
      </c>
      <c r="U891">
        <f>((Table1[[#This Row],[BB prob.]]*(Table1[[#This Row],[Odds]]-1)-1+Table1[[#This Row],[BB prob.]])/(Table1[[#This Row],[Odds]]-1))*0.3</f>
        <v>3.4967142857142898E-2</v>
      </c>
      <c r="V891">
        <v>3.4967142857142898E-2</v>
      </c>
      <c r="W891">
        <f>(Table1[[#This Row],[BB Bet]]*Table1[[#This Row],[Odds]]*Table1[[#This Row],[Win]]-Table1[[#This Row],[BB Bet]])*Table1[[#This Row],[BB Bankroll]]</f>
        <v>2.0836927578447711E-2</v>
      </c>
      <c r="X891">
        <f>Table1[[#This Row],[BB Bet]]*Table1[[#This Row],[Odds]]*Table1[[#This Row],[Win]]-Table1[[#This Row],[BB Bet]]</f>
        <v>1.4686200000000017E-2</v>
      </c>
      <c r="Y891" s="5">
        <f>Y890</f>
        <v>1.4188100106527004</v>
      </c>
    </row>
    <row r="892" spans="1:25" x14ac:dyDescent="0.35">
      <c r="A892" s="4">
        <v>2020020467</v>
      </c>
      <c r="B892" s="4">
        <v>63</v>
      </c>
      <c r="C892" s="4" t="s">
        <v>28</v>
      </c>
      <c r="D892" s="4" t="s">
        <v>11</v>
      </c>
      <c r="E892" s="4">
        <v>1</v>
      </c>
      <c r="F892" s="4">
        <v>1</v>
      </c>
      <c r="G892" s="4">
        <v>2.2999999999999998</v>
      </c>
      <c r="H892">
        <v>0.46887614246788245</v>
      </c>
      <c r="I892">
        <f>((Table1[[#This Row],[H-S prob.]]*(Table1[[#This Row],[Odds]]-1)-1+Table1[[#This Row],[H-S prob.]])/(Table1[[#This Row],[Odds]]-1))*0.3</f>
        <v>1.809579869449144E-2</v>
      </c>
      <c r="J892">
        <v>1.809579869449144E-2</v>
      </c>
      <c r="K892">
        <f>(Table1[[#This Row],[H-S Bet]]*Table1[[#This Row],[Odds]]*Table1[[#This Row],[Win]]-Table1[[#This Row],[H-S Bet]])*Table1[[#This Row],[H-S Bankroll]]</f>
        <v>3.5600288529489064E-2</v>
      </c>
      <c r="L892">
        <f>Table1[[#This Row],[H-S Bet]]*Table1[[#This Row],[Odds]]*Table1[[#This Row],[Win]]-Table1[[#This Row],[H-S Bet]]</f>
        <v>2.352453830283887E-2</v>
      </c>
      <c r="M892" s="5">
        <f>M891</f>
        <v>1.5133257057458565</v>
      </c>
      <c r="N892" s="4">
        <v>0.41699999999999998</v>
      </c>
      <c r="O892" s="4">
        <f>((Table1[[#This Row],[Dom prob.]]*(Table1[[#This Row],[Odds]]-1)-1+Table1[[#This Row],[Dom prob.]])/(Table1[[#This Row],[Odds]]-1))*0.3</f>
        <v>-9.438461538461564E-3</v>
      </c>
      <c r="P892" s="4"/>
      <c r="Q892" s="4">
        <f>(Table1[[#This Row],[Dom Bet]]*Table1[[#This Row],[Odds]]*Table1[[#This Row],[Win]]-Table1[[#This Row],[Dom Bet]])*Table1[[#This Row],[Dom Bankroll]]</f>
        <v>0</v>
      </c>
      <c r="R892" s="4">
        <f>Table1[[#This Row],[Dom Bet]]*Table1[[#This Row],[Odds]]*Table1[[#This Row],[Win]]-Table1[[#This Row],[Dom Bet]]</f>
        <v>0</v>
      </c>
      <c r="S892" s="4">
        <f>S891</f>
        <v>1.1164310080404962</v>
      </c>
      <c r="T892">
        <v>0.50019999999999998</v>
      </c>
      <c r="U892">
        <f>((Table1[[#This Row],[BB prob.]]*(Table1[[#This Row],[Odds]]-1)-1+Table1[[#This Row],[BB prob.]])/(Table1[[#This Row],[Odds]]-1))*0.3</f>
        <v>3.4721538461538422E-2</v>
      </c>
      <c r="V892">
        <v>3.4721538461538422E-2</v>
      </c>
      <c r="W892">
        <f>(Table1[[#This Row],[BB Bet]]*Table1[[#This Row],[Odds]]*Table1[[#This Row],[Win]]-Table1[[#This Row],[BB Bet]])*Table1[[#This Row],[BB Bankroll]]</f>
        <v>6.4042246260841512E-2</v>
      </c>
      <c r="X892">
        <f>Table1[[#This Row],[BB Bet]]*Table1[[#This Row],[Odds]]*Table1[[#This Row],[Win]]-Table1[[#This Row],[BB Bet]]</f>
        <v>4.5137999999999949E-2</v>
      </c>
      <c r="Y892" s="5">
        <f>Y891</f>
        <v>1.4188100106527004</v>
      </c>
    </row>
    <row r="893" spans="1:25" x14ac:dyDescent="0.35">
      <c r="A893" s="4">
        <v>2020020467</v>
      </c>
      <c r="B893" s="4">
        <v>63</v>
      </c>
      <c r="C893" s="4" t="s">
        <v>11</v>
      </c>
      <c r="D893" s="4" t="s">
        <v>28</v>
      </c>
      <c r="E893" s="4">
        <v>0</v>
      </c>
      <c r="F893" s="4">
        <v>0</v>
      </c>
      <c r="G893" s="4">
        <v>1.68</v>
      </c>
      <c r="H893">
        <v>0.53112385753211755</v>
      </c>
      <c r="I893">
        <f>((Table1[[#This Row],[H-S prob.]]*(Table1[[#This Row],[Odds]]-1)-1+Table1[[#This Row],[H-S prob.]])/(Table1[[#This Row],[Odds]]-1))*0.3</f>
        <v>-4.7519964417371698E-2</v>
      </c>
      <c r="K893">
        <f>(Table1[[#This Row],[H-S Bet]]*Table1[[#This Row],[Odds]]*Table1[[#This Row],[Win]]-Table1[[#This Row],[H-S Bet]])*Table1[[#This Row],[H-S Bankroll]]</f>
        <v>0</v>
      </c>
      <c r="L893">
        <f>Table1[[#This Row],[H-S Bet]]*Table1[[#This Row],[Odds]]*Table1[[#This Row],[Win]]-Table1[[#This Row],[H-S Bet]]</f>
        <v>0</v>
      </c>
      <c r="M893" s="5">
        <f>M892</f>
        <v>1.5133257057458565</v>
      </c>
      <c r="N893" s="4">
        <v>0.58299999999999996</v>
      </c>
      <c r="O893" s="4">
        <f>((Table1[[#This Row],[Dom prob.]]*(Table1[[#This Row],[Odds]]-1)-1+Table1[[#This Row],[Dom prob.]])/(Table1[[#This Row],[Odds]]-1))*0.3</f>
        <v>-9.0705882352941775E-3</v>
      </c>
      <c r="P893" s="4"/>
      <c r="Q893" s="4">
        <f>(Table1[[#This Row],[Dom Bet]]*Table1[[#This Row],[Odds]]*Table1[[#This Row],[Win]]-Table1[[#This Row],[Dom Bet]])*Table1[[#This Row],[Dom Bankroll]]</f>
        <v>0</v>
      </c>
      <c r="R893" s="4">
        <f>Table1[[#This Row],[Dom Bet]]*Table1[[#This Row],[Odds]]*Table1[[#This Row],[Win]]-Table1[[#This Row],[Dom Bet]]</f>
        <v>0</v>
      </c>
      <c r="S893" s="4">
        <f>S892</f>
        <v>1.1164310080404962</v>
      </c>
      <c r="T893">
        <v>0.49980000000000002</v>
      </c>
      <c r="U893">
        <f>((Table1[[#This Row],[BB prob.]]*(Table1[[#This Row],[Odds]]-1)-1+Table1[[#This Row],[BB prob.]])/(Table1[[#This Row],[Odds]]-1))*0.3</f>
        <v>-7.0736470588235317E-2</v>
      </c>
      <c r="W893">
        <f>(Table1[[#This Row],[BB Bet]]*Table1[[#This Row],[Odds]]*Table1[[#This Row],[Win]]-Table1[[#This Row],[BB Bet]])*Table1[[#This Row],[BB Bankroll]]</f>
        <v>0</v>
      </c>
      <c r="X893">
        <f>Table1[[#This Row],[BB Bet]]*Table1[[#This Row],[Odds]]*Table1[[#This Row],[Win]]-Table1[[#This Row],[BB Bet]]</f>
        <v>0</v>
      </c>
      <c r="Y893" s="5">
        <f>Y892</f>
        <v>1.4188100106527004</v>
      </c>
    </row>
    <row r="894" spans="1:25" x14ac:dyDescent="0.35">
      <c r="A894" s="4">
        <v>2020020468</v>
      </c>
      <c r="B894" s="4">
        <v>64</v>
      </c>
      <c r="C894" s="4" t="s">
        <v>14</v>
      </c>
      <c r="D894" s="4" t="s">
        <v>12</v>
      </c>
      <c r="E894" s="4">
        <v>0</v>
      </c>
      <c r="F894" s="4">
        <v>1</v>
      </c>
      <c r="G894" s="4">
        <v>1.38</v>
      </c>
      <c r="H894">
        <v>0.71538365975737284</v>
      </c>
      <c r="I894">
        <f>((Table1[[#This Row],[H-S prob.]]*(Table1[[#This Row],[Odds]]-1)-1+Table1[[#This Row],[H-S prob.]])/(Table1[[#This Row],[Odds]]-1))*0.3</f>
        <v>-1.0082012790651785E-2</v>
      </c>
      <c r="K894">
        <f>(Table1[[#This Row],[H-S Bet]]*Table1[[#This Row],[Odds]]*Table1[[#This Row],[Win]]-Table1[[#This Row],[H-S Bet]])*Table1[[#This Row],[H-S Bankroll]]</f>
        <v>0</v>
      </c>
      <c r="L894">
        <f>Table1[[#This Row],[H-S Bet]]*Table1[[#This Row],[Odds]]*Table1[[#This Row],[Win]]-Table1[[#This Row],[H-S Bet]]</f>
        <v>0</v>
      </c>
      <c r="M894" s="5">
        <f>M893+SUM(K882:K893)</f>
        <v>1.5493418518083453</v>
      </c>
      <c r="N894" s="4">
        <v>0.73699999999999999</v>
      </c>
      <c r="O894" s="4">
        <f>((Table1[[#This Row],[Dom prob.]]*(Table1[[#This Row],[Odds]]-1)-1+Table1[[#This Row],[Dom prob.]])/(Table1[[#This Row],[Odds]]-1))*0.3</f>
        <v>1.3468421052631555E-2</v>
      </c>
      <c r="P894" s="4">
        <v>1.3468421052631555E-2</v>
      </c>
      <c r="Q894" s="4">
        <f>(Table1[[#This Row],[Dom Bet]]*Table1[[#This Row],[Odds]]*Table1[[#This Row],[Win]]-Table1[[#This Row],[Dom Bet]])*Table1[[#This Row],[Dom Bankroll]]</f>
        <v>5.7030603563184568E-3</v>
      </c>
      <c r="R894" s="4">
        <f>Table1[[#This Row],[Dom Bet]]*Table1[[#This Row],[Odds]]*Table1[[#This Row],[Win]]-Table1[[#This Row],[Dom Bet]]</f>
        <v>5.1179999999999889E-3</v>
      </c>
      <c r="S894" s="4">
        <f>S893+SUM(Q882:Q893)</f>
        <v>1.1143142548492515</v>
      </c>
      <c r="T894">
        <v>0.69030000000000002</v>
      </c>
      <c r="U894">
        <f>((Table1[[#This Row],[BB prob.]]*(Table1[[#This Row],[Odds]]-1)-1+Table1[[#This Row],[BB prob.]])/(Table1[[#This Row],[Odds]]-1))*0.3</f>
        <v>-3.741000000000004E-2</v>
      </c>
      <c r="W894">
        <f>(Table1[[#This Row],[BB Bet]]*Table1[[#This Row],[Odds]]*Table1[[#This Row],[Win]]-Table1[[#This Row],[BB Bet]])*Table1[[#This Row],[BB Bankroll]]</f>
        <v>0</v>
      </c>
      <c r="X894">
        <f>Table1[[#This Row],[BB Bet]]*Table1[[#This Row],[Odds]]*Table1[[#This Row],[Win]]-Table1[[#This Row],[BB Bet]]</f>
        <v>0</v>
      </c>
      <c r="Y894" s="5">
        <f>Y893+SUM(W882:W893)</f>
        <v>1.6214518341861743</v>
      </c>
    </row>
    <row r="895" spans="1:25" x14ac:dyDescent="0.35">
      <c r="A895" s="4">
        <v>2020020468</v>
      </c>
      <c r="B895" s="4">
        <v>64</v>
      </c>
      <c r="C895" s="4" t="s">
        <v>12</v>
      </c>
      <c r="D895" s="4" t="s">
        <v>14</v>
      </c>
      <c r="E895" s="4">
        <v>1</v>
      </c>
      <c r="F895" s="4">
        <v>0</v>
      </c>
      <c r="G895" s="4">
        <v>3.15</v>
      </c>
      <c r="H895">
        <v>0.28461634024262716</v>
      </c>
      <c r="I895">
        <f>((Table1[[#This Row],[H-S prob.]]*(Table1[[#This Row],[Odds]]-1)-1+Table1[[#This Row],[H-S prob.]])/(Table1[[#This Row],[Odds]]-1))*0.3</f>
        <v>-1.4436073707310386E-2</v>
      </c>
      <c r="K895">
        <f>(Table1[[#This Row],[H-S Bet]]*Table1[[#This Row],[Odds]]*Table1[[#This Row],[Win]]-Table1[[#This Row],[H-S Bet]])*Table1[[#This Row],[H-S Bankroll]]</f>
        <v>0</v>
      </c>
      <c r="L895">
        <f>Table1[[#This Row],[H-S Bet]]*Table1[[#This Row],[Odds]]*Table1[[#This Row],[Win]]-Table1[[#This Row],[H-S Bet]]</f>
        <v>0</v>
      </c>
      <c r="M895" s="5">
        <f>M894</f>
        <v>1.5493418518083453</v>
      </c>
      <c r="N895" s="4">
        <v>0.26300000000000001</v>
      </c>
      <c r="O895" s="4">
        <f>((Table1[[#This Row],[Dom prob.]]*(Table1[[#This Row],[Odds]]-1)-1+Table1[[#This Row],[Dom prob.]])/(Table1[[#This Row],[Odds]]-1))*0.3</f>
        <v>-2.3937209302325579E-2</v>
      </c>
      <c r="P895" s="4"/>
      <c r="Q895" s="4">
        <f>(Table1[[#This Row],[Dom Bet]]*Table1[[#This Row],[Odds]]*Table1[[#This Row],[Win]]-Table1[[#This Row],[Dom Bet]])*Table1[[#This Row],[Dom Bankroll]]</f>
        <v>0</v>
      </c>
      <c r="R895" s="4">
        <f>Table1[[#This Row],[Dom Bet]]*Table1[[#This Row],[Odds]]*Table1[[#This Row],[Win]]-Table1[[#This Row],[Dom Bet]]</f>
        <v>0</v>
      </c>
      <c r="S895" s="4">
        <f>S894</f>
        <v>1.1143142548492515</v>
      </c>
      <c r="T895">
        <v>0.30969999999999998</v>
      </c>
      <c r="U895">
        <f>((Table1[[#This Row],[BB prob.]]*(Table1[[#This Row],[Odds]]-1)-1+Table1[[#This Row],[BB prob.]])/(Table1[[#This Row],[Odds]]-1))*0.3</f>
        <v>-3.4109302325581463E-3</v>
      </c>
      <c r="W895">
        <f>(Table1[[#This Row],[BB Bet]]*Table1[[#This Row],[Odds]]*Table1[[#This Row],[Win]]-Table1[[#This Row],[BB Bet]])*Table1[[#This Row],[BB Bankroll]]</f>
        <v>0</v>
      </c>
      <c r="X895">
        <f>Table1[[#This Row],[BB Bet]]*Table1[[#This Row],[Odds]]*Table1[[#This Row],[Win]]-Table1[[#This Row],[BB Bet]]</f>
        <v>0</v>
      </c>
      <c r="Y895" s="5">
        <f>Y894</f>
        <v>1.6214518341861743</v>
      </c>
    </row>
    <row r="896" spans="1:25" x14ac:dyDescent="0.35">
      <c r="A896" s="4">
        <v>2020020469</v>
      </c>
      <c r="B896" s="4">
        <v>64</v>
      </c>
      <c r="C896" s="4" t="s">
        <v>16</v>
      </c>
      <c r="D896" s="4" t="s">
        <v>2</v>
      </c>
      <c r="E896" s="4">
        <v>1</v>
      </c>
      <c r="F896" s="4">
        <v>0</v>
      </c>
      <c r="G896" s="4">
        <v>1.64</v>
      </c>
      <c r="H896">
        <v>0.52955048331402621</v>
      </c>
      <c r="I896">
        <f>((Table1[[#This Row],[H-S prob.]]*(Table1[[#This Row],[Odds]]-1)-1+Table1[[#This Row],[H-S prob.]])/(Table1[[#This Row],[Odds]]-1))*0.3</f>
        <v>-6.1658065952342384E-2</v>
      </c>
      <c r="K896">
        <f>(Table1[[#This Row],[H-S Bet]]*Table1[[#This Row],[Odds]]*Table1[[#This Row],[Win]]-Table1[[#This Row],[H-S Bet]])*Table1[[#This Row],[H-S Bankroll]]</f>
        <v>0</v>
      </c>
      <c r="L896">
        <f>Table1[[#This Row],[H-S Bet]]*Table1[[#This Row],[Odds]]*Table1[[#This Row],[Win]]-Table1[[#This Row],[H-S Bet]]</f>
        <v>0</v>
      </c>
      <c r="M896" s="5">
        <f>M895</f>
        <v>1.5493418518083453</v>
      </c>
      <c r="N896" s="4">
        <v>0.54500000000000004</v>
      </c>
      <c r="O896" s="4">
        <f>((Table1[[#This Row],[Dom prob.]]*(Table1[[#This Row],[Odds]]-1)-1+Table1[[#This Row],[Dom prob.]])/(Table1[[#This Row],[Odds]]-1))*0.3</f>
        <v>-4.9781249999999985E-2</v>
      </c>
      <c r="P896" s="4"/>
      <c r="Q896" s="4">
        <f>(Table1[[#This Row],[Dom Bet]]*Table1[[#This Row],[Odds]]*Table1[[#This Row],[Win]]-Table1[[#This Row],[Dom Bet]])*Table1[[#This Row],[Dom Bankroll]]</f>
        <v>0</v>
      </c>
      <c r="R896" s="4">
        <f>Table1[[#This Row],[Dom Bet]]*Table1[[#This Row],[Odds]]*Table1[[#This Row],[Win]]-Table1[[#This Row],[Dom Bet]]</f>
        <v>0</v>
      </c>
      <c r="S896" s="4">
        <f>S895</f>
        <v>1.1143142548492515</v>
      </c>
      <c r="T896">
        <v>0.64700000000000002</v>
      </c>
      <c r="U896">
        <f>((Table1[[#This Row],[BB prob.]]*(Table1[[#This Row],[Odds]]-1)-1+Table1[[#This Row],[BB prob.]])/(Table1[[#This Row],[Odds]]-1))*0.3</f>
        <v>2.8631250000000014E-2</v>
      </c>
      <c r="V896">
        <v>2.8631250000000014E-2</v>
      </c>
      <c r="W896">
        <f>(Table1[[#This Row],[BB Bet]]*Table1[[#This Row],[Odds]]*Table1[[#This Row],[Win]]-Table1[[#This Row],[BB Bet]])*Table1[[#This Row],[BB Bankroll]]</f>
        <v>-4.6424192827542926E-2</v>
      </c>
      <c r="X896">
        <f>Table1[[#This Row],[BB Bet]]*Table1[[#This Row],[Odds]]*Table1[[#This Row],[Win]]-Table1[[#This Row],[BB Bet]]</f>
        <v>-2.8631250000000014E-2</v>
      </c>
      <c r="Y896" s="5">
        <f>Y895</f>
        <v>1.6214518341861743</v>
      </c>
    </row>
    <row r="897" spans="1:25" x14ac:dyDescent="0.35">
      <c r="A897" s="4">
        <v>2020020469</v>
      </c>
      <c r="B897" s="4">
        <v>64</v>
      </c>
      <c r="C897" s="4" t="s">
        <v>2</v>
      </c>
      <c r="D897" s="4" t="s">
        <v>16</v>
      </c>
      <c r="E897" s="4">
        <v>0</v>
      </c>
      <c r="F897" s="4">
        <v>1</v>
      </c>
      <c r="G897" s="4">
        <v>2.4500000000000002</v>
      </c>
      <c r="H897">
        <v>0.4704495166859739</v>
      </c>
      <c r="I897">
        <f>((Table1[[#This Row],[H-S prob.]]*(Table1[[#This Row],[Odds]]-1)-1+Table1[[#This Row],[H-S prob.]])/(Table1[[#This Row],[Odds]]-1))*0.3</f>
        <v>3.1572686044269549E-2</v>
      </c>
      <c r="J897">
        <v>3.1572686044269549E-2</v>
      </c>
      <c r="K897">
        <f>(Table1[[#This Row],[H-S Bet]]*Table1[[#This Row],[Odds]]*Table1[[#This Row],[Win]]-Table1[[#This Row],[H-S Bet]])*Table1[[#This Row],[H-S Bankroll]]</f>
        <v>7.0929481600468525E-2</v>
      </c>
      <c r="L897">
        <f>Table1[[#This Row],[H-S Bet]]*Table1[[#This Row],[Odds]]*Table1[[#This Row],[Win]]-Table1[[#This Row],[H-S Bet]]</f>
        <v>4.5780394764190852E-2</v>
      </c>
      <c r="M897" s="5">
        <f>M896</f>
        <v>1.5493418518083453</v>
      </c>
      <c r="N897" s="4">
        <v>0.45499999999999996</v>
      </c>
      <c r="O897" s="4">
        <f>((Table1[[#This Row],[Dom prob.]]*(Table1[[#This Row],[Odds]]-1)-1+Table1[[#This Row],[Dom prob.]])/(Table1[[#This Row],[Odds]]-1))*0.3</f>
        <v>2.3741379310344826E-2</v>
      </c>
      <c r="P897" s="4">
        <v>2.3741379310344826E-2</v>
      </c>
      <c r="Q897" s="4">
        <f>(Table1[[#This Row],[Dom Bet]]*Table1[[#This Row],[Odds]]*Table1[[#This Row],[Win]]-Table1[[#This Row],[Dom Bet]])*Table1[[#This Row],[Dom Bankroll]]</f>
        <v>3.8360268223185487E-2</v>
      </c>
      <c r="R897" s="4">
        <f>Table1[[#This Row],[Dom Bet]]*Table1[[#This Row],[Odds]]*Table1[[#This Row],[Win]]-Table1[[#This Row],[Dom Bet]]</f>
        <v>3.4425000000000004E-2</v>
      </c>
      <c r="S897" s="4">
        <f>S896</f>
        <v>1.1143142548492515</v>
      </c>
      <c r="T897">
        <v>0.35299999999999998</v>
      </c>
      <c r="U897">
        <f>((Table1[[#This Row],[BB prob.]]*(Table1[[#This Row],[Odds]]-1)-1+Table1[[#This Row],[BB prob.]])/(Table1[[#This Row],[Odds]]-1))*0.3</f>
        <v>-2.7962068965517235E-2</v>
      </c>
      <c r="W897">
        <f>(Table1[[#This Row],[BB Bet]]*Table1[[#This Row],[Odds]]*Table1[[#This Row],[Win]]-Table1[[#This Row],[BB Bet]])*Table1[[#This Row],[BB Bankroll]]</f>
        <v>0</v>
      </c>
      <c r="X897">
        <f>Table1[[#This Row],[BB Bet]]*Table1[[#This Row],[Odds]]*Table1[[#This Row],[Win]]-Table1[[#This Row],[BB Bet]]</f>
        <v>0</v>
      </c>
      <c r="Y897" s="5">
        <f>Y896</f>
        <v>1.6214518341861743</v>
      </c>
    </row>
    <row r="898" spans="1:25" x14ac:dyDescent="0.35">
      <c r="A898" s="4">
        <v>2020020470</v>
      </c>
      <c r="B898" s="4">
        <v>64</v>
      </c>
      <c r="C898" s="4" t="s">
        <v>18</v>
      </c>
      <c r="D898" s="4" t="s">
        <v>20</v>
      </c>
      <c r="E898" s="4">
        <v>1</v>
      </c>
      <c r="F898" s="4">
        <v>0</v>
      </c>
      <c r="G898" s="4">
        <v>1.54</v>
      </c>
      <c r="H898">
        <v>0.58757469775127724</v>
      </c>
      <c r="I898">
        <f>((Table1[[#This Row],[H-S prob.]]*(Table1[[#This Row],[Odds]]-1)-1+Table1[[#This Row],[H-S prob.]])/(Table1[[#This Row],[Odds]]-1))*0.3</f>
        <v>-5.2852758590573895E-2</v>
      </c>
      <c r="K898">
        <f>(Table1[[#This Row],[H-S Bet]]*Table1[[#This Row],[Odds]]*Table1[[#This Row],[Win]]-Table1[[#This Row],[H-S Bet]])*Table1[[#This Row],[H-S Bankroll]]</f>
        <v>0</v>
      </c>
      <c r="L898">
        <f>Table1[[#This Row],[H-S Bet]]*Table1[[#This Row],[Odds]]*Table1[[#This Row],[Win]]-Table1[[#This Row],[H-S Bet]]</f>
        <v>0</v>
      </c>
      <c r="M898" s="5">
        <f>M897</f>
        <v>1.5493418518083453</v>
      </c>
      <c r="N898" s="4">
        <v>0.63500000000000001</v>
      </c>
      <c r="O898" s="4">
        <f>((Table1[[#This Row],[Dom prob.]]*(Table1[[#This Row],[Odds]]-1)-1+Table1[[#This Row],[Dom prob.]])/(Table1[[#This Row],[Odds]]-1))*0.3</f>
        <v>-1.2277777777777782E-2</v>
      </c>
      <c r="P898" s="4"/>
      <c r="Q898" s="4">
        <f>(Table1[[#This Row],[Dom Bet]]*Table1[[#This Row],[Odds]]*Table1[[#This Row],[Win]]-Table1[[#This Row],[Dom Bet]])*Table1[[#This Row],[Dom Bankroll]]</f>
        <v>0</v>
      </c>
      <c r="R898" s="4">
        <f>Table1[[#This Row],[Dom Bet]]*Table1[[#This Row],[Odds]]*Table1[[#This Row],[Win]]-Table1[[#This Row],[Dom Bet]]</f>
        <v>0</v>
      </c>
      <c r="S898" s="4">
        <f>S897</f>
        <v>1.1143142548492515</v>
      </c>
      <c r="T898">
        <v>0.68659999999999999</v>
      </c>
      <c r="U898">
        <f>((Table1[[#This Row],[BB prob.]]*(Table1[[#This Row],[Odds]]-1)-1+Table1[[#This Row],[BB prob.]])/(Table1[[#This Row],[Odds]]-1))*0.3</f>
        <v>3.1868888888888933E-2</v>
      </c>
      <c r="V898">
        <v>3.1868888888888933E-2</v>
      </c>
      <c r="W898">
        <f>(Table1[[#This Row],[BB Bet]]*Table1[[#This Row],[Odds]]*Table1[[#This Row],[Win]]-Table1[[#This Row],[BB Bet]])*Table1[[#This Row],[BB Bankroll]]</f>
        <v>-5.167386834236435E-2</v>
      </c>
      <c r="X898">
        <f>Table1[[#This Row],[BB Bet]]*Table1[[#This Row],[Odds]]*Table1[[#This Row],[Win]]-Table1[[#This Row],[BB Bet]]</f>
        <v>-3.1868888888888933E-2</v>
      </c>
      <c r="Y898" s="5">
        <f>Y897</f>
        <v>1.6214518341861743</v>
      </c>
    </row>
    <row r="899" spans="1:25" x14ac:dyDescent="0.35">
      <c r="A899" s="4">
        <v>2020020470</v>
      </c>
      <c r="B899" s="4">
        <v>64</v>
      </c>
      <c r="C899" s="4" t="s">
        <v>20</v>
      </c>
      <c r="D899" s="4" t="s">
        <v>18</v>
      </c>
      <c r="E899" s="4">
        <v>0</v>
      </c>
      <c r="F899" s="4">
        <v>1</v>
      </c>
      <c r="G899" s="4">
        <v>2.65</v>
      </c>
      <c r="H899">
        <v>0.41242530224872276</v>
      </c>
      <c r="I899">
        <f>((Table1[[#This Row],[H-S prob.]]*(Table1[[#This Row],[Odds]]-1)-1+Table1[[#This Row],[H-S prob.]])/(Table1[[#This Row],[Odds]]-1))*0.3</f>
        <v>1.689582744711186E-2</v>
      </c>
      <c r="J899">
        <v>1.689582744711186E-2</v>
      </c>
      <c r="K899">
        <f>(Table1[[#This Row],[H-S Bet]]*Table1[[#This Row],[Odds]]*Table1[[#This Row],[Win]]-Table1[[#This Row],[H-S Bet]])*Table1[[#This Row],[H-S Bankroll]]</f>
        <v>4.3192730764825223E-2</v>
      </c>
      <c r="L899">
        <f>Table1[[#This Row],[H-S Bet]]*Table1[[#This Row],[Odds]]*Table1[[#This Row],[Win]]-Table1[[#This Row],[H-S Bet]]</f>
        <v>2.7878115287734571E-2</v>
      </c>
      <c r="M899" s="5">
        <f>M898</f>
        <v>1.5493418518083453</v>
      </c>
      <c r="N899" s="4">
        <v>0.36499999999999999</v>
      </c>
      <c r="O899" s="4">
        <f>((Table1[[#This Row],[Dom prob.]]*(Table1[[#This Row],[Odds]]-1)-1+Table1[[#This Row],[Dom prob.]])/(Table1[[#This Row],[Odds]]-1))*0.3</f>
        <v>-5.954545454545465E-3</v>
      </c>
      <c r="P899" s="4"/>
      <c r="Q899" s="4">
        <f>(Table1[[#This Row],[Dom Bet]]*Table1[[#This Row],[Odds]]*Table1[[#This Row],[Win]]-Table1[[#This Row],[Dom Bet]])*Table1[[#This Row],[Dom Bankroll]]</f>
        <v>0</v>
      </c>
      <c r="R899" s="4">
        <f>Table1[[#This Row],[Dom Bet]]*Table1[[#This Row],[Odds]]*Table1[[#This Row],[Win]]-Table1[[#This Row],[Dom Bet]]</f>
        <v>0</v>
      </c>
      <c r="S899" s="4">
        <f>S898</f>
        <v>1.1143142548492515</v>
      </c>
      <c r="T899">
        <v>0.31340000000000001</v>
      </c>
      <c r="U899">
        <f>((Table1[[#This Row],[BB prob.]]*(Table1[[#This Row],[Odds]]-1)-1+Table1[[#This Row],[BB prob.]])/(Table1[[#This Row],[Odds]]-1))*0.3</f>
        <v>-3.0816363636363642E-2</v>
      </c>
      <c r="W899">
        <f>(Table1[[#This Row],[BB Bet]]*Table1[[#This Row],[Odds]]*Table1[[#This Row],[Win]]-Table1[[#This Row],[BB Bet]])*Table1[[#This Row],[BB Bankroll]]</f>
        <v>0</v>
      </c>
      <c r="X899">
        <f>Table1[[#This Row],[BB Bet]]*Table1[[#This Row],[Odds]]*Table1[[#This Row],[Win]]-Table1[[#This Row],[BB Bet]]</f>
        <v>0</v>
      </c>
      <c r="Y899" s="5">
        <f>Y898</f>
        <v>1.6214518341861743</v>
      </c>
    </row>
    <row r="900" spans="1:25" x14ac:dyDescent="0.35">
      <c r="A900" s="4">
        <v>2020020471</v>
      </c>
      <c r="B900" s="4">
        <v>64</v>
      </c>
      <c r="C900" s="4" t="s">
        <v>4</v>
      </c>
      <c r="D900" s="4" t="s">
        <v>5</v>
      </c>
      <c r="E900" s="4">
        <v>0</v>
      </c>
      <c r="F900" s="4">
        <v>0</v>
      </c>
      <c r="G900" s="4">
        <v>3.1</v>
      </c>
      <c r="H900">
        <v>0.29953068244598441</v>
      </c>
      <c r="I900">
        <f>((Table1[[#This Row],[H-S prob.]]*(Table1[[#This Row],[Odds]]-1)-1+Table1[[#This Row],[H-S prob.]])/(Table1[[#This Row],[Odds]]-1))*0.3</f>
        <v>-1.0207840631064049E-2</v>
      </c>
      <c r="K900">
        <f>(Table1[[#This Row],[H-S Bet]]*Table1[[#This Row],[Odds]]*Table1[[#This Row],[Win]]-Table1[[#This Row],[H-S Bet]])*Table1[[#This Row],[H-S Bankroll]]</f>
        <v>0</v>
      </c>
      <c r="L900">
        <f>Table1[[#This Row],[H-S Bet]]*Table1[[#This Row],[Odds]]*Table1[[#This Row],[Win]]-Table1[[#This Row],[H-S Bet]]</f>
        <v>0</v>
      </c>
      <c r="M900" s="5">
        <f>M899</f>
        <v>1.5493418518083453</v>
      </c>
      <c r="N900" s="4">
        <v>0.29900000000000004</v>
      </c>
      <c r="O900" s="4">
        <f>((Table1[[#This Row],[Dom prob.]]*(Table1[[#This Row],[Odds]]-1)-1+Table1[[#This Row],[Dom prob.]])/(Table1[[#This Row],[Odds]]-1))*0.3</f>
        <v>-1.0442857142857118E-2</v>
      </c>
      <c r="P900" s="4"/>
      <c r="Q900" s="4">
        <f>(Table1[[#This Row],[Dom Bet]]*Table1[[#This Row],[Odds]]*Table1[[#This Row],[Win]]-Table1[[#This Row],[Dom Bet]])*Table1[[#This Row],[Dom Bankroll]]</f>
        <v>0</v>
      </c>
      <c r="R900" s="4">
        <f>Table1[[#This Row],[Dom Bet]]*Table1[[#This Row],[Odds]]*Table1[[#This Row],[Win]]-Table1[[#This Row],[Dom Bet]]</f>
        <v>0</v>
      </c>
      <c r="S900" s="4">
        <f>S899</f>
        <v>1.1143142548492515</v>
      </c>
      <c r="T900">
        <v>0.22829999999999995</v>
      </c>
      <c r="U900">
        <f>((Table1[[#This Row],[BB prob.]]*(Table1[[#This Row],[Odds]]-1)-1+Table1[[#This Row],[BB prob.]])/(Table1[[#This Row],[Odds]]-1))*0.3</f>
        <v>-4.1752857142857161E-2</v>
      </c>
      <c r="W900">
        <f>(Table1[[#This Row],[BB Bet]]*Table1[[#This Row],[Odds]]*Table1[[#This Row],[Win]]-Table1[[#This Row],[BB Bet]])*Table1[[#This Row],[BB Bankroll]]</f>
        <v>0</v>
      </c>
      <c r="X900">
        <f>Table1[[#This Row],[BB Bet]]*Table1[[#This Row],[Odds]]*Table1[[#This Row],[Win]]-Table1[[#This Row],[BB Bet]]</f>
        <v>0</v>
      </c>
      <c r="Y900" s="5">
        <f>Y899</f>
        <v>1.6214518341861743</v>
      </c>
    </row>
    <row r="901" spans="1:25" x14ac:dyDescent="0.35">
      <c r="A901" s="4">
        <v>2020020471</v>
      </c>
      <c r="B901" s="4">
        <v>64</v>
      </c>
      <c r="C901" s="4" t="s">
        <v>5</v>
      </c>
      <c r="D901" s="4" t="s">
        <v>4</v>
      </c>
      <c r="E901" s="4">
        <v>1</v>
      </c>
      <c r="F901" s="4">
        <v>1</v>
      </c>
      <c r="G901" s="4">
        <v>1.4</v>
      </c>
      <c r="H901">
        <v>0.70046931755401565</v>
      </c>
      <c r="I901">
        <f>((Table1[[#This Row],[H-S prob.]]*(Table1[[#This Row],[Odds]]-1)-1+Table1[[#This Row],[H-S prob.]])/(Table1[[#This Row],[Odds]]-1))*0.3</f>
        <v>-1.4507216568283608E-2</v>
      </c>
      <c r="K901">
        <f>(Table1[[#This Row],[H-S Bet]]*Table1[[#This Row],[Odds]]*Table1[[#This Row],[Win]]-Table1[[#This Row],[H-S Bet]])*Table1[[#This Row],[H-S Bankroll]]</f>
        <v>0</v>
      </c>
      <c r="L901">
        <f>Table1[[#This Row],[H-S Bet]]*Table1[[#This Row],[Odds]]*Table1[[#This Row],[Win]]-Table1[[#This Row],[H-S Bet]]</f>
        <v>0</v>
      </c>
      <c r="M901" s="5">
        <f>M900</f>
        <v>1.5493418518083453</v>
      </c>
      <c r="N901" s="4">
        <v>0.70099999999999996</v>
      </c>
      <c r="O901" s="4">
        <f>((Table1[[#This Row],[Dom prob.]]*(Table1[[#This Row],[Odds]]-1)-1+Table1[[#This Row],[Dom prob.]])/(Table1[[#This Row],[Odds]]-1))*0.3</f>
        <v>-1.3950000000000047E-2</v>
      </c>
      <c r="P901" s="4"/>
      <c r="Q901" s="4">
        <f>(Table1[[#This Row],[Dom Bet]]*Table1[[#This Row],[Odds]]*Table1[[#This Row],[Win]]-Table1[[#This Row],[Dom Bet]])*Table1[[#This Row],[Dom Bankroll]]</f>
        <v>0</v>
      </c>
      <c r="R901" s="4">
        <f>Table1[[#This Row],[Dom Bet]]*Table1[[#This Row],[Odds]]*Table1[[#This Row],[Win]]-Table1[[#This Row],[Dom Bet]]</f>
        <v>0</v>
      </c>
      <c r="S901" s="4">
        <f>S900</f>
        <v>1.1143142548492515</v>
      </c>
      <c r="T901">
        <v>0.77170000000000005</v>
      </c>
      <c r="U901">
        <f>((Table1[[#This Row],[BB prob.]]*(Table1[[#This Row],[Odds]]-1)-1+Table1[[#This Row],[BB prob.]])/(Table1[[#This Row],[Odds]]-1))*0.3</f>
        <v>6.0285000000000019E-2</v>
      </c>
      <c r="V901">
        <v>6.0285000000000019E-2</v>
      </c>
      <c r="W901">
        <f>(Table1[[#This Row],[BB Bet]]*Table1[[#This Row],[Odds]]*Table1[[#This Row],[Win]]-Table1[[#This Row],[BB Bet]])*Table1[[#This Row],[BB Bankroll]]</f>
        <v>3.9099689529565405E-2</v>
      </c>
      <c r="X901">
        <f>Table1[[#This Row],[BB Bet]]*Table1[[#This Row],[Odds]]*Table1[[#This Row],[Win]]-Table1[[#This Row],[BB Bet]]</f>
        <v>2.4113999999999997E-2</v>
      </c>
      <c r="Y901" s="5">
        <f>Y900</f>
        <v>1.6214518341861743</v>
      </c>
    </row>
    <row r="902" spans="1:25" x14ac:dyDescent="0.35">
      <c r="A902" s="4">
        <v>2020020472</v>
      </c>
      <c r="B902" s="4">
        <v>64</v>
      </c>
      <c r="C902" s="4" t="s">
        <v>31</v>
      </c>
      <c r="D902" s="4" t="s">
        <v>21</v>
      </c>
      <c r="E902" s="4">
        <v>1</v>
      </c>
      <c r="F902" s="4">
        <v>0</v>
      </c>
      <c r="G902" s="4">
        <v>1.45</v>
      </c>
      <c r="H902">
        <v>0.62195503398747076</v>
      </c>
      <c r="I902">
        <f>((Table1[[#This Row],[H-S prob.]]*(Table1[[#This Row],[Odds]]-1)-1+Table1[[#This Row],[H-S prob.]])/(Table1[[#This Row],[Odds]]-1))*0.3</f>
        <v>-6.5443467145444911E-2</v>
      </c>
      <c r="K902">
        <f>(Table1[[#This Row],[H-S Bet]]*Table1[[#This Row],[Odds]]*Table1[[#This Row],[Win]]-Table1[[#This Row],[H-S Bet]])*Table1[[#This Row],[H-S Bankroll]]</f>
        <v>0</v>
      </c>
      <c r="L902">
        <f>Table1[[#This Row],[H-S Bet]]*Table1[[#This Row],[Odds]]*Table1[[#This Row],[Win]]-Table1[[#This Row],[H-S Bet]]</f>
        <v>0</v>
      </c>
      <c r="M902" s="5">
        <f>M901</f>
        <v>1.5493418518083453</v>
      </c>
      <c r="N902" s="4">
        <v>0.61699999999999999</v>
      </c>
      <c r="O902" s="4">
        <f>((Table1[[#This Row],[Dom prob.]]*(Table1[[#This Row],[Odds]]-1)-1+Table1[[#This Row],[Dom prob.]])/(Table1[[#This Row],[Odds]]-1))*0.3</f>
        <v>-7.023333333333337E-2</v>
      </c>
      <c r="P902" s="4"/>
      <c r="Q902" s="4">
        <f>(Table1[[#This Row],[Dom Bet]]*Table1[[#This Row],[Odds]]*Table1[[#This Row],[Win]]-Table1[[#This Row],[Dom Bet]])*Table1[[#This Row],[Dom Bankroll]]</f>
        <v>0</v>
      </c>
      <c r="R902" s="4">
        <f>Table1[[#This Row],[Dom Bet]]*Table1[[#This Row],[Odds]]*Table1[[#This Row],[Win]]-Table1[[#This Row],[Dom Bet]]</f>
        <v>0</v>
      </c>
      <c r="S902" s="4">
        <f>S901</f>
        <v>1.1143142548492515</v>
      </c>
      <c r="T902">
        <v>0.65880000000000005</v>
      </c>
      <c r="U902">
        <f>((Table1[[#This Row],[BB prob.]]*(Table1[[#This Row],[Odds]]-1)-1+Table1[[#This Row],[BB prob.]])/(Table1[[#This Row],[Odds]]-1))*0.3</f>
        <v>-2.9826666666666668E-2</v>
      </c>
      <c r="W902">
        <f>(Table1[[#This Row],[BB Bet]]*Table1[[#This Row],[Odds]]*Table1[[#This Row],[Win]]-Table1[[#This Row],[BB Bet]])*Table1[[#This Row],[BB Bankroll]]</f>
        <v>0</v>
      </c>
      <c r="X902">
        <f>Table1[[#This Row],[BB Bet]]*Table1[[#This Row],[Odds]]*Table1[[#This Row],[Win]]-Table1[[#This Row],[BB Bet]]</f>
        <v>0</v>
      </c>
      <c r="Y902" s="5">
        <f>Y901</f>
        <v>1.6214518341861743</v>
      </c>
    </row>
    <row r="903" spans="1:25" x14ac:dyDescent="0.35">
      <c r="A903" s="4">
        <v>2020020472</v>
      </c>
      <c r="B903" s="4">
        <v>64</v>
      </c>
      <c r="C903" s="4" t="s">
        <v>21</v>
      </c>
      <c r="D903" s="4" t="s">
        <v>31</v>
      </c>
      <c r="E903" s="4">
        <v>0</v>
      </c>
      <c r="F903" s="4">
        <v>1</v>
      </c>
      <c r="G903" s="4">
        <v>2.9</v>
      </c>
      <c r="H903">
        <v>0.37804496601252924</v>
      </c>
      <c r="I903">
        <f>((Table1[[#This Row],[H-S prob.]]*(Table1[[#This Row],[Odds]]-1)-1+Table1[[#This Row],[H-S prob.]])/(Table1[[#This Row],[Odds]]-1))*0.3</f>
        <v>1.5210063384684435E-2</v>
      </c>
      <c r="J903">
        <v>1.5210063384684435E-2</v>
      </c>
      <c r="K903">
        <f>(Table1[[#This Row],[H-S Bet]]*Table1[[#This Row],[Odds]]*Table1[[#This Row],[Win]]-Table1[[#This Row],[H-S Bet]])*Table1[[#This Row],[H-S Bankroll]]</f>
        <v>4.4774616764043651E-2</v>
      </c>
      <c r="L903">
        <f>Table1[[#This Row],[H-S Bet]]*Table1[[#This Row],[Odds]]*Table1[[#This Row],[Win]]-Table1[[#This Row],[H-S Bet]]</f>
        <v>2.8899120430900427E-2</v>
      </c>
      <c r="M903" s="5">
        <f>M902</f>
        <v>1.5493418518083453</v>
      </c>
      <c r="N903" s="4">
        <v>0.38300000000000001</v>
      </c>
      <c r="O903" s="4">
        <f>((Table1[[#This Row],[Dom prob.]]*(Table1[[#This Row],[Odds]]-1)-1+Table1[[#This Row],[Dom prob.]])/(Table1[[#This Row],[Odds]]-1))*0.3</f>
        <v>1.7478947368421056E-2</v>
      </c>
      <c r="P903" s="4">
        <v>1.7478947368421056E-2</v>
      </c>
      <c r="Q903" s="4">
        <f>(Table1[[#This Row],[Dom Bet]]*Table1[[#This Row],[Odds]]*Table1[[#This Row],[Win]]-Table1[[#This Row],[Dom Bet]])*Table1[[#This Row],[Dom Bankroll]]</f>
        <v>3.7006376403543643E-2</v>
      </c>
      <c r="R903" s="4">
        <f>Table1[[#This Row],[Dom Bet]]*Table1[[#This Row],[Odds]]*Table1[[#This Row],[Win]]-Table1[[#This Row],[Dom Bet]]</f>
        <v>3.3210000000000003E-2</v>
      </c>
      <c r="S903" s="4">
        <f>S902</f>
        <v>1.1143142548492515</v>
      </c>
      <c r="T903">
        <v>0.34119999999999995</v>
      </c>
      <c r="U903">
        <f>((Table1[[#This Row],[BB prob.]]*(Table1[[#This Row],[Odds]]-1)-1+Table1[[#This Row],[BB prob.]])/(Table1[[#This Row],[Odds]]-1))*0.3</f>
        <v>-1.6610526315789782E-3</v>
      </c>
      <c r="W903">
        <f>(Table1[[#This Row],[BB Bet]]*Table1[[#This Row],[Odds]]*Table1[[#This Row],[Win]]-Table1[[#This Row],[BB Bet]])*Table1[[#This Row],[BB Bankroll]]</f>
        <v>0</v>
      </c>
      <c r="X903">
        <f>Table1[[#This Row],[BB Bet]]*Table1[[#This Row],[Odds]]*Table1[[#This Row],[Win]]-Table1[[#This Row],[BB Bet]]</f>
        <v>0</v>
      </c>
      <c r="Y903" s="5">
        <f>Y902</f>
        <v>1.6214518341861743</v>
      </c>
    </row>
    <row r="904" spans="1:25" x14ac:dyDescent="0.35">
      <c r="A904" s="4">
        <v>2020020473</v>
      </c>
      <c r="B904" s="4">
        <v>64</v>
      </c>
      <c r="C904" s="4" t="s">
        <v>32</v>
      </c>
      <c r="D904" s="4" t="s">
        <v>19</v>
      </c>
      <c r="E904" s="4">
        <v>0</v>
      </c>
      <c r="F904" s="4">
        <v>0</v>
      </c>
      <c r="G904" s="4">
        <v>1.55</v>
      </c>
      <c r="H904">
        <v>0.56893999255699856</v>
      </c>
      <c r="I904">
        <f>((Table1[[#This Row],[H-S prob.]]*(Table1[[#This Row],[Odds]]-1)-1+Table1[[#This Row],[H-S prob.]])/(Table1[[#This Row],[Odds]]-1))*0.3</f>
        <v>-6.4441642656355727E-2</v>
      </c>
      <c r="K904">
        <f>(Table1[[#This Row],[H-S Bet]]*Table1[[#This Row],[Odds]]*Table1[[#This Row],[Win]]-Table1[[#This Row],[H-S Bet]])*Table1[[#This Row],[H-S Bankroll]]</f>
        <v>0</v>
      </c>
      <c r="L904">
        <f>Table1[[#This Row],[H-S Bet]]*Table1[[#This Row],[Odds]]*Table1[[#This Row],[Win]]-Table1[[#This Row],[H-S Bet]]</f>
        <v>0</v>
      </c>
      <c r="M904" s="5">
        <f>M903</f>
        <v>1.5493418518083453</v>
      </c>
      <c r="N904" s="4">
        <v>0.64300000000000002</v>
      </c>
      <c r="O904" s="4">
        <f>((Table1[[#This Row],[Dom prob.]]*(Table1[[#This Row],[Odds]]-1)-1+Table1[[#This Row],[Dom prob.]])/(Table1[[#This Row],[Odds]]-1))*0.3</f>
        <v>-1.8272727272727076E-3</v>
      </c>
      <c r="P904" s="4"/>
      <c r="Q904" s="4">
        <f>(Table1[[#This Row],[Dom Bet]]*Table1[[#This Row],[Odds]]*Table1[[#This Row],[Win]]-Table1[[#This Row],[Dom Bet]])*Table1[[#This Row],[Dom Bankroll]]</f>
        <v>0</v>
      </c>
      <c r="R904" s="4">
        <f>Table1[[#This Row],[Dom Bet]]*Table1[[#This Row],[Odds]]*Table1[[#This Row],[Win]]-Table1[[#This Row],[Dom Bet]]</f>
        <v>0</v>
      </c>
      <c r="S904" s="4">
        <f>S903</f>
        <v>1.1143142548492515</v>
      </c>
      <c r="T904">
        <v>0.66549999999999998</v>
      </c>
      <c r="U904">
        <f>((Table1[[#This Row],[BB prob.]]*(Table1[[#This Row],[Odds]]-1)-1+Table1[[#This Row],[BB prob.]])/(Table1[[#This Row],[Odds]]-1))*0.3</f>
        <v>1.7195454545454555E-2</v>
      </c>
      <c r="V904">
        <v>1.7195454545454555E-2</v>
      </c>
      <c r="W904">
        <f>(Table1[[#This Row],[BB Bet]]*Table1[[#This Row],[Odds]]*Table1[[#This Row],[Win]]-Table1[[#This Row],[BB Bet]])*Table1[[#This Row],[BB Bankroll]]</f>
        <v>-2.7881601312392278E-2</v>
      </c>
      <c r="X904">
        <f>Table1[[#This Row],[BB Bet]]*Table1[[#This Row],[Odds]]*Table1[[#This Row],[Win]]-Table1[[#This Row],[BB Bet]]</f>
        <v>-1.7195454545454555E-2</v>
      </c>
      <c r="Y904" s="5">
        <f>Y903</f>
        <v>1.6214518341861743</v>
      </c>
    </row>
    <row r="905" spans="1:25" x14ac:dyDescent="0.35">
      <c r="A905" s="4">
        <v>2020020473</v>
      </c>
      <c r="B905" s="4">
        <v>64</v>
      </c>
      <c r="C905" s="4" t="s">
        <v>19</v>
      </c>
      <c r="D905" s="4" t="s">
        <v>32</v>
      </c>
      <c r="E905" s="4">
        <v>1</v>
      </c>
      <c r="F905" s="4">
        <v>1</v>
      </c>
      <c r="G905" s="4">
        <v>2.7</v>
      </c>
      <c r="H905">
        <v>0.43106000744300133</v>
      </c>
      <c r="I905">
        <f>((Table1[[#This Row],[H-S prob.]]*(Table1[[#This Row],[Odds]]-1)-1+Table1[[#This Row],[H-S prob.]])/(Table1[[#This Row],[Odds]]-1))*0.3</f>
        <v>2.8916827075782987E-2</v>
      </c>
      <c r="J905">
        <v>2.8916827075782987E-2</v>
      </c>
      <c r="K905">
        <f>(Table1[[#This Row],[H-S Bet]]*Table1[[#This Row],[Odds]]*Table1[[#This Row],[Win]]-Table1[[#This Row],[H-S Bet]])*Table1[[#This Row],[H-S Bankroll]]</f>
        <v>7.6163485697026037E-2</v>
      </c>
      <c r="L905">
        <f>Table1[[#This Row],[H-S Bet]]*Table1[[#This Row],[Odds]]*Table1[[#This Row],[Win]]-Table1[[#This Row],[H-S Bet]]</f>
        <v>4.9158606028831084E-2</v>
      </c>
      <c r="M905" s="5">
        <f>M904</f>
        <v>1.5493418518083453</v>
      </c>
      <c r="N905" s="4">
        <v>0.35699999999999998</v>
      </c>
      <c r="O905" s="4">
        <f>((Table1[[#This Row],[Dom prob.]]*(Table1[[#This Row],[Odds]]-1)-1+Table1[[#This Row],[Dom prob.]])/(Table1[[#This Row],[Odds]]-1))*0.3</f>
        <v>-6.3705882352941201E-3</v>
      </c>
      <c r="P905" s="4"/>
      <c r="Q905" s="4">
        <f>(Table1[[#This Row],[Dom Bet]]*Table1[[#This Row],[Odds]]*Table1[[#This Row],[Win]]-Table1[[#This Row],[Dom Bet]])*Table1[[#This Row],[Dom Bankroll]]</f>
        <v>0</v>
      </c>
      <c r="R905" s="4">
        <f>Table1[[#This Row],[Dom Bet]]*Table1[[#This Row],[Odds]]*Table1[[#This Row],[Win]]-Table1[[#This Row],[Dom Bet]]</f>
        <v>0</v>
      </c>
      <c r="S905" s="4">
        <f>S904</f>
        <v>1.1143142548492515</v>
      </c>
      <c r="T905">
        <v>0.33450000000000002</v>
      </c>
      <c r="U905">
        <f>((Table1[[#This Row],[BB prob.]]*(Table1[[#This Row],[Odds]]-1)-1+Table1[[#This Row],[BB prob.]])/(Table1[[#This Row],[Odds]]-1))*0.3</f>
        <v>-1.7091176470588214E-2</v>
      </c>
      <c r="W905">
        <f>(Table1[[#This Row],[BB Bet]]*Table1[[#This Row],[Odds]]*Table1[[#This Row],[Win]]-Table1[[#This Row],[BB Bet]])*Table1[[#This Row],[BB Bankroll]]</f>
        <v>0</v>
      </c>
      <c r="X905">
        <f>Table1[[#This Row],[BB Bet]]*Table1[[#This Row],[Odds]]*Table1[[#This Row],[Win]]-Table1[[#This Row],[BB Bet]]</f>
        <v>0</v>
      </c>
      <c r="Y905" s="5">
        <f>Y904</f>
        <v>1.6214518341861743</v>
      </c>
    </row>
    <row r="906" spans="1:25" x14ac:dyDescent="0.35">
      <c r="A906" s="4">
        <v>2020020474</v>
      </c>
      <c r="B906" s="4">
        <v>64</v>
      </c>
      <c r="C906" s="4" t="s">
        <v>8</v>
      </c>
      <c r="D906" s="4" t="s">
        <v>23</v>
      </c>
      <c r="E906" s="4">
        <v>1</v>
      </c>
      <c r="F906" s="4">
        <v>1</v>
      </c>
      <c r="G906" s="4">
        <v>1.68</v>
      </c>
      <c r="H906">
        <v>0.55489483615533741</v>
      </c>
      <c r="I906">
        <f>((Table1[[#This Row],[H-S prob.]]*(Table1[[#This Row],[Odds]]-1)-1+Table1[[#This Row],[H-S prob.]])/(Table1[[#This Row],[Odds]]-1))*0.3</f>
        <v>-2.9901474378985233E-2</v>
      </c>
      <c r="K906">
        <f>(Table1[[#This Row],[H-S Bet]]*Table1[[#This Row],[Odds]]*Table1[[#This Row],[Win]]-Table1[[#This Row],[H-S Bet]])*Table1[[#This Row],[H-S Bankroll]]</f>
        <v>0</v>
      </c>
      <c r="L906">
        <f>Table1[[#This Row],[H-S Bet]]*Table1[[#This Row],[Odds]]*Table1[[#This Row],[Win]]-Table1[[#This Row],[H-S Bet]]</f>
        <v>0</v>
      </c>
      <c r="M906" s="5">
        <f>M905</f>
        <v>1.5493418518083453</v>
      </c>
      <c r="N906" s="4">
        <v>0.60299999999999998</v>
      </c>
      <c r="O906" s="4">
        <f>((Table1[[#This Row],[Dom prob.]]*(Table1[[#This Row],[Odds]]-1)-1+Table1[[#This Row],[Dom prob.]])/(Table1[[#This Row],[Odds]]-1))*0.3</f>
        <v>5.7529411764705623E-3</v>
      </c>
      <c r="P906" s="4">
        <v>5.7529411764705623E-3</v>
      </c>
      <c r="Q906" s="4">
        <f>(Table1[[#This Row],[Dom Bet]]*Table1[[#This Row],[Odds]]*Table1[[#This Row],[Win]]-Table1[[#This Row],[Dom Bet]])*Table1[[#This Row],[Dom Bankroll]]</f>
        <v>4.3591973649702524E-3</v>
      </c>
      <c r="R906" s="4">
        <f>Table1[[#This Row],[Dom Bet]]*Table1[[#This Row],[Odds]]*Table1[[#This Row],[Win]]-Table1[[#This Row],[Dom Bet]]</f>
        <v>3.9119999999999823E-3</v>
      </c>
      <c r="S906" s="4">
        <f>S905</f>
        <v>1.1143142548492515</v>
      </c>
      <c r="T906">
        <v>0.56299999999999994</v>
      </c>
      <c r="U906">
        <f>((Table1[[#This Row],[BB prob.]]*(Table1[[#This Row],[Odds]]-1)-1+Table1[[#This Row],[BB prob.]])/(Table1[[#This Row],[Odds]]-1))*0.3</f>
        <v>-2.3894117647058916E-2</v>
      </c>
      <c r="W906">
        <f>(Table1[[#This Row],[BB Bet]]*Table1[[#This Row],[Odds]]*Table1[[#This Row],[Win]]-Table1[[#This Row],[BB Bet]])*Table1[[#This Row],[BB Bankroll]]</f>
        <v>0</v>
      </c>
      <c r="X906">
        <f>Table1[[#This Row],[BB Bet]]*Table1[[#This Row],[Odds]]*Table1[[#This Row],[Win]]-Table1[[#This Row],[BB Bet]]</f>
        <v>0</v>
      </c>
      <c r="Y906" s="5">
        <f>Y905</f>
        <v>1.6214518341861743</v>
      </c>
    </row>
    <row r="907" spans="1:25" x14ac:dyDescent="0.35">
      <c r="A907" s="4">
        <v>2020020474</v>
      </c>
      <c r="B907" s="4">
        <v>64</v>
      </c>
      <c r="C907" s="4" t="s">
        <v>23</v>
      </c>
      <c r="D907" s="4" t="s">
        <v>8</v>
      </c>
      <c r="E907" s="4">
        <v>0</v>
      </c>
      <c r="F907" s="4">
        <v>0</v>
      </c>
      <c r="G907" s="4">
        <v>2.25</v>
      </c>
      <c r="H907">
        <v>0.44510516384466259</v>
      </c>
      <c r="I907">
        <f>((Table1[[#This Row],[H-S prob.]]*(Table1[[#This Row],[Odds]]-1)-1+Table1[[#This Row],[H-S prob.]])/(Table1[[#This Row],[Odds]]-1))*0.3</f>
        <v>3.567884761177975E-4</v>
      </c>
      <c r="J907">
        <v>3.567884761177975E-4</v>
      </c>
      <c r="K907">
        <f>(Table1[[#This Row],[H-S Bet]]*Table1[[#This Row],[Odds]]*Table1[[#This Row],[Win]]-Table1[[#This Row],[H-S Bet]])*Table1[[#This Row],[H-S Bankroll]]</f>
        <v>-5.5278731829222591E-4</v>
      </c>
      <c r="L907">
        <f>Table1[[#This Row],[H-S Bet]]*Table1[[#This Row],[Odds]]*Table1[[#This Row],[Win]]-Table1[[#This Row],[H-S Bet]]</f>
        <v>-3.567884761177975E-4</v>
      </c>
      <c r="M907" s="5">
        <f>M906</f>
        <v>1.5493418518083453</v>
      </c>
      <c r="N907" s="4">
        <v>0.39700000000000002</v>
      </c>
      <c r="O907" s="4">
        <f>((Table1[[#This Row],[Dom prob.]]*(Table1[[#This Row],[Odds]]-1)-1+Table1[[#This Row],[Dom prob.]])/(Table1[[#This Row],[Odds]]-1))*0.3</f>
        <v>-2.5619999999999976E-2</v>
      </c>
      <c r="P907" s="4"/>
      <c r="Q907" s="4">
        <f>(Table1[[#This Row],[Dom Bet]]*Table1[[#This Row],[Odds]]*Table1[[#This Row],[Win]]-Table1[[#This Row],[Dom Bet]])*Table1[[#This Row],[Dom Bankroll]]</f>
        <v>0</v>
      </c>
      <c r="R907" s="4">
        <f>Table1[[#This Row],[Dom Bet]]*Table1[[#This Row],[Odds]]*Table1[[#This Row],[Win]]-Table1[[#This Row],[Dom Bet]]</f>
        <v>0</v>
      </c>
      <c r="S907" s="4">
        <f>S906</f>
        <v>1.1143142548492515</v>
      </c>
      <c r="T907">
        <v>0.43700000000000006</v>
      </c>
      <c r="U907">
        <f>((Table1[[#This Row],[BB prob.]]*(Table1[[#This Row],[Odds]]-1)-1+Table1[[#This Row],[BB prob.]])/(Table1[[#This Row],[Odds]]-1))*0.3</f>
        <v>-4.0199999999999568E-3</v>
      </c>
      <c r="W907">
        <f>(Table1[[#This Row],[BB Bet]]*Table1[[#This Row],[Odds]]*Table1[[#This Row],[Win]]-Table1[[#This Row],[BB Bet]])*Table1[[#This Row],[BB Bankroll]]</f>
        <v>0</v>
      </c>
      <c r="X907">
        <f>Table1[[#This Row],[BB Bet]]*Table1[[#This Row],[Odds]]*Table1[[#This Row],[Win]]-Table1[[#This Row],[BB Bet]]</f>
        <v>0</v>
      </c>
      <c r="Y907" s="5">
        <f>Y906</f>
        <v>1.6214518341861743</v>
      </c>
    </row>
    <row r="908" spans="1:25" x14ac:dyDescent="0.35">
      <c r="A908" s="4">
        <v>2020020475</v>
      </c>
      <c r="B908" s="4">
        <v>64</v>
      </c>
      <c r="C908" s="4" t="s">
        <v>10</v>
      </c>
      <c r="D908" s="4" t="s">
        <v>29</v>
      </c>
      <c r="E908" s="4">
        <v>1</v>
      </c>
      <c r="F908" s="4">
        <v>1</v>
      </c>
      <c r="G908" s="4">
        <v>1.64</v>
      </c>
      <c r="H908">
        <v>0.59148878104030889</v>
      </c>
      <c r="I908">
        <f>((Table1[[#This Row],[H-S prob.]]*(Table1[[#This Row],[Odds]]-1)-1+Table1[[#This Row],[H-S prob.]])/(Table1[[#This Row],[Odds]]-1))*0.3</f>
        <v>-1.4042999575262541E-2</v>
      </c>
      <c r="K908">
        <f>(Table1[[#This Row],[H-S Bet]]*Table1[[#This Row],[Odds]]*Table1[[#This Row],[Win]]-Table1[[#This Row],[H-S Bet]])*Table1[[#This Row],[H-S Bankroll]]</f>
        <v>0</v>
      </c>
      <c r="L908">
        <f>Table1[[#This Row],[H-S Bet]]*Table1[[#This Row],[Odds]]*Table1[[#This Row],[Win]]-Table1[[#This Row],[H-S Bet]]</f>
        <v>0</v>
      </c>
      <c r="M908" s="5">
        <f>M907</f>
        <v>1.5493418518083453</v>
      </c>
      <c r="N908" s="4">
        <v>0.54</v>
      </c>
      <c r="O908" s="4">
        <f>((Table1[[#This Row],[Dom prob.]]*(Table1[[#This Row],[Odds]]-1)-1+Table1[[#This Row],[Dom prob.]])/(Table1[[#This Row],[Odds]]-1))*0.3</f>
        <v>-5.3625000000000027E-2</v>
      </c>
      <c r="P908" s="4"/>
      <c r="Q908" s="4">
        <f>(Table1[[#This Row],[Dom Bet]]*Table1[[#This Row],[Odds]]*Table1[[#This Row],[Win]]-Table1[[#This Row],[Dom Bet]])*Table1[[#This Row],[Dom Bankroll]]</f>
        <v>0</v>
      </c>
      <c r="R908" s="4">
        <f>Table1[[#This Row],[Dom Bet]]*Table1[[#This Row],[Odds]]*Table1[[#This Row],[Win]]-Table1[[#This Row],[Dom Bet]]</f>
        <v>0</v>
      </c>
      <c r="S908" s="4">
        <f>S907</f>
        <v>1.1143142548492515</v>
      </c>
      <c r="T908">
        <v>0.62419999999999998</v>
      </c>
      <c r="U908">
        <f>((Table1[[#This Row],[BB prob.]]*(Table1[[#This Row],[Odds]]-1)-1+Table1[[#This Row],[BB prob.]])/(Table1[[#This Row],[Odds]]-1))*0.3</f>
        <v>1.1103749999999918E-2</v>
      </c>
      <c r="V908">
        <v>1.1103749999999918E-2</v>
      </c>
      <c r="W908">
        <f>(Table1[[#This Row],[BB Bet]]*Table1[[#This Row],[Odds]]*Table1[[#This Row],[Win]]-Table1[[#This Row],[BB Bet]])*Table1[[#This Row],[BB Bankroll]]</f>
        <v>1.152268531446054E-2</v>
      </c>
      <c r="X908">
        <f>Table1[[#This Row],[BB Bet]]*Table1[[#This Row],[Odds]]*Table1[[#This Row],[Win]]-Table1[[#This Row],[BB Bet]]</f>
        <v>7.1063999999999451E-3</v>
      </c>
      <c r="Y908" s="5">
        <f>Y907</f>
        <v>1.6214518341861743</v>
      </c>
    </row>
    <row r="909" spans="1:25" x14ac:dyDescent="0.35">
      <c r="A909" s="4">
        <v>2020020475</v>
      </c>
      <c r="B909" s="4">
        <v>64</v>
      </c>
      <c r="C909" s="4" t="s">
        <v>29</v>
      </c>
      <c r="D909" s="4" t="s">
        <v>10</v>
      </c>
      <c r="E909" s="4">
        <v>0</v>
      </c>
      <c r="F909" s="4">
        <v>0</v>
      </c>
      <c r="G909" s="4">
        <v>2.5</v>
      </c>
      <c r="H909">
        <v>0.40851121895969106</v>
      </c>
      <c r="I909">
        <f>((Table1[[#This Row],[H-S prob.]]*(Table1[[#This Row],[Odds]]-1)-1+Table1[[#This Row],[H-S prob.]])/(Table1[[#This Row],[Odds]]-1))*0.3</f>
        <v>4.2556094798455232E-3</v>
      </c>
      <c r="J909">
        <v>4.2556094798455232E-3</v>
      </c>
      <c r="K909">
        <f>(Table1[[#This Row],[H-S Bet]]*Table1[[#This Row],[Odds]]*Table1[[#This Row],[Win]]-Table1[[#This Row],[H-S Bet]])*Table1[[#This Row],[H-S Bankroll]]</f>
        <v>-6.5933938720770116E-3</v>
      </c>
      <c r="L909">
        <f>Table1[[#This Row],[H-S Bet]]*Table1[[#This Row],[Odds]]*Table1[[#This Row],[Win]]-Table1[[#This Row],[H-S Bet]]</f>
        <v>-4.2556094798455232E-3</v>
      </c>
      <c r="M909" s="5">
        <f>M908</f>
        <v>1.5493418518083453</v>
      </c>
      <c r="N909" s="4">
        <v>0.45999999999999996</v>
      </c>
      <c r="O909" s="4">
        <f>((Table1[[#This Row],[Dom prob.]]*(Table1[[#This Row],[Odds]]-1)-1+Table1[[#This Row],[Dom prob.]])/(Table1[[#This Row],[Odds]]-1))*0.3</f>
        <v>2.9999999999999978E-2</v>
      </c>
      <c r="P909" s="4">
        <v>2.9999999999999978E-2</v>
      </c>
      <c r="Q909" s="4">
        <f>(Table1[[#This Row],[Dom Bet]]*Table1[[#This Row],[Odds]]*Table1[[#This Row],[Win]]-Table1[[#This Row],[Dom Bet]])*Table1[[#This Row],[Dom Bankroll]]</f>
        <v>-3.3429427645477523E-2</v>
      </c>
      <c r="R909" s="4">
        <f>Table1[[#This Row],[Dom Bet]]*Table1[[#This Row],[Odds]]*Table1[[#This Row],[Win]]-Table1[[#This Row],[Dom Bet]]</f>
        <v>-2.9999999999999978E-2</v>
      </c>
      <c r="S909" s="4">
        <f>S908</f>
        <v>1.1143142548492515</v>
      </c>
      <c r="T909">
        <v>0.37580000000000002</v>
      </c>
      <c r="U909">
        <f>((Table1[[#This Row],[BB prob.]]*(Table1[[#This Row],[Odds]]-1)-1+Table1[[#This Row],[BB prob.]])/(Table1[[#This Row],[Odds]]-1))*0.3</f>
        <v>-1.2099999999999977E-2</v>
      </c>
      <c r="W909">
        <f>(Table1[[#This Row],[BB Bet]]*Table1[[#This Row],[Odds]]*Table1[[#This Row],[Win]]-Table1[[#This Row],[BB Bet]])*Table1[[#This Row],[BB Bankroll]]</f>
        <v>0</v>
      </c>
      <c r="X909">
        <f>Table1[[#This Row],[BB Bet]]*Table1[[#This Row],[Odds]]*Table1[[#This Row],[Win]]-Table1[[#This Row],[BB Bet]]</f>
        <v>0</v>
      </c>
      <c r="Y909" s="5">
        <f>Y908</f>
        <v>1.6214518341861743</v>
      </c>
    </row>
    <row r="910" spans="1:25" x14ac:dyDescent="0.35">
      <c r="A910" s="4">
        <v>2020020476</v>
      </c>
      <c r="B910" s="4">
        <v>64</v>
      </c>
      <c r="C910" s="4" t="s">
        <v>26</v>
      </c>
      <c r="D910" s="4" t="s">
        <v>24</v>
      </c>
      <c r="E910" s="4">
        <v>1</v>
      </c>
      <c r="F910" s="4">
        <v>1</v>
      </c>
      <c r="G910" s="4">
        <v>2.2000000000000002</v>
      </c>
      <c r="H910">
        <v>0.41147710926643544</v>
      </c>
      <c r="I910">
        <f>((Table1[[#This Row],[H-S prob.]]*(Table1[[#This Row],[Odds]]-1)-1+Table1[[#This Row],[H-S prob.]])/(Table1[[#This Row],[Odds]]-1))*0.3</f>
        <v>-2.3687589903460506E-2</v>
      </c>
      <c r="K910">
        <f>(Table1[[#This Row],[H-S Bet]]*Table1[[#This Row],[Odds]]*Table1[[#This Row],[Win]]-Table1[[#This Row],[H-S Bet]])*Table1[[#This Row],[H-S Bankroll]]</f>
        <v>0</v>
      </c>
      <c r="L910">
        <f>Table1[[#This Row],[H-S Bet]]*Table1[[#This Row],[Odds]]*Table1[[#This Row],[Win]]-Table1[[#This Row],[H-S Bet]]</f>
        <v>0</v>
      </c>
      <c r="M910" s="5">
        <f>M909</f>
        <v>1.5493418518083453</v>
      </c>
      <c r="N910" s="4">
        <v>0.42299999999999999</v>
      </c>
      <c r="O910" s="4">
        <f>((Table1[[#This Row],[Dom prob.]]*(Table1[[#This Row],[Odds]]-1)-1+Table1[[#This Row],[Dom prob.]])/(Table1[[#This Row],[Odds]]-1))*0.3</f>
        <v>-1.7349999999999987E-2</v>
      </c>
      <c r="P910" s="4"/>
      <c r="Q910" s="4">
        <f>(Table1[[#This Row],[Dom Bet]]*Table1[[#This Row],[Odds]]*Table1[[#This Row],[Win]]-Table1[[#This Row],[Dom Bet]])*Table1[[#This Row],[Dom Bankroll]]</f>
        <v>0</v>
      </c>
      <c r="R910" s="4">
        <f>Table1[[#This Row],[Dom Bet]]*Table1[[#This Row],[Odds]]*Table1[[#This Row],[Win]]-Table1[[#This Row],[Dom Bet]]</f>
        <v>0</v>
      </c>
      <c r="S910" s="4">
        <f>S909</f>
        <v>1.1143142548492515</v>
      </c>
      <c r="T910">
        <v>0.44469999999999998</v>
      </c>
      <c r="U910">
        <f>((Table1[[#This Row],[BB prob.]]*(Table1[[#This Row],[Odds]]-1)-1+Table1[[#This Row],[BB prob.]])/(Table1[[#This Row],[Odds]]-1))*0.3</f>
        <v>-5.4149999999999745E-3</v>
      </c>
      <c r="W910">
        <f>(Table1[[#This Row],[BB Bet]]*Table1[[#This Row],[Odds]]*Table1[[#This Row],[Win]]-Table1[[#This Row],[BB Bet]])*Table1[[#This Row],[BB Bankroll]]</f>
        <v>0</v>
      </c>
      <c r="X910">
        <f>Table1[[#This Row],[BB Bet]]*Table1[[#This Row],[Odds]]*Table1[[#This Row],[Win]]-Table1[[#This Row],[BB Bet]]</f>
        <v>0</v>
      </c>
      <c r="Y910" s="5">
        <f>Y909</f>
        <v>1.6214518341861743</v>
      </c>
    </row>
    <row r="911" spans="1:25" x14ac:dyDescent="0.35">
      <c r="A911" s="4">
        <v>2020020476</v>
      </c>
      <c r="B911" s="4">
        <v>64</v>
      </c>
      <c r="C911" s="4" t="s">
        <v>24</v>
      </c>
      <c r="D911" s="4" t="s">
        <v>26</v>
      </c>
      <c r="E911" s="4">
        <v>0</v>
      </c>
      <c r="F911" s="4">
        <v>0</v>
      </c>
      <c r="G911" s="4">
        <v>1.74</v>
      </c>
      <c r="H911">
        <v>0.58852289073356456</v>
      </c>
      <c r="I911">
        <f>((Table1[[#This Row],[H-S prob.]]*(Table1[[#This Row],[Odds]]-1)-1+Table1[[#This Row],[H-S prob.]])/(Table1[[#This Row],[Odds]]-1))*0.3</f>
        <v>9.741822922865814E-3</v>
      </c>
      <c r="J911">
        <v>9.741822922865814E-3</v>
      </c>
      <c r="K911">
        <f>(Table1[[#This Row],[H-S Bet]]*Table1[[#This Row],[Odds]]*Table1[[#This Row],[Win]]-Table1[[#This Row],[H-S Bet]])*Table1[[#This Row],[H-S Bankroll]]</f>
        <v>-1.5093413967301907E-2</v>
      </c>
      <c r="L911">
        <f>Table1[[#This Row],[H-S Bet]]*Table1[[#This Row],[Odds]]*Table1[[#This Row],[Win]]-Table1[[#This Row],[H-S Bet]]</f>
        <v>-9.741822922865814E-3</v>
      </c>
      <c r="M911" s="5">
        <f>M910</f>
        <v>1.5493418518083453</v>
      </c>
      <c r="N911" s="4">
        <v>0.57699999999999996</v>
      </c>
      <c r="O911" s="4">
        <f>((Table1[[#This Row],[Dom prob.]]*(Table1[[#This Row],[Odds]]-1)-1+Table1[[#This Row],[Dom prob.]])/(Table1[[#This Row],[Odds]]-1))*0.3</f>
        <v>1.6135135135134618E-3</v>
      </c>
      <c r="P911" s="4">
        <v>1.6135135135134618E-3</v>
      </c>
      <c r="Q911" s="4">
        <f>(Table1[[#This Row],[Dom Bet]]*Table1[[#This Row],[Odds]]*Table1[[#This Row],[Win]]-Table1[[#This Row],[Dom Bet]])*Table1[[#This Row],[Dom Bankroll]]</f>
        <v>-1.7979611084999508E-3</v>
      </c>
      <c r="R911" s="4">
        <f>Table1[[#This Row],[Dom Bet]]*Table1[[#This Row],[Odds]]*Table1[[#This Row],[Win]]-Table1[[#This Row],[Dom Bet]]</f>
        <v>-1.6135135135134618E-3</v>
      </c>
      <c r="S911" s="4">
        <f>S910</f>
        <v>1.1143142548492515</v>
      </c>
      <c r="T911">
        <v>0.55530000000000002</v>
      </c>
      <c r="U911">
        <f>((Table1[[#This Row],[BB prob.]]*(Table1[[#This Row],[Odds]]-1)-1+Table1[[#This Row],[BB prob.]])/(Table1[[#This Row],[Odds]]-1))*0.3</f>
        <v>-1.3693783783783773E-2</v>
      </c>
      <c r="W911">
        <f>(Table1[[#This Row],[BB Bet]]*Table1[[#This Row],[Odds]]*Table1[[#This Row],[Win]]-Table1[[#This Row],[BB Bet]])*Table1[[#This Row],[BB Bankroll]]</f>
        <v>0</v>
      </c>
      <c r="X911">
        <f>Table1[[#This Row],[BB Bet]]*Table1[[#This Row],[Odds]]*Table1[[#This Row],[Win]]-Table1[[#This Row],[BB Bet]]</f>
        <v>0</v>
      </c>
      <c r="Y911" s="5">
        <f>Y910</f>
        <v>1.6214518341861743</v>
      </c>
    </row>
    <row r="912" spans="1:25" x14ac:dyDescent="0.35">
      <c r="A912" s="4">
        <v>2020020477</v>
      </c>
      <c r="B912" s="4">
        <v>64</v>
      </c>
      <c r="C912" s="4" t="s">
        <v>15</v>
      </c>
      <c r="D912" s="4" t="s">
        <v>3</v>
      </c>
      <c r="E912" s="4">
        <v>1</v>
      </c>
      <c r="F912" s="4">
        <v>1</v>
      </c>
      <c r="G912" s="4">
        <v>2.35</v>
      </c>
      <c r="H912">
        <v>0.39287135074234664</v>
      </c>
      <c r="I912">
        <f>((Table1[[#This Row],[H-S prob.]]*(Table1[[#This Row],[Odds]]-1)-1+Table1[[#This Row],[H-S prob.]])/(Table1[[#This Row],[Odds]]-1))*0.3</f>
        <v>-1.7056072390107854E-2</v>
      </c>
      <c r="K912">
        <f>(Table1[[#This Row],[H-S Bet]]*Table1[[#This Row],[Odds]]*Table1[[#This Row],[Win]]-Table1[[#This Row],[H-S Bet]])*Table1[[#This Row],[H-S Bankroll]]</f>
        <v>0</v>
      </c>
      <c r="L912">
        <f>Table1[[#This Row],[H-S Bet]]*Table1[[#This Row],[Odds]]*Table1[[#This Row],[Win]]-Table1[[#This Row],[H-S Bet]]</f>
        <v>0</v>
      </c>
      <c r="M912" s="5">
        <f>M911</f>
        <v>1.5493418518083453</v>
      </c>
      <c r="N912" s="4">
        <v>0.39300000000000002</v>
      </c>
      <c r="O912" s="4">
        <f>((Table1[[#This Row],[Dom prob.]]*(Table1[[#This Row],[Odds]]-1)-1+Table1[[#This Row],[Dom prob.]])/(Table1[[#This Row],[Odds]]-1))*0.3</f>
        <v>-1.6988888888888866E-2</v>
      </c>
      <c r="P912" s="4"/>
      <c r="Q912" s="4">
        <f>(Table1[[#This Row],[Dom Bet]]*Table1[[#This Row],[Odds]]*Table1[[#This Row],[Win]]-Table1[[#This Row],[Dom Bet]])*Table1[[#This Row],[Dom Bankroll]]</f>
        <v>0</v>
      </c>
      <c r="R912" s="4">
        <f>Table1[[#This Row],[Dom Bet]]*Table1[[#This Row],[Odds]]*Table1[[#This Row],[Win]]-Table1[[#This Row],[Dom Bet]]</f>
        <v>0</v>
      </c>
      <c r="S912" s="4">
        <f>S911</f>
        <v>1.1143142548492515</v>
      </c>
      <c r="T912">
        <v>0.42909999999999998</v>
      </c>
      <c r="U912">
        <f>((Table1[[#This Row],[BB prob.]]*(Table1[[#This Row],[Odds]]-1)-1+Table1[[#This Row],[BB prob.]])/(Table1[[#This Row],[Odds]]-1))*0.3</f>
        <v>1.8633333333333401E-3</v>
      </c>
      <c r="V912">
        <v>1.8633333333333401E-3</v>
      </c>
      <c r="W912">
        <f>(Table1[[#This Row],[BB Bet]]*Table1[[#This Row],[Odds]]*Table1[[#This Row],[Win]]-Table1[[#This Row],[BB Bet]])*Table1[[#This Row],[BB Bankroll]]</f>
        <v>4.0787620888953361E-3</v>
      </c>
      <c r="X912">
        <f>Table1[[#This Row],[BB Bet]]*Table1[[#This Row],[Odds]]*Table1[[#This Row],[Win]]-Table1[[#This Row],[BB Bet]]</f>
        <v>2.515500000000009E-3</v>
      </c>
      <c r="Y912" s="5">
        <f>Y911</f>
        <v>1.6214518341861743</v>
      </c>
    </row>
    <row r="913" spans="1:25" x14ac:dyDescent="0.35">
      <c r="A913" s="4">
        <v>2020020477</v>
      </c>
      <c r="B913" s="4">
        <v>64</v>
      </c>
      <c r="C913" s="4" t="s">
        <v>3</v>
      </c>
      <c r="D913" s="4" t="s">
        <v>15</v>
      </c>
      <c r="E913" s="4">
        <v>0</v>
      </c>
      <c r="F913" s="4">
        <v>0</v>
      </c>
      <c r="G913" s="4">
        <v>1.62</v>
      </c>
      <c r="H913">
        <v>0.60712864925765331</v>
      </c>
      <c r="I913">
        <f>((Table1[[#This Row],[H-S prob.]]*(Table1[[#This Row],[Odds]]-1)-1+Table1[[#This Row],[H-S prob.]])/(Table1[[#This Row],[Odds]]-1))*0.3</f>
        <v>-7.9604459044845984E-3</v>
      </c>
      <c r="K913">
        <f>(Table1[[#This Row],[H-S Bet]]*Table1[[#This Row],[Odds]]*Table1[[#This Row],[Win]]-Table1[[#This Row],[H-S Bet]])*Table1[[#This Row],[H-S Bankroll]]</f>
        <v>0</v>
      </c>
      <c r="L913">
        <f>Table1[[#This Row],[H-S Bet]]*Table1[[#This Row],[Odds]]*Table1[[#This Row],[Win]]-Table1[[#This Row],[H-S Bet]]</f>
        <v>0</v>
      </c>
      <c r="M913" s="5">
        <f>M912</f>
        <v>1.5493418518083453</v>
      </c>
      <c r="N913" s="4">
        <v>0.60699999999999998</v>
      </c>
      <c r="O913" s="4">
        <f>((Table1[[#This Row],[Dom prob.]]*(Table1[[#This Row],[Odds]]-1)-1+Table1[[#This Row],[Dom prob.]])/(Table1[[#This Row],[Odds]]-1))*0.3</f>
        <v>-8.0612903225805946E-3</v>
      </c>
      <c r="P913" s="4"/>
      <c r="Q913" s="4">
        <f>(Table1[[#This Row],[Dom Bet]]*Table1[[#This Row],[Odds]]*Table1[[#This Row],[Win]]-Table1[[#This Row],[Dom Bet]])*Table1[[#This Row],[Dom Bankroll]]</f>
        <v>0</v>
      </c>
      <c r="R913" s="4">
        <f>Table1[[#This Row],[Dom Bet]]*Table1[[#This Row],[Odds]]*Table1[[#This Row],[Win]]-Table1[[#This Row],[Dom Bet]]</f>
        <v>0</v>
      </c>
      <c r="S913" s="4">
        <f>S912</f>
        <v>1.1143142548492515</v>
      </c>
      <c r="T913">
        <v>0.57089999999999996</v>
      </c>
      <c r="U913">
        <f>((Table1[[#This Row],[BB prob.]]*(Table1[[#This Row],[Odds]]-1)-1+Table1[[#This Row],[BB prob.]])/(Table1[[#This Row],[Odds]]-1))*0.3</f>
        <v>-3.6359032258064528E-2</v>
      </c>
      <c r="W913">
        <f>(Table1[[#This Row],[BB Bet]]*Table1[[#This Row],[Odds]]*Table1[[#This Row],[Win]]-Table1[[#This Row],[BB Bet]])*Table1[[#This Row],[BB Bankroll]]</f>
        <v>0</v>
      </c>
      <c r="X913">
        <f>Table1[[#This Row],[BB Bet]]*Table1[[#This Row],[Odds]]*Table1[[#This Row],[Win]]-Table1[[#This Row],[BB Bet]]</f>
        <v>0</v>
      </c>
      <c r="Y913" s="5">
        <f>Y912</f>
        <v>1.6214518341861743</v>
      </c>
    </row>
    <row r="914" spans="1:25" x14ac:dyDescent="0.35">
      <c r="A914" s="4">
        <v>2020020478</v>
      </c>
      <c r="B914" s="4">
        <v>65</v>
      </c>
      <c r="C914" s="4" t="s">
        <v>17</v>
      </c>
      <c r="D914" s="4" t="s">
        <v>13</v>
      </c>
      <c r="E914" s="4">
        <v>0</v>
      </c>
      <c r="F914" s="4">
        <v>0</v>
      </c>
      <c r="G914" s="4">
        <v>2.2000000000000002</v>
      </c>
      <c r="H914">
        <v>0.42208309391108473</v>
      </c>
      <c r="I914">
        <f>((Table1[[#This Row],[H-S prob.]]*(Table1[[#This Row],[Odds]]-1)-1+Table1[[#This Row],[H-S prob.]])/(Table1[[#This Row],[Odds]]-1))*0.3</f>
        <v>-1.7854298348903379E-2</v>
      </c>
      <c r="K914">
        <f>(Table1[[#This Row],[H-S Bet]]*Table1[[#This Row],[Odds]]*Table1[[#This Row],[Win]]-Table1[[#This Row],[H-S Bet]])*Table1[[#This Row],[H-S Bankroll]]</f>
        <v>0</v>
      </c>
      <c r="L914">
        <f>Table1[[#This Row],[H-S Bet]]*Table1[[#This Row],[Odds]]*Table1[[#This Row],[Win]]-Table1[[#This Row],[H-S Bet]]</f>
        <v>0</v>
      </c>
      <c r="M914" s="5">
        <f>M913+SUM(K894:K913)</f>
        <v>1.7621625714770375</v>
      </c>
      <c r="N914" s="4">
        <v>0.48199999999999998</v>
      </c>
      <c r="O914" s="4">
        <f>((Table1[[#This Row],[Dom prob.]]*(Table1[[#This Row],[Odds]]-1)-1+Table1[[#This Row],[Dom prob.]])/(Table1[[#This Row],[Odds]]-1))*0.3</f>
        <v>1.5099999999999999E-2</v>
      </c>
      <c r="P914" s="4">
        <v>1.5099999999999999E-2</v>
      </c>
      <c r="Q914" s="4">
        <f>(Table1[[#This Row],[Dom Bet]]*Table1[[#This Row],[Odds]]*Table1[[#This Row],[Win]]-Table1[[#This Row],[Dom Bet]])*Table1[[#This Row],[Dom Bankroll]]</f>
        <v>-1.7584188103493707E-2</v>
      </c>
      <c r="R914" s="4">
        <f>Table1[[#This Row],[Dom Bet]]*Table1[[#This Row],[Odds]]*Table1[[#This Row],[Win]]-Table1[[#This Row],[Dom Bet]]</f>
        <v>-1.5099999999999999E-2</v>
      </c>
      <c r="S914" s="4">
        <f>S913+SUM(Q894:Q913)</f>
        <v>1.1645157684432919</v>
      </c>
      <c r="T914">
        <v>0.37939999999999996</v>
      </c>
      <c r="U914">
        <f>((Table1[[#This Row],[BB prob.]]*(Table1[[#This Row],[Odds]]-1)-1+Table1[[#This Row],[BB prob.]])/(Table1[[#This Row],[Odds]]-1))*0.3</f>
        <v>-4.1329999999999999E-2</v>
      </c>
      <c r="W914">
        <f>(Table1[[#This Row],[BB Bet]]*Table1[[#This Row],[Odds]]*Table1[[#This Row],[Win]]-Table1[[#This Row],[BB Bet]])*Table1[[#This Row],[BB Bankroll]]</f>
        <v>0</v>
      </c>
      <c r="X914">
        <f>Table1[[#This Row],[BB Bet]]*Table1[[#This Row],[Odds]]*Table1[[#This Row],[Win]]-Table1[[#This Row],[BB Bet]]</f>
        <v>0</v>
      </c>
      <c r="Y914" s="5">
        <f>Y913+SUM(W894:W913)</f>
        <v>1.5501733086367961</v>
      </c>
    </row>
    <row r="915" spans="1:25" x14ac:dyDescent="0.35">
      <c r="A915" s="4">
        <v>2020020478</v>
      </c>
      <c r="B915" s="4">
        <v>65</v>
      </c>
      <c r="C915" s="4" t="s">
        <v>13</v>
      </c>
      <c r="D915" s="4" t="s">
        <v>17</v>
      </c>
      <c r="E915" s="4">
        <v>1</v>
      </c>
      <c r="F915" s="4">
        <v>1</v>
      </c>
      <c r="G915" s="4">
        <v>1.76</v>
      </c>
      <c r="H915">
        <v>0.57791690608891522</v>
      </c>
      <c r="I915">
        <f>((Table1[[#This Row],[H-S prob.]]*(Table1[[#This Row],[Odds]]-1)-1+Table1[[#This Row],[H-S prob.]])/(Table1[[#This Row],[Odds]]-1))*0.3</f>
        <v>6.7633242301937419E-3</v>
      </c>
      <c r="J915">
        <v>6.7633242301937419E-3</v>
      </c>
      <c r="K915">
        <f>(Table1[[#This Row],[H-S Bet]]*Table1[[#This Row],[Odds]]*Table1[[#This Row],[Win]]-Table1[[#This Row],[H-S Bet]])*Table1[[#This Row],[H-S Bankroll]]</f>
        <v>9.0577383810804806E-3</v>
      </c>
      <c r="L915">
        <f>Table1[[#This Row],[H-S Bet]]*Table1[[#This Row],[Odds]]*Table1[[#This Row],[Win]]-Table1[[#This Row],[H-S Bet]]</f>
        <v>5.1401264149472433E-3</v>
      </c>
      <c r="M915" s="5">
        <f>M914</f>
        <v>1.7621625714770375</v>
      </c>
      <c r="N915" s="4">
        <v>0.51800000000000002</v>
      </c>
      <c r="O915" s="4">
        <f>((Table1[[#This Row],[Dom prob.]]*(Table1[[#This Row],[Odds]]-1)-1+Table1[[#This Row],[Dom prob.]])/(Table1[[#This Row],[Odds]]-1))*0.3</f>
        <v>-3.4863157894736825E-2</v>
      </c>
      <c r="P915" s="4"/>
      <c r="Q915" s="4">
        <f>(Table1[[#This Row],[Dom Bet]]*Table1[[#This Row],[Odds]]*Table1[[#This Row],[Win]]-Table1[[#This Row],[Dom Bet]])*Table1[[#This Row],[Dom Bankroll]]</f>
        <v>0</v>
      </c>
      <c r="R915" s="4">
        <f>Table1[[#This Row],[Dom Bet]]*Table1[[#This Row],[Odds]]*Table1[[#This Row],[Win]]-Table1[[#This Row],[Dom Bet]]</f>
        <v>0</v>
      </c>
      <c r="S915" s="4">
        <f>S914</f>
        <v>1.1645157684432919</v>
      </c>
      <c r="T915">
        <v>0.62060000000000004</v>
      </c>
      <c r="U915">
        <f>((Table1[[#This Row],[BB prob.]]*(Table1[[#This Row],[Odds]]-1)-1+Table1[[#This Row],[BB prob.]])/(Table1[[#This Row],[Odds]]-1))*0.3</f>
        <v>3.6416842105263199E-2</v>
      </c>
      <c r="V915">
        <v>3.6416842105263199E-2</v>
      </c>
      <c r="W915">
        <f>(Table1[[#This Row],[BB Bet]]*Table1[[#This Row],[Odds]]*Table1[[#This Row],[Win]]-Table1[[#This Row],[BB Bet]])*Table1[[#This Row],[BB Bankroll]]</f>
        <v>4.2903836628478936E-2</v>
      </c>
      <c r="X915">
        <f>Table1[[#This Row],[BB Bet]]*Table1[[#This Row],[Odds]]*Table1[[#This Row],[Win]]-Table1[[#This Row],[BB Bet]]</f>
        <v>2.7676800000000036E-2</v>
      </c>
      <c r="Y915" s="5">
        <f>Y914</f>
        <v>1.5501733086367961</v>
      </c>
    </row>
    <row r="916" spans="1:25" x14ac:dyDescent="0.35">
      <c r="A916" s="4">
        <v>2020020479</v>
      </c>
      <c r="B916" s="4">
        <v>65</v>
      </c>
      <c r="C916" s="4" t="s">
        <v>6</v>
      </c>
      <c r="D916" s="4" t="s">
        <v>9</v>
      </c>
      <c r="E916" s="4">
        <v>1</v>
      </c>
      <c r="F916" s="4">
        <v>0</v>
      </c>
      <c r="G916" s="4">
        <v>1.57</v>
      </c>
      <c r="H916">
        <v>0.58002514445797126</v>
      </c>
      <c r="I916">
        <f>((Table1[[#This Row],[H-S prob.]]*(Table1[[#This Row],[Odds]]-1)-1+Table1[[#This Row],[H-S prob.]])/(Table1[[#This Row],[Odds]]-1))*0.3</f>
        <v>-4.7031854316307936E-2</v>
      </c>
      <c r="K916">
        <f>(Table1[[#This Row],[H-S Bet]]*Table1[[#This Row],[Odds]]*Table1[[#This Row],[Win]]-Table1[[#This Row],[H-S Bet]])*Table1[[#This Row],[H-S Bankroll]]</f>
        <v>0</v>
      </c>
      <c r="L916">
        <f>Table1[[#This Row],[H-S Bet]]*Table1[[#This Row],[Odds]]*Table1[[#This Row],[Win]]-Table1[[#This Row],[H-S Bet]]</f>
        <v>0</v>
      </c>
      <c r="M916" s="5">
        <f>M915</f>
        <v>1.7621625714770375</v>
      </c>
      <c r="N916" s="4">
        <v>0.59699999999999998</v>
      </c>
      <c r="O916" s="4">
        <f>((Table1[[#This Row],[Dom prob.]]*(Table1[[#This Row],[Odds]]-1)-1+Table1[[#This Row],[Dom prob.]])/(Table1[[#This Row],[Odds]]-1))*0.3</f>
        <v>-3.3005263157894753E-2</v>
      </c>
      <c r="P916" s="4"/>
      <c r="Q916" s="4">
        <f>(Table1[[#This Row],[Dom Bet]]*Table1[[#This Row],[Odds]]*Table1[[#This Row],[Win]]-Table1[[#This Row],[Dom Bet]])*Table1[[#This Row],[Dom Bankroll]]</f>
        <v>0</v>
      </c>
      <c r="R916" s="4">
        <f>Table1[[#This Row],[Dom Bet]]*Table1[[#This Row],[Odds]]*Table1[[#This Row],[Win]]-Table1[[#This Row],[Dom Bet]]</f>
        <v>0</v>
      </c>
      <c r="S916" s="4">
        <f>S915</f>
        <v>1.1645157684432919</v>
      </c>
      <c r="T916">
        <v>0.59760000000000002</v>
      </c>
      <c r="U916">
        <f>((Table1[[#This Row],[BB prob.]]*(Table1[[#This Row],[Odds]]-1)-1+Table1[[#This Row],[BB prob.]])/(Table1[[#This Row],[Odds]]-1))*0.3</f>
        <v>-3.2509473684210484E-2</v>
      </c>
      <c r="W916">
        <f>(Table1[[#This Row],[BB Bet]]*Table1[[#This Row],[Odds]]*Table1[[#This Row],[Win]]-Table1[[#This Row],[BB Bet]])*Table1[[#This Row],[BB Bankroll]]</f>
        <v>0</v>
      </c>
      <c r="X916">
        <f>Table1[[#This Row],[BB Bet]]*Table1[[#This Row],[Odds]]*Table1[[#This Row],[Win]]-Table1[[#This Row],[BB Bet]]</f>
        <v>0</v>
      </c>
      <c r="Y916" s="5">
        <f>Y915</f>
        <v>1.5501733086367961</v>
      </c>
    </row>
    <row r="917" spans="1:25" x14ac:dyDescent="0.35">
      <c r="A917" s="4">
        <v>2020020479</v>
      </c>
      <c r="B917" s="4">
        <v>65</v>
      </c>
      <c r="C917" s="4" t="s">
        <v>9</v>
      </c>
      <c r="D917" s="4" t="s">
        <v>6</v>
      </c>
      <c r="E917" s="4">
        <v>0</v>
      </c>
      <c r="F917" s="4">
        <v>1</v>
      </c>
      <c r="G917" s="4">
        <v>2.65</v>
      </c>
      <c r="H917">
        <v>0.41997485554202862</v>
      </c>
      <c r="I917">
        <f>((Table1[[#This Row],[H-S prob.]]*(Table1[[#This Row],[Odds]]-1)-1+Table1[[#This Row],[H-S prob.]])/(Table1[[#This Row],[Odds]]-1))*0.3</f>
        <v>2.0533339488431963E-2</v>
      </c>
      <c r="J917">
        <v>2.0533339488431963E-2</v>
      </c>
      <c r="K917">
        <f>(Table1[[#This Row],[H-S Bet]]*Table1[[#This Row],[Odds]]*Table1[[#This Row],[Win]]-Table1[[#This Row],[H-S Bet]])*Table1[[#This Row],[H-S Bankroll]]</f>
        <v>5.9702085818011348E-2</v>
      </c>
      <c r="L917">
        <f>Table1[[#This Row],[H-S Bet]]*Table1[[#This Row],[Odds]]*Table1[[#This Row],[Win]]-Table1[[#This Row],[H-S Bet]]</f>
        <v>3.3880010155912743E-2</v>
      </c>
      <c r="M917" s="5">
        <f>M916</f>
        <v>1.7621625714770375</v>
      </c>
      <c r="N917" s="4">
        <v>0.40300000000000002</v>
      </c>
      <c r="O917" s="4">
        <f>((Table1[[#This Row],[Dom prob.]]*(Table1[[#This Row],[Odds]]-1)-1+Table1[[#This Row],[Dom prob.]])/(Table1[[#This Row],[Odds]]-1))*0.3</f>
        <v>1.2354545454545467E-2</v>
      </c>
      <c r="P917" s="4">
        <v>1.2354545454545467E-2</v>
      </c>
      <c r="Q917" s="4">
        <f>(Table1[[#This Row],[Dom Bet]]*Table1[[#This Row],[Odds]]*Table1[[#This Row],[Win]]-Table1[[#This Row],[Dom Bet]])*Table1[[#This Row],[Dom Bankroll]]</f>
        <v>2.3738653939716529E-2</v>
      </c>
      <c r="R917" s="4">
        <f>Table1[[#This Row],[Dom Bet]]*Table1[[#This Row],[Odds]]*Table1[[#This Row],[Win]]-Table1[[#This Row],[Dom Bet]]</f>
        <v>2.0385000000000021E-2</v>
      </c>
      <c r="S917" s="4">
        <f>S916</f>
        <v>1.1645157684432919</v>
      </c>
      <c r="T917">
        <v>0.40239999999999998</v>
      </c>
      <c r="U917">
        <f>((Table1[[#This Row],[BB prob.]]*(Table1[[#This Row],[Odds]]-1)-1+Table1[[#This Row],[BB prob.]])/(Table1[[#This Row],[Odds]]-1))*0.3</f>
        <v>1.206545454545452E-2</v>
      </c>
      <c r="V917">
        <v>1.206545454545452E-2</v>
      </c>
      <c r="W917">
        <f>(Table1[[#This Row],[BB Bet]]*Table1[[#This Row],[Odds]]*Table1[[#This Row],[Win]]-Table1[[#This Row],[BB Bet]])*Table1[[#This Row],[BB Bankroll]]</f>
        <v>3.0860850228341275E-2</v>
      </c>
      <c r="X917">
        <f>Table1[[#This Row],[BB Bet]]*Table1[[#This Row],[Odds]]*Table1[[#This Row],[Win]]-Table1[[#This Row],[BB Bet]]</f>
        <v>1.990799999999996E-2</v>
      </c>
      <c r="Y917" s="5">
        <f>Y916</f>
        <v>1.5501733086367961</v>
      </c>
    </row>
    <row r="918" spans="1:25" x14ac:dyDescent="0.35">
      <c r="A918" s="4">
        <v>2020020480</v>
      </c>
      <c r="B918" s="4">
        <v>65</v>
      </c>
      <c r="C918" s="4" t="s">
        <v>22</v>
      </c>
      <c r="D918" s="4" t="s">
        <v>7</v>
      </c>
      <c r="E918" s="4">
        <v>0</v>
      </c>
      <c r="F918" s="4">
        <v>1</v>
      </c>
      <c r="G918" s="4">
        <v>2.35</v>
      </c>
      <c r="H918">
        <v>0.42775155524331182</v>
      </c>
      <c r="I918">
        <f>((Table1[[#This Row],[H-S prob.]]*(Table1[[#This Row],[Odds]]-1)-1+Table1[[#This Row],[H-S prob.]])/(Table1[[#This Row],[Odds]]-1))*0.3</f>
        <v>1.1591455159517291E-3</v>
      </c>
      <c r="J918">
        <v>1.1591455159517291E-3</v>
      </c>
      <c r="K918">
        <f>(Table1[[#This Row],[H-S Bet]]*Table1[[#This Row],[Odds]]*Table1[[#This Row],[Win]]-Table1[[#This Row],[H-S Bet]])*Table1[[#This Row],[H-S Bankroll]]</f>
        <v>2.757513838192528E-3</v>
      </c>
      <c r="L918">
        <f>Table1[[#This Row],[H-S Bet]]*Table1[[#This Row],[Odds]]*Table1[[#This Row],[Win]]-Table1[[#This Row],[H-S Bet]]</f>
        <v>1.5648464465348342E-3</v>
      </c>
      <c r="M918" s="5">
        <f>M917</f>
        <v>1.7621625714770375</v>
      </c>
      <c r="N918" s="4">
        <v>0.42400000000000004</v>
      </c>
      <c r="O918" s="4">
        <f>((Table1[[#This Row],[Dom prob.]]*(Table1[[#This Row],[Odds]]-1)-1+Table1[[#This Row],[Dom prob.]])/(Table1[[#This Row],[Odds]]-1))*0.3</f>
        <v>-7.9999999999996122E-4</v>
      </c>
      <c r="P918" s="4"/>
      <c r="Q918" s="4">
        <f>(Table1[[#This Row],[Dom Bet]]*Table1[[#This Row],[Odds]]*Table1[[#This Row],[Win]]-Table1[[#This Row],[Dom Bet]])*Table1[[#This Row],[Dom Bankroll]]</f>
        <v>0</v>
      </c>
      <c r="R918" s="4">
        <f>Table1[[#This Row],[Dom Bet]]*Table1[[#This Row],[Odds]]*Table1[[#This Row],[Win]]-Table1[[#This Row],[Dom Bet]]</f>
        <v>0</v>
      </c>
      <c r="S918" s="4">
        <f>S917</f>
        <v>1.1645157684432919</v>
      </c>
      <c r="T918">
        <v>0.35519999999999996</v>
      </c>
      <c r="U918">
        <f>((Table1[[#This Row],[BB prob.]]*(Table1[[#This Row],[Odds]]-1)-1+Table1[[#This Row],[BB prob.]])/(Table1[[#This Row],[Odds]]-1))*0.3</f>
        <v>-3.6728888888888908E-2</v>
      </c>
      <c r="W918">
        <f>(Table1[[#This Row],[BB Bet]]*Table1[[#This Row],[Odds]]*Table1[[#This Row],[Win]]-Table1[[#This Row],[BB Bet]])*Table1[[#This Row],[BB Bankroll]]</f>
        <v>0</v>
      </c>
      <c r="X918">
        <f>Table1[[#This Row],[BB Bet]]*Table1[[#This Row],[Odds]]*Table1[[#This Row],[Win]]-Table1[[#This Row],[BB Bet]]</f>
        <v>0</v>
      </c>
      <c r="Y918" s="5">
        <f>Y917</f>
        <v>1.5501733086367961</v>
      </c>
    </row>
    <row r="919" spans="1:25" x14ac:dyDescent="0.35">
      <c r="A919" s="4">
        <v>2020020480</v>
      </c>
      <c r="B919" s="4">
        <v>65</v>
      </c>
      <c r="C919" s="4" t="s">
        <v>7</v>
      </c>
      <c r="D919" s="4" t="s">
        <v>22</v>
      </c>
      <c r="E919" s="4">
        <v>1</v>
      </c>
      <c r="F919" s="4">
        <v>0</v>
      </c>
      <c r="G919" s="4">
        <v>1.64</v>
      </c>
      <c r="H919">
        <v>0.57224844475668823</v>
      </c>
      <c r="I919">
        <f>((Table1[[#This Row],[H-S prob.]]*(Table1[[#This Row],[Odds]]-1)-1+Table1[[#This Row],[H-S prob.]])/(Table1[[#This Row],[Odds]]-1))*0.3</f>
        <v>-2.883400809329591E-2</v>
      </c>
      <c r="K919">
        <f>(Table1[[#This Row],[H-S Bet]]*Table1[[#This Row],[Odds]]*Table1[[#This Row],[Win]]-Table1[[#This Row],[H-S Bet]])*Table1[[#This Row],[H-S Bankroll]]</f>
        <v>0</v>
      </c>
      <c r="L919">
        <f>Table1[[#This Row],[H-S Bet]]*Table1[[#This Row],[Odds]]*Table1[[#This Row],[Win]]-Table1[[#This Row],[H-S Bet]]</f>
        <v>0</v>
      </c>
      <c r="M919" s="5">
        <f>M918</f>
        <v>1.7621625714770375</v>
      </c>
      <c r="N919" s="4">
        <v>0.57599999999999996</v>
      </c>
      <c r="O919" s="4">
        <f>((Table1[[#This Row],[Dom prob.]]*(Table1[[#This Row],[Odds]]-1)-1+Table1[[#This Row],[Dom prob.]])/(Table1[[#This Row],[Odds]]-1))*0.3</f>
        <v>-2.5950000000000088E-2</v>
      </c>
      <c r="P919" s="4"/>
      <c r="Q919" s="4">
        <f>(Table1[[#This Row],[Dom Bet]]*Table1[[#This Row],[Odds]]*Table1[[#This Row],[Win]]-Table1[[#This Row],[Dom Bet]])*Table1[[#This Row],[Dom Bankroll]]</f>
        <v>0</v>
      </c>
      <c r="R919" s="4">
        <f>Table1[[#This Row],[Dom Bet]]*Table1[[#This Row],[Odds]]*Table1[[#This Row],[Win]]-Table1[[#This Row],[Dom Bet]]</f>
        <v>0</v>
      </c>
      <c r="S919" s="4">
        <f>S918</f>
        <v>1.1645157684432919</v>
      </c>
      <c r="T919">
        <v>0.64480000000000004</v>
      </c>
      <c r="U919">
        <f>((Table1[[#This Row],[BB prob.]]*(Table1[[#This Row],[Odds]]-1)-1+Table1[[#This Row],[BB prob.]])/(Table1[[#This Row],[Odds]]-1))*0.3</f>
        <v>2.6939999999999988E-2</v>
      </c>
      <c r="V919">
        <v>2.6939999999999988E-2</v>
      </c>
      <c r="W919">
        <f>(Table1[[#This Row],[BB Bet]]*Table1[[#This Row],[Odds]]*Table1[[#This Row],[Win]]-Table1[[#This Row],[BB Bet]])*Table1[[#This Row],[BB Bankroll]]</f>
        <v>-4.176166893467527E-2</v>
      </c>
      <c r="X919">
        <f>Table1[[#This Row],[BB Bet]]*Table1[[#This Row],[Odds]]*Table1[[#This Row],[Win]]-Table1[[#This Row],[BB Bet]]</f>
        <v>-2.6939999999999988E-2</v>
      </c>
      <c r="Y919" s="5">
        <f>Y918</f>
        <v>1.5501733086367961</v>
      </c>
    </row>
    <row r="920" spans="1:25" x14ac:dyDescent="0.35">
      <c r="A920" s="4">
        <v>2020020481</v>
      </c>
      <c r="B920" s="4">
        <v>65</v>
      </c>
      <c r="C920" s="4" t="s">
        <v>28</v>
      </c>
      <c r="D920" s="4" t="s">
        <v>27</v>
      </c>
      <c r="E920" s="4">
        <v>1</v>
      </c>
      <c r="F920" s="4">
        <v>0</v>
      </c>
      <c r="G920" s="4">
        <v>2.5</v>
      </c>
      <c r="H920">
        <v>0.45334258816683759</v>
      </c>
      <c r="I920">
        <f>((Table1[[#This Row],[H-S prob.]]*(Table1[[#This Row],[Odds]]-1)-1+Table1[[#This Row],[H-S prob.]])/(Table1[[#This Row],[Odds]]-1))*0.3</f>
        <v>2.6671294083418794E-2</v>
      </c>
      <c r="J920">
        <v>2.6671294083418794E-2</v>
      </c>
      <c r="K920">
        <f>(Table1[[#This Row],[H-S Bet]]*Table1[[#This Row],[Odds]]*Table1[[#This Row],[Win]]-Table1[[#This Row],[H-S Bet]])*Table1[[#This Row],[H-S Bankroll]]</f>
        <v>-4.6999156166657556E-2</v>
      </c>
      <c r="L920">
        <f>Table1[[#This Row],[H-S Bet]]*Table1[[#This Row],[Odds]]*Table1[[#This Row],[Win]]-Table1[[#This Row],[H-S Bet]]</f>
        <v>-2.6671294083418794E-2</v>
      </c>
      <c r="M920" s="5">
        <f>M919</f>
        <v>1.7621625714770375</v>
      </c>
      <c r="N920" s="4">
        <v>0.40699999999999997</v>
      </c>
      <c r="O920" s="4">
        <f>((Table1[[#This Row],[Dom prob.]]*(Table1[[#This Row],[Odds]]-1)-1+Table1[[#This Row],[Dom prob.]])/(Table1[[#This Row],[Odds]]-1))*0.3</f>
        <v>3.499999999999981E-3</v>
      </c>
      <c r="P920" s="4">
        <v>3.499999999999981E-3</v>
      </c>
      <c r="Q920" s="4">
        <f>(Table1[[#This Row],[Dom Bet]]*Table1[[#This Row],[Odds]]*Table1[[#This Row],[Win]]-Table1[[#This Row],[Dom Bet]])*Table1[[#This Row],[Dom Bankroll]]</f>
        <v>-4.0758051895514995E-3</v>
      </c>
      <c r="R920" s="4">
        <f>Table1[[#This Row],[Dom Bet]]*Table1[[#This Row],[Odds]]*Table1[[#This Row],[Win]]-Table1[[#This Row],[Dom Bet]]</f>
        <v>-3.499999999999981E-3</v>
      </c>
      <c r="S920" s="4">
        <f>S919</f>
        <v>1.1645157684432919</v>
      </c>
      <c r="T920">
        <v>0.40350000000000003</v>
      </c>
      <c r="U920">
        <f>((Table1[[#This Row],[BB prob.]]*(Table1[[#This Row],[Odds]]-1)-1+Table1[[#This Row],[BB prob.]])/(Table1[[#This Row],[Odds]]-1))*0.3</f>
        <v>1.7500000000000183E-3</v>
      </c>
      <c r="V920">
        <v>1.7500000000000183E-3</v>
      </c>
      <c r="W920">
        <f>(Table1[[#This Row],[BB Bet]]*Table1[[#This Row],[Odds]]*Table1[[#This Row],[Win]]-Table1[[#This Row],[BB Bet]])*Table1[[#This Row],[BB Bankroll]]</f>
        <v>-2.7128032901144214E-3</v>
      </c>
      <c r="X920">
        <f>Table1[[#This Row],[BB Bet]]*Table1[[#This Row],[Odds]]*Table1[[#This Row],[Win]]-Table1[[#This Row],[BB Bet]]</f>
        <v>-1.7500000000000183E-3</v>
      </c>
      <c r="Y920" s="5">
        <f>Y919</f>
        <v>1.5501733086367961</v>
      </c>
    </row>
    <row r="921" spans="1:25" x14ac:dyDescent="0.35">
      <c r="A921" s="4">
        <v>2020020481</v>
      </c>
      <c r="B921" s="4">
        <v>65</v>
      </c>
      <c r="C921" s="4" t="s">
        <v>27</v>
      </c>
      <c r="D921" s="4" t="s">
        <v>28</v>
      </c>
      <c r="E921" s="4">
        <v>0</v>
      </c>
      <c r="F921" s="4">
        <v>1</v>
      </c>
      <c r="G921" s="4">
        <v>1.6</v>
      </c>
      <c r="H921">
        <v>0.5466574118331623</v>
      </c>
      <c r="I921">
        <f>((Table1[[#This Row],[H-S prob.]]*(Table1[[#This Row],[Odds]]-1)-1+Table1[[#This Row],[H-S prob.]])/(Table1[[#This Row],[Odds]]-1))*0.3</f>
        <v>-6.2674070533470114E-2</v>
      </c>
      <c r="K921">
        <f>(Table1[[#This Row],[H-S Bet]]*Table1[[#This Row],[Odds]]*Table1[[#This Row],[Win]]-Table1[[#This Row],[H-S Bet]])*Table1[[#This Row],[H-S Bankroll]]</f>
        <v>0</v>
      </c>
      <c r="L921">
        <f>Table1[[#This Row],[H-S Bet]]*Table1[[#This Row],[Odds]]*Table1[[#This Row],[Win]]-Table1[[#This Row],[H-S Bet]]</f>
        <v>0</v>
      </c>
      <c r="M921" s="5">
        <f>M920</f>
        <v>1.7621625714770375</v>
      </c>
      <c r="N921" s="4">
        <v>0.59299999999999997</v>
      </c>
      <c r="O921" s="4">
        <f>((Table1[[#This Row],[Dom prob.]]*(Table1[[#This Row],[Odds]]-1)-1+Table1[[#This Row],[Dom prob.]])/(Table1[[#This Row],[Odds]]-1))*0.3</f>
        <v>-2.5599999999999953E-2</v>
      </c>
      <c r="P921" s="4"/>
      <c r="Q921" s="4">
        <f>(Table1[[#This Row],[Dom Bet]]*Table1[[#This Row],[Odds]]*Table1[[#This Row],[Win]]-Table1[[#This Row],[Dom Bet]])*Table1[[#This Row],[Dom Bankroll]]</f>
        <v>0</v>
      </c>
      <c r="R921" s="4">
        <f>Table1[[#This Row],[Dom Bet]]*Table1[[#This Row],[Odds]]*Table1[[#This Row],[Win]]-Table1[[#This Row],[Dom Bet]]</f>
        <v>0</v>
      </c>
      <c r="S921" s="4">
        <f>S920</f>
        <v>1.1645157684432919</v>
      </c>
      <c r="T921">
        <v>0.59650000000000003</v>
      </c>
      <c r="U921">
        <f>((Table1[[#This Row],[BB prob.]]*(Table1[[#This Row],[Odds]]-1)-1+Table1[[#This Row],[BB prob.]])/(Table1[[#This Row],[Odds]]-1))*0.3</f>
        <v>-2.2799999999999928E-2</v>
      </c>
      <c r="W921">
        <f>(Table1[[#This Row],[BB Bet]]*Table1[[#This Row],[Odds]]*Table1[[#This Row],[Win]]-Table1[[#This Row],[BB Bet]])*Table1[[#This Row],[BB Bankroll]]</f>
        <v>0</v>
      </c>
      <c r="X921">
        <f>Table1[[#This Row],[BB Bet]]*Table1[[#This Row],[Odds]]*Table1[[#This Row],[Win]]-Table1[[#This Row],[BB Bet]]</f>
        <v>0</v>
      </c>
      <c r="Y921" s="5">
        <f>Y920</f>
        <v>1.5501733086367961</v>
      </c>
    </row>
    <row r="922" spans="1:25" x14ac:dyDescent="0.35">
      <c r="A922" s="4">
        <v>2020020482</v>
      </c>
      <c r="B922" s="4">
        <v>65</v>
      </c>
      <c r="C922" s="4" t="s">
        <v>25</v>
      </c>
      <c r="D922" s="4" t="s">
        <v>11</v>
      </c>
      <c r="E922" s="4">
        <v>1</v>
      </c>
      <c r="F922" s="4">
        <v>0</v>
      </c>
      <c r="G922" s="4">
        <v>2.35</v>
      </c>
      <c r="H922">
        <v>0.4351297675763024</v>
      </c>
      <c r="I922">
        <f>((Table1[[#This Row],[H-S prob.]]*(Table1[[#This Row],[Odds]]-1)-1+Table1[[#This Row],[H-S prob.]])/(Table1[[#This Row],[Odds]]-1))*0.3</f>
        <v>5.0122119565134916E-3</v>
      </c>
      <c r="J922">
        <v>5.0122119565134916E-3</v>
      </c>
      <c r="K922">
        <f>(Table1[[#This Row],[H-S Bet]]*Table1[[#This Row],[Odds]]*Table1[[#This Row],[Win]]-Table1[[#This Row],[H-S Bet]])*Table1[[#This Row],[H-S Bankroll]]</f>
        <v>-8.8323323100777673E-3</v>
      </c>
      <c r="L922">
        <f>Table1[[#This Row],[H-S Bet]]*Table1[[#This Row],[Odds]]*Table1[[#This Row],[Win]]-Table1[[#This Row],[H-S Bet]]</f>
        <v>-5.0122119565134916E-3</v>
      </c>
      <c r="M922" s="5">
        <f>M921</f>
        <v>1.7621625714770375</v>
      </c>
      <c r="N922" s="4">
        <v>0.40699999999999997</v>
      </c>
      <c r="O922" s="4">
        <f>((Table1[[#This Row],[Dom prob.]]*(Table1[[#This Row],[Odds]]-1)-1+Table1[[#This Row],[Dom prob.]])/(Table1[[#This Row],[Odds]]-1))*0.3</f>
        <v>-9.6777777777777834E-3</v>
      </c>
      <c r="P922" s="4"/>
      <c r="Q922" s="4">
        <f>(Table1[[#This Row],[Dom Bet]]*Table1[[#This Row],[Odds]]*Table1[[#This Row],[Win]]-Table1[[#This Row],[Dom Bet]])*Table1[[#This Row],[Dom Bankroll]]</f>
        <v>0</v>
      </c>
      <c r="R922" s="4">
        <f>Table1[[#This Row],[Dom Bet]]*Table1[[#This Row],[Odds]]*Table1[[#This Row],[Win]]-Table1[[#This Row],[Dom Bet]]</f>
        <v>0</v>
      </c>
      <c r="S922" s="4">
        <f>S921</f>
        <v>1.1645157684432919</v>
      </c>
      <c r="T922">
        <v>0.48199999999999998</v>
      </c>
      <c r="U922">
        <f>((Table1[[#This Row],[BB prob.]]*(Table1[[#This Row],[Odds]]-1)-1+Table1[[#This Row],[BB prob.]])/(Table1[[#This Row],[Odds]]-1))*0.3</f>
        <v>2.9488888888888898E-2</v>
      </c>
      <c r="V922">
        <v>2.9488888888888898E-2</v>
      </c>
      <c r="W922">
        <f>(Table1[[#This Row],[BB Bet]]*Table1[[#This Row],[Odds]]*Table1[[#This Row],[Win]]-Table1[[#This Row],[BB Bet]])*Table1[[#This Row],[BB Bankroll]]</f>
        <v>-4.5712888456911759E-2</v>
      </c>
      <c r="X922">
        <f>Table1[[#This Row],[BB Bet]]*Table1[[#This Row],[Odds]]*Table1[[#This Row],[Win]]-Table1[[#This Row],[BB Bet]]</f>
        <v>-2.9488888888888898E-2</v>
      </c>
      <c r="Y922" s="5">
        <f>Y921</f>
        <v>1.5501733086367961</v>
      </c>
    </row>
    <row r="923" spans="1:25" x14ac:dyDescent="0.35">
      <c r="A923" s="4">
        <v>2020020482</v>
      </c>
      <c r="B923" s="4">
        <v>65</v>
      </c>
      <c r="C923" s="4" t="s">
        <v>11</v>
      </c>
      <c r="D923" s="4" t="s">
        <v>25</v>
      </c>
      <c r="E923" s="4">
        <v>0</v>
      </c>
      <c r="F923" s="4">
        <v>1</v>
      </c>
      <c r="G923" s="4">
        <v>1.66</v>
      </c>
      <c r="H923">
        <v>0.5648702324236976</v>
      </c>
      <c r="I923">
        <f>((Table1[[#This Row],[H-S prob.]]*(Table1[[#This Row],[Odds]]-1)-1+Table1[[#This Row],[H-S prob.]])/(Table1[[#This Row],[Odds]]-1))*0.3</f>
        <v>-2.8325188262119085E-2</v>
      </c>
      <c r="K923">
        <f>(Table1[[#This Row],[H-S Bet]]*Table1[[#This Row],[Odds]]*Table1[[#This Row],[Win]]-Table1[[#This Row],[H-S Bet]])*Table1[[#This Row],[H-S Bankroll]]</f>
        <v>0</v>
      </c>
      <c r="L923">
        <f>Table1[[#This Row],[H-S Bet]]*Table1[[#This Row],[Odds]]*Table1[[#This Row],[Win]]-Table1[[#This Row],[H-S Bet]]</f>
        <v>0</v>
      </c>
      <c r="M923" s="5">
        <f>M922</f>
        <v>1.7621625714770375</v>
      </c>
      <c r="N923" s="4">
        <v>0.59299999999999997</v>
      </c>
      <c r="O923" s="4">
        <f>((Table1[[#This Row],[Dom prob.]]*(Table1[[#This Row],[Odds]]-1)-1+Table1[[#This Row],[Dom prob.]])/(Table1[[#This Row],[Odds]]-1))*0.3</f>
        <v>-7.100000000000036E-3</v>
      </c>
      <c r="P923" s="4"/>
      <c r="Q923" s="4">
        <f>(Table1[[#This Row],[Dom Bet]]*Table1[[#This Row],[Odds]]*Table1[[#This Row],[Win]]-Table1[[#This Row],[Dom Bet]])*Table1[[#This Row],[Dom Bankroll]]</f>
        <v>0</v>
      </c>
      <c r="R923" s="4">
        <f>Table1[[#This Row],[Dom Bet]]*Table1[[#This Row],[Odds]]*Table1[[#This Row],[Win]]-Table1[[#This Row],[Dom Bet]]</f>
        <v>0</v>
      </c>
      <c r="S923" s="4">
        <f>S922</f>
        <v>1.1645157684432919</v>
      </c>
      <c r="T923">
        <v>0.51800000000000002</v>
      </c>
      <c r="U923">
        <f>((Table1[[#This Row],[BB prob.]]*(Table1[[#This Row],[Odds]]-1)-1+Table1[[#This Row],[BB prob.]])/(Table1[[#This Row],[Odds]]-1))*0.3</f>
        <v>-6.3690909090909104E-2</v>
      </c>
      <c r="W923">
        <f>(Table1[[#This Row],[BB Bet]]*Table1[[#This Row],[Odds]]*Table1[[#This Row],[Win]]-Table1[[#This Row],[BB Bet]])*Table1[[#This Row],[BB Bankroll]]</f>
        <v>0</v>
      </c>
      <c r="X923">
        <f>Table1[[#This Row],[BB Bet]]*Table1[[#This Row],[Odds]]*Table1[[#This Row],[Win]]-Table1[[#This Row],[BB Bet]]</f>
        <v>0</v>
      </c>
      <c r="Y923" s="5">
        <f>Y922</f>
        <v>1.5501733086367961</v>
      </c>
    </row>
    <row r="924" spans="1:25" x14ac:dyDescent="0.35">
      <c r="A924" s="4">
        <v>2020020484</v>
      </c>
      <c r="B924" s="4">
        <v>66</v>
      </c>
      <c r="C924" s="4" t="s">
        <v>16</v>
      </c>
      <c r="D924" s="4" t="s">
        <v>2</v>
      </c>
      <c r="E924" s="4">
        <v>1</v>
      </c>
      <c r="F924" s="4">
        <v>1</v>
      </c>
      <c r="G924" s="4">
        <v>1.76</v>
      </c>
      <c r="H924">
        <v>0.50512922695388895</v>
      </c>
      <c r="I924">
        <f>((Table1[[#This Row],[H-S prob.]]*(Table1[[#This Row],[Odds]]-1)-1+Table1[[#This Row],[H-S prob.]])/(Table1[[#This Row],[Odds]]-1))*0.3</f>
        <v>-4.3804958116245574E-2</v>
      </c>
      <c r="K924">
        <f>(Table1[[#This Row],[H-S Bet]]*Table1[[#This Row],[Odds]]*Table1[[#This Row],[Win]]-Table1[[#This Row],[H-S Bet]])*Table1[[#This Row],[H-S Bankroll]]</f>
        <v>0</v>
      </c>
      <c r="L924">
        <f>Table1[[#This Row],[H-S Bet]]*Table1[[#This Row],[Odds]]*Table1[[#This Row],[Win]]-Table1[[#This Row],[H-S Bet]]</f>
        <v>0</v>
      </c>
      <c r="M924" s="5">
        <f>M923+SUM(K914:K923)</f>
        <v>1.7778484210375864</v>
      </c>
      <c r="N924" s="4">
        <v>0.53200000000000003</v>
      </c>
      <c r="O924" s="4">
        <f>((Table1[[#This Row],[Dom prob.]]*(Table1[[#This Row],[Odds]]-1)-1+Table1[[#This Row],[Dom prob.]])/(Table1[[#This Row],[Odds]]-1))*0.3</f>
        <v>-2.5136842105263141E-2</v>
      </c>
      <c r="P924" s="4"/>
      <c r="Q924" s="4">
        <f>(Table1[[#This Row],[Dom Bet]]*Table1[[#This Row],[Odds]]*Table1[[#This Row],[Win]]-Table1[[#This Row],[Dom Bet]])*Table1[[#This Row],[Dom Bankroll]]</f>
        <v>0</v>
      </c>
      <c r="R924" s="4">
        <f>Table1[[#This Row],[Dom Bet]]*Table1[[#This Row],[Odds]]*Table1[[#This Row],[Win]]-Table1[[#This Row],[Dom Bet]]</f>
        <v>0</v>
      </c>
      <c r="S924" s="4">
        <f>S923+SUM(Q914:Q923)</f>
        <v>1.1665944290899632</v>
      </c>
      <c r="T924">
        <v>0.61019999999999996</v>
      </c>
      <c r="U924">
        <f>((Table1[[#This Row],[BB prob.]]*(Table1[[#This Row],[Odds]]-1)-1+Table1[[#This Row],[BB prob.]])/(Table1[[#This Row],[Odds]]-1))*0.3</f>
        <v>2.9191578947368384E-2</v>
      </c>
      <c r="V924">
        <v>2.9191578947368384E-2</v>
      </c>
      <c r="W924">
        <f>(Table1[[#This Row],[BB Bet]]*Table1[[#This Row],[Odds]]*Table1[[#This Row],[Win]]-Table1[[#This Row],[BB Bet]])*Table1[[#This Row],[BB Bankroll]]</f>
        <v>3.4027178083683184E-2</v>
      </c>
      <c r="X924">
        <f>Table1[[#This Row],[BB Bet]]*Table1[[#This Row],[Odds]]*Table1[[#This Row],[Win]]-Table1[[#This Row],[BB Bet]]</f>
        <v>2.2185599999999975E-2</v>
      </c>
      <c r="Y924" s="5">
        <f>Y923+SUM(W914:W923)</f>
        <v>1.533750634811915</v>
      </c>
    </row>
    <row r="925" spans="1:25" x14ac:dyDescent="0.35">
      <c r="A925" s="4">
        <v>2020020484</v>
      </c>
      <c r="B925" s="4">
        <v>66</v>
      </c>
      <c r="C925" s="4" t="s">
        <v>2</v>
      </c>
      <c r="D925" s="4" t="s">
        <v>16</v>
      </c>
      <c r="E925" s="4">
        <v>0</v>
      </c>
      <c r="F925" s="4">
        <v>0</v>
      </c>
      <c r="G925" s="4">
        <v>2.15</v>
      </c>
      <c r="H925">
        <v>0.49487077304611105</v>
      </c>
      <c r="I925">
        <f>((Table1[[#This Row],[H-S prob.]]*(Table1[[#This Row],[Odds]]-1)-1+Table1[[#This Row],[H-S prob.]])/(Table1[[#This Row],[Odds]]-1))*0.3</f>
        <v>1.6688390099775314E-2</v>
      </c>
      <c r="J925">
        <v>1.6688390099775314E-2</v>
      </c>
      <c r="K925">
        <f>(Table1[[#This Row],[H-S Bet]]*Table1[[#This Row],[Odds]]*Table1[[#This Row],[Win]]-Table1[[#This Row],[H-S Bet]])*Table1[[#This Row],[H-S Bankroll]]</f>
        <v>-2.9669427988544831E-2</v>
      </c>
      <c r="L925">
        <f>Table1[[#This Row],[H-S Bet]]*Table1[[#This Row],[Odds]]*Table1[[#This Row],[Win]]-Table1[[#This Row],[H-S Bet]]</f>
        <v>-1.6688390099775314E-2</v>
      </c>
      <c r="M925" s="5">
        <f>M924</f>
        <v>1.7778484210375864</v>
      </c>
      <c r="N925" s="4">
        <v>0.46799999999999997</v>
      </c>
      <c r="O925" s="4">
        <f>((Table1[[#This Row],[Dom prob.]]*(Table1[[#This Row],[Odds]]-1)-1+Table1[[#This Row],[Dom prob.]])/(Table1[[#This Row],[Odds]]-1))*0.3</f>
        <v>1.6173913043477928E-3</v>
      </c>
      <c r="P925" s="4">
        <v>1.6173913043477928E-3</v>
      </c>
      <c r="Q925" s="4">
        <f>(Table1[[#This Row],[Dom Bet]]*Table1[[#This Row],[Odds]]*Table1[[#This Row],[Win]]-Table1[[#This Row],[Dom Bet]])*Table1[[#This Row],[Dom Bankroll]]</f>
        <v>-1.8868396853106842E-3</v>
      </c>
      <c r="R925" s="4">
        <f>Table1[[#This Row],[Dom Bet]]*Table1[[#This Row],[Odds]]*Table1[[#This Row],[Win]]-Table1[[#This Row],[Dom Bet]]</f>
        <v>-1.6173913043477928E-3</v>
      </c>
      <c r="S925" s="4">
        <f>S924</f>
        <v>1.1665944290899632</v>
      </c>
      <c r="T925">
        <v>0.38980000000000004</v>
      </c>
      <c r="U925">
        <f>((Table1[[#This Row],[BB prob.]]*(Table1[[#This Row],[Odds]]-1)-1+Table1[[#This Row],[BB prob.]])/(Table1[[#This Row],[Odds]]-1))*0.3</f>
        <v>-4.2242608695652183E-2</v>
      </c>
      <c r="W925">
        <f>(Table1[[#This Row],[BB Bet]]*Table1[[#This Row],[Odds]]*Table1[[#This Row],[Win]]-Table1[[#This Row],[BB Bet]])*Table1[[#This Row],[BB Bankroll]]</f>
        <v>0</v>
      </c>
      <c r="X925">
        <f>Table1[[#This Row],[BB Bet]]*Table1[[#This Row],[Odds]]*Table1[[#This Row],[Win]]-Table1[[#This Row],[BB Bet]]</f>
        <v>0</v>
      </c>
      <c r="Y925" s="5">
        <f>Y924</f>
        <v>1.533750634811915</v>
      </c>
    </row>
    <row r="926" spans="1:25" x14ac:dyDescent="0.35">
      <c r="A926" s="4">
        <v>2020020485</v>
      </c>
      <c r="B926" s="4">
        <v>66</v>
      </c>
      <c r="C926" s="4" t="s">
        <v>18</v>
      </c>
      <c r="D926" s="4" t="s">
        <v>20</v>
      </c>
      <c r="E926" s="4">
        <v>1</v>
      </c>
      <c r="F926" s="4">
        <v>0</v>
      </c>
      <c r="G926" s="4">
        <v>1.55</v>
      </c>
      <c r="H926">
        <v>0.58377504088815868</v>
      </c>
      <c r="I926">
        <f>((Table1[[#This Row],[H-S prob.]]*(Table1[[#This Row],[Odds]]-1)-1+Table1[[#This Row],[H-S prob.]])/(Table1[[#This Row],[Odds]]-1))*0.3</f>
        <v>-5.189928361273858E-2</v>
      </c>
      <c r="K926">
        <f>(Table1[[#This Row],[H-S Bet]]*Table1[[#This Row],[Odds]]*Table1[[#This Row],[Win]]-Table1[[#This Row],[H-S Bet]])*Table1[[#This Row],[H-S Bankroll]]</f>
        <v>0</v>
      </c>
      <c r="L926">
        <f>Table1[[#This Row],[H-S Bet]]*Table1[[#This Row],[Odds]]*Table1[[#This Row],[Win]]-Table1[[#This Row],[H-S Bet]]</f>
        <v>0</v>
      </c>
      <c r="M926" s="5">
        <f>M925</f>
        <v>1.7778484210375864</v>
      </c>
      <c r="N926" s="4">
        <v>0.624</v>
      </c>
      <c r="O926" s="4">
        <f>((Table1[[#This Row],[Dom prob.]]*(Table1[[#This Row],[Odds]]-1)-1+Table1[[#This Row],[Dom prob.]])/(Table1[[#This Row],[Odds]]-1))*0.3</f>
        <v>-1.7890909090909117E-2</v>
      </c>
      <c r="P926" s="4"/>
      <c r="Q926" s="4">
        <f>(Table1[[#This Row],[Dom Bet]]*Table1[[#This Row],[Odds]]*Table1[[#This Row],[Win]]-Table1[[#This Row],[Dom Bet]])*Table1[[#This Row],[Dom Bankroll]]</f>
        <v>0</v>
      </c>
      <c r="R926" s="4">
        <f>Table1[[#This Row],[Dom Bet]]*Table1[[#This Row],[Odds]]*Table1[[#This Row],[Win]]-Table1[[#This Row],[Dom Bet]]</f>
        <v>0</v>
      </c>
      <c r="S926" s="4">
        <f>S925</f>
        <v>1.1665944290899632</v>
      </c>
      <c r="T926">
        <v>0.65310000000000001</v>
      </c>
      <c r="U926">
        <f>((Table1[[#This Row],[BB prob.]]*(Table1[[#This Row],[Odds]]-1)-1+Table1[[#This Row],[BB prob.]])/(Table1[[#This Row],[Odds]]-1))*0.3</f>
        <v>6.7118181818181868E-3</v>
      </c>
      <c r="V926">
        <v>6.7118181818181868E-3</v>
      </c>
      <c r="W926">
        <f>(Table1[[#This Row],[BB Bet]]*Table1[[#This Row],[Odds]]*Table1[[#This Row],[Win]]-Table1[[#This Row],[BB Bet]])*Table1[[#This Row],[BB Bankroll]]</f>
        <v>-1.0294255397105797E-2</v>
      </c>
      <c r="X926">
        <f>Table1[[#This Row],[BB Bet]]*Table1[[#This Row],[Odds]]*Table1[[#This Row],[Win]]-Table1[[#This Row],[BB Bet]]</f>
        <v>-6.7118181818181868E-3</v>
      </c>
      <c r="Y926" s="5">
        <f>Y925</f>
        <v>1.533750634811915</v>
      </c>
    </row>
    <row r="927" spans="1:25" x14ac:dyDescent="0.35">
      <c r="A927" s="4">
        <v>2020020485</v>
      </c>
      <c r="B927" s="4">
        <v>66</v>
      </c>
      <c r="C927" s="4" t="s">
        <v>20</v>
      </c>
      <c r="D927" s="4" t="s">
        <v>18</v>
      </c>
      <c r="E927" s="4">
        <v>0</v>
      </c>
      <c r="F927" s="4">
        <v>1</v>
      </c>
      <c r="G927" s="4">
        <v>2.65</v>
      </c>
      <c r="H927">
        <v>0.41622495911184137</v>
      </c>
      <c r="I927">
        <f>((Table1[[#This Row],[H-S prob.]]*(Table1[[#This Row],[Odds]]-1)-1+Table1[[#This Row],[H-S prob.]])/(Table1[[#This Row],[Odds]]-1))*0.3</f>
        <v>1.8726571208432664E-2</v>
      </c>
      <c r="J927">
        <v>1.8726571208432664E-2</v>
      </c>
      <c r="K927">
        <f>(Table1[[#This Row],[H-S Bet]]*Table1[[#This Row],[Odds]]*Table1[[#This Row],[Win]]-Table1[[#This Row],[H-S Bet]])*Table1[[#This Row],[H-S Bankroll]]</f>
        <v>5.4933458339693896E-2</v>
      </c>
      <c r="L927">
        <f>Table1[[#This Row],[H-S Bet]]*Table1[[#This Row],[Odds]]*Table1[[#This Row],[Win]]-Table1[[#This Row],[H-S Bet]]</f>
        <v>3.0898842493913892E-2</v>
      </c>
      <c r="M927" s="5">
        <f>M926</f>
        <v>1.7778484210375864</v>
      </c>
      <c r="N927" s="4">
        <v>0.376</v>
      </c>
      <c r="O927" s="4">
        <f>((Table1[[#This Row],[Dom prob.]]*(Table1[[#This Row],[Odds]]-1)-1+Table1[[#This Row],[Dom prob.]])/(Table1[[#This Row],[Odds]]-1))*0.3</f>
        <v>-6.5454545454546331E-4</v>
      </c>
      <c r="P927" s="4"/>
      <c r="Q927" s="4">
        <f>(Table1[[#This Row],[Dom Bet]]*Table1[[#This Row],[Odds]]*Table1[[#This Row],[Win]]-Table1[[#This Row],[Dom Bet]])*Table1[[#This Row],[Dom Bankroll]]</f>
        <v>0</v>
      </c>
      <c r="R927" s="4">
        <f>Table1[[#This Row],[Dom Bet]]*Table1[[#This Row],[Odds]]*Table1[[#This Row],[Win]]-Table1[[#This Row],[Dom Bet]]</f>
        <v>0</v>
      </c>
      <c r="S927" s="4">
        <f>S926</f>
        <v>1.1665944290899632</v>
      </c>
      <c r="T927">
        <v>0.34689999999999999</v>
      </c>
      <c r="U927">
        <f>((Table1[[#This Row],[BB prob.]]*(Table1[[#This Row],[Odds]]-1)-1+Table1[[#This Row],[BB prob.]])/(Table1[[#This Row],[Odds]]-1))*0.3</f>
        <v>-1.4675454545454561E-2</v>
      </c>
      <c r="W927">
        <f>(Table1[[#This Row],[BB Bet]]*Table1[[#This Row],[Odds]]*Table1[[#This Row],[Win]]-Table1[[#This Row],[BB Bet]])*Table1[[#This Row],[BB Bankroll]]</f>
        <v>0</v>
      </c>
      <c r="X927">
        <f>Table1[[#This Row],[BB Bet]]*Table1[[#This Row],[Odds]]*Table1[[#This Row],[Win]]-Table1[[#This Row],[BB Bet]]</f>
        <v>0</v>
      </c>
      <c r="Y927" s="5">
        <f>Y926</f>
        <v>1.533750634811915</v>
      </c>
    </row>
    <row r="928" spans="1:25" x14ac:dyDescent="0.35">
      <c r="A928" s="4">
        <v>2020020486</v>
      </c>
      <c r="B928" s="4">
        <v>66</v>
      </c>
      <c r="C928" s="4" t="s">
        <v>4</v>
      </c>
      <c r="D928" s="4" t="s">
        <v>5</v>
      </c>
      <c r="E928" s="4">
        <v>0</v>
      </c>
      <c r="F928" s="4">
        <v>0</v>
      </c>
      <c r="G928" s="4">
        <v>3.15</v>
      </c>
      <c r="H928">
        <v>0.30557116524986255</v>
      </c>
      <c r="I928">
        <f>((Table1[[#This Row],[H-S prob.]]*(Table1[[#This Row],[Odds]]-1)-1+Table1[[#This Row],[H-S prob.]])/(Table1[[#This Row],[Odds]]-1))*0.3</f>
        <v>-5.225697134362735E-3</v>
      </c>
      <c r="K928">
        <f>(Table1[[#This Row],[H-S Bet]]*Table1[[#This Row],[Odds]]*Table1[[#This Row],[Win]]-Table1[[#This Row],[H-S Bet]])*Table1[[#This Row],[H-S Bankroll]]</f>
        <v>0</v>
      </c>
      <c r="L928">
        <f>Table1[[#This Row],[H-S Bet]]*Table1[[#This Row],[Odds]]*Table1[[#This Row],[Win]]-Table1[[#This Row],[H-S Bet]]</f>
        <v>0</v>
      </c>
      <c r="M928" s="5">
        <f>M927</f>
        <v>1.7778484210375864</v>
      </c>
      <c r="N928" s="4">
        <v>0.36299999999999999</v>
      </c>
      <c r="O928" s="4">
        <f>((Table1[[#This Row],[Dom prob.]]*(Table1[[#This Row],[Odds]]-1)-1+Table1[[#This Row],[Dom prob.]])/(Table1[[#This Row],[Odds]]-1))*0.3</f>
        <v>2.0016279069767436E-2</v>
      </c>
      <c r="P928" s="4">
        <v>2.0016279069767436E-2</v>
      </c>
      <c r="Q928" s="4">
        <f>(Table1[[#This Row],[Dom Bet]]*Table1[[#This Row],[Odds]]*Table1[[#This Row],[Win]]-Table1[[#This Row],[Dom Bet]])*Table1[[#This Row],[Dom Bankroll]]</f>
        <v>-2.3350879653900723E-2</v>
      </c>
      <c r="R928" s="4">
        <f>Table1[[#This Row],[Dom Bet]]*Table1[[#This Row],[Odds]]*Table1[[#This Row],[Win]]-Table1[[#This Row],[Dom Bet]]</f>
        <v>-2.0016279069767436E-2</v>
      </c>
      <c r="S928" s="4">
        <f>S927</f>
        <v>1.1665944290899632</v>
      </c>
      <c r="T928">
        <v>0.24770000000000003</v>
      </c>
      <c r="U928">
        <f>((Table1[[#This Row],[BB prob.]]*(Table1[[#This Row],[Odds]]-1)-1+Table1[[#This Row],[BB prob.]])/(Table1[[#This Row],[Odds]]-1))*0.3</f>
        <v>-3.0662093023255808E-2</v>
      </c>
      <c r="W928">
        <f>(Table1[[#This Row],[BB Bet]]*Table1[[#This Row],[Odds]]*Table1[[#This Row],[Win]]-Table1[[#This Row],[BB Bet]])*Table1[[#This Row],[BB Bankroll]]</f>
        <v>0</v>
      </c>
      <c r="X928">
        <f>Table1[[#This Row],[BB Bet]]*Table1[[#This Row],[Odds]]*Table1[[#This Row],[Win]]-Table1[[#This Row],[BB Bet]]</f>
        <v>0</v>
      </c>
      <c r="Y928" s="5">
        <f>Y927</f>
        <v>1.533750634811915</v>
      </c>
    </row>
    <row r="929" spans="1:25" x14ac:dyDescent="0.35">
      <c r="A929" s="4">
        <v>2020020486</v>
      </c>
      <c r="B929" s="4">
        <v>66</v>
      </c>
      <c r="C929" s="4" t="s">
        <v>5</v>
      </c>
      <c r="D929" s="4" t="s">
        <v>4</v>
      </c>
      <c r="E929" s="4">
        <v>1</v>
      </c>
      <c r="F929" s="4">
        <v>1</v>
      </c>
      <c r="G929" s="4">
        <v>1.41</v>
      </c>
      <c r="H929">
        <v>0.6944288347501375</v>
      </c>
      <c r="I929">
        <f>((Table1[[#This Row],[H-S prob.]]*(Table1[[#This Row],[Odds]]-1)-1+Table1[[#This Row],[H-S prob.]])/(Table1[[#This Row],[Odds]]-1))*0.3</f>
        <v>-1.5260007074858183E-2</v>
      </c>
      <c r="K929">
        <f>(Table1[[#This Row],[H-S Bet]]*Table1[[#This Row],[Odds]]*Table1[[#This Row],[Win]]-Table1[[#This Row],[H-S Bet]])*Table1[[#This Row],[H-S Bankroll]]</f>
        <v>0</v>
      </c>
      <c r="L929">
        <f>Table1[[#This Row],[H-S Bet]]*Table1[[#This Row],[Odds]]*Table1[[#This Row],[Win]]-Table1[[#This Row],[H-S Bet]]</f>
        <v>0</v>
      </c>
      <c r="M929" s="5">
        <f>M928</f>
        <v>1.7778484210375864</v>
      </c>
      <c r="N929" s="4">
        <v>0.63700000000000001</v>
      </c>
      <c r="O929" s="4">
        <f>((Table1[[#This Row],[Dom prob.]]*(Table1[[#This Row],[Odds]]-1)-1+Table1[[#This Row],[Dom prob.]])/(Table1[[#This Row],[Odds]]-1))*0.3</f>
        <v>-7.4509756097561053E-2</v>
      </c>
      <c r="P929" s="4"/>
      <c r="Q929" s="4">
        <f>(Table1[[#This Row],[Dom Bet]]*Table1[[#This Row],[Odds]]*Table1[[#This Row],[Win]]-Table1[[#This Row],[Dom Bet]])*Table1[[#This Row],[Dom Bankroll]]</f>
        <v>0</v>
      </c>
      <c r="R929" s="4">
        <f>Table1[[#This Row],[Dom Bet]]*Table1[[#This Row],[Odds]]*Table1[[#This Row],[Win]]-Table1[[#This Row],[Dom Bet]]</f>
        <v>0</v>
      </c>
      <c r="S929" s="4">
        <f>S928</f>
        <v>1.1665944290899632</v>
      </c>
      <c r="T929">
        <v>0.75229999999999997</v>
      </c>
      <c r="U929">
        <f>((Table1[[#This Row],[BB prob.]]*(Table1[[#This Row],[Odds]]-1)-1+Table1[[#This Row],[BB prob.]])/(Table1[[#This Row],[Odds]]-1))*0.3</f>
        <v>4.4446097560975527E-2</v>
      </c>
      <c r="V929">
        <v>4.4446097560975527E-2</v>
      </c>
      <c r="W929">
        <f>(Table1[[#This Row],[BB Bet]]*Table1[[#This Row],[Odds]]*Table1[[#This Row],[Win]]-Table1[[#This Row],[BB Bet]])*Table1[[#This Row],[BB Bankroll]]</f>
        <v>2.7949384443113994E-2</v>
      </c>
      <c r="X929">
        <f>Table1[[#This Row],[BB Bet]]*Table1[[#This Row],[Odds]]*Table1[[#This Row],[Win]]-Table1[[#This Row],[BB Bet]]</f>
        <v>1.8222899999999966E-2</v>
      </c>
      <c r="Y929" s="5">
        <f>Y928</f>
        <v>1.533750634811915</v>
      </c>
    </row>
    <row r="930" spans="1:25" x14ac:dyDescent="0.35">
      <c r="A930" s="4">
        <v>2020020487</v>
      </c>
      <c r="B930" s="4">
        <v>66</v>
      </c>
      <c r="C930" s="4" t="s">
        <v>31</v>
      </c>
      <c r="D930" s="4" t="s">
        <v>21</v>
      </c>
      <c r="E930" s="4">
        <v>1</v>
      </c>
      <c r="F930" s="4">
        <v>1</v>
      </c>
      <c r="G930" s="4">
        <v>1.45</v>
      </c>
      <c r="H930">
        <v>0.60305533139899536</v>
      </c>
      <c r="I930">
        <f>((Table1[[#This Row],[H-S prob.]]*(Table1[[#This Row],[Odds]]-1)-1+Table1[[#This Row],[H-S prob.]])/(Table1[[#This Row],[Odds]]-1))*0.3</f>
        <v>-8.3713179647637803E-2</v>
      </c>
      <c r="K930">
        <f>(Table1[[#This Row],[H-S Bet]]*Table1[[#This Row],[Odds]]*Table1[[#This Row],[Win]]-Table1[[#This Row],[H-S Bet]])*Table1[[#This Row],[H-S Bankroll]]</f>
        <v>0</v>
      </c>
      <c r="L930">
        <f>Table1[[#This Row],[H-S Bet]]*Table1[[#This Row],[Odds]]*Table1[[#This Row],[Win]]-Table1[[#This Row],[H-S Bet]]</f>
        <v>0</v>
      </c>
      <c r="M930" s="5">
        <f>M929</f>
        <v>1.7778484210375864</v>
      </c>
      <c r="N930" s="4">
        <v>0.628</v>
      </c>
      <c r="O930" s="4">
        <f>((Table1[[#This Row],[Dom prob.]]*(Table1[[#This Row],[Odds]]-1)-1+Table1[[#This Row],[Dom prob.]])/(Table1[[#This Row],[Odds]]-1))*0.3</f>
        <v>-5.9600000000000028E-2</v>
      </c>
      <c r="P930" s="4"/>
      <c r="Q930" s="4">
        <f>(Table1[[#This Row],[Dom Bet]]*Table1[[#This Row],[Odds]]*Table1[[#This Row],[Win]]-Table1[[#This Row],[Dom Bet]])*Table1[[#This Row],[Dom Bankroll]]</f>
        <v>0</v>
      </c>
      <c r="R930" s="4">
        <f>Table1[[#This Row],[Dom Bet]]*Table1[[#This Row],[Odds]]*Table1[[#This Row],[Win]]-Table1[[#This Row],[Dom Bet]]</f>
        <v>0</v>
      </c>
      <c r="S930" s="4">
        <f>S929</f>
        <v>1.1665944290899632</v>
      </c>
      <c r="T930">
        <v>0.61739999999999995</v>
      </c>
      <c r="U930">
        <f>((Table1[[#This Row],[BB prob.]]*(Table1[[#This Row],[Odds]]-1)-1+Table1[[#This Row],[BB prob.]])/(Table1[[#This Row],[Odds]]-1))*0.3</f>
        <v>-6.9846666666666696E-2</v>
      </c>
      <c r="W930">
        <f>(Table1[[#This Row],[BB Bet]]*Table1[[#This Row],[Odds]]*Table1[[#This Row],[Win]]-Table1[[#This Row],[BB Bet]])*Table1[[#This Row],[BB Bankroll]]</f>
        <v>0</v>
      </c>
      <c r="X930">
        <f>Table1[[#This Row],[BB Bet]]*Table1[[#This Row],[Odds]]*Table1[[#This Row],[Win]]-Table1[[#This Row],[BB Bet]]</f>
        <v>0</v>
      </c>
      <c r="Y930" s="5">
        <f>Y929</f>
        <v>1.533750634811915</v>
      </c>
    </row>
    <row r="931" spans="1:25" x14ac:dyDescent="0.35">
      <c r="A931" s="4">
        <v>2020020487</v>
      </c>
      <c r="B931" s="4">
        <v>66</v>
      </c>
      <c r="C931" s="4" t="s">
        <v>21</v>
      </c>
      <c r="D931" s="4" t="s">
        <v>31</v>
      </c>
      <c r="E931" s="4">
        <v>0</v>
      </c>
      <c r="F931" s="4">
        <v>0</v>
      </c>
      <c r="G931" s="4">
        <v>2.95</v>
      </c>
      <c r="H931">
        <v>0.39694466860100458</v>
      </c>
      <c r="I931">
        <f>((Table1[[#This Row],[H-S prob.]]*(Table1[[#This Row],[Odds]]-1)-1+Table1[[#This Row],[H-S prob.]])/(Table1[[#This Row],[Odds]]-1))*0.3</f>
        <v>2.6305657288148248E-2</v>
      </c>
      <c r="J931">
        <v>2.6305657288148248E-2</v>
      </c>
      <c r="K931">
        <f>(Table1[[#This Row],[H-S Bet]]*Table1[[#This Row],[Odds]]*Table1[[#This Row],[Win]]-Table1[[#This Row],[H-S Bet]])*Table1[[#This Row],[H-S Bankroll]]</f>
        <v>-4.6767471274090242E-2</v>
      </c>
      <c r="L931">
        <f>Table1[[#This Row],[H-S Bet]]*Table1[[#This Row],[Odds]]*Table1[[#This Row],[Win]]-Table1[[#This Row],[H-S Bet]]</f>
        <v>-2.6305657288148248E-2</v>
      </c>
      <c r="M931" s="5">
        <f>M930</f>
        <v>1.7778484210375864</v>
      </c>
      <c r="N931" s="4">
        <v>0.372</v>
      </c>
      <c r="O931" s="4">
        <f>((Table1[[#This Row],[Dom prob.]]*(Table1[[#This Row],[Odds]]-1)-1+Table1[[#This Row],[Dom prob.]])/(Table1[[#This Row],[Odds]]-1))*0.3</f>
        <v>1.498461538461539E-2</v>
      </c>
      <c r="P931" s="4">
        <v>1.498461538461539E-2</v>
      </c>
      <c r="Q931" s="4">
        <f>(Table1[[#This Row],[Dom Bet]]*Table1[[#This Row],[Odds]]*Table1[[#This Row],[Win]]-Table1[[#This Row],[Dom Bet]])*Table1[[#This Row],[Dom Bankroll]]</f>
        <v>-1.7480968829748072E-2</v>
      </c>
      <c r="R931" s="4">
        <f>Table1[[#This Row],[Dom Bet]]*Table1[[#This Row],[Odds]]*Table1[[#This Row],[Win]]-Table1[[#This Row],[Dom Bet]]</f>
        <v>-1.498461538461539E-2</v>
      </c>
      <c r="S931" s="4">
        <f>S930</f>
        <v>1.1665944290899632</v>
      </c>
      <c r="T931">
        <v>0.38260000000000005</v>
      </c>
      <c r="U931">
        <f>((Table1[[#This Row],[BB prob.]]*(Table1[[#This Row],[Odds]]-1)-1+Table1[[#This Row],[BB prob.]])/(Table1[[#This Row],[Odds]]-1))*0.3</f>
        <v>1.9795384615384638E-2</v>
      </c>
      <c r="V931">
        <v>1.9795384615384638E-2</v>
      </c>
      <c r="W931">
        <f>(Table1[[#This Row],[BB Bet]]*Table1[[#This Row],[Odds]]*Table1[[#This Row],[Win]]-Table1[[#This Row],[BB Bet]])*Table1[[#This Row],[BB Bankroll]]</f>
        <v>-3.0361183720192204E-2</v>
      </c>
      <c r="X931">
        <f>Table1[[#This Row],[BB Bet]]*Table1[[#This Row],[Odds]]*Table1[[#This Row],[Win]]-Table1[[#This Row],[BB Bet]]</f>
        <v>-1.9795384615384638E-2</v>
      </c>
      <c r="Y931" s="5">
        <f>Y930</f>
        <v>1.533750634811915</v>
      </c>
    </row>
    <row r="932" spans="1:25" x14ac:dyDescent="0.35">
      <c r="A932" s="4">
        <v>2020020488</v>
      </c>
      <c r="B932" s="4">
        <v>66</v>
      </c>
      <c r="C932" s="4" t="s">
        <v>32</v>
      </c>
      <c r="D932" s="4" t="s">
        <v>19</v>
      </c>
      <c r="E932" s="4">
        <v>0</v>
      </c>
      <c r="F932" s="4">
        <v>1</v>
      </c>
      <c r="G932" s="4">
        <v>1.52</v>
      </c>
      <c r="H932">
        <v>0.60740918144345479</v>
      </c>
      <c r="I932">
        <f>((Table1[[#This Row],[H-S prob.]]*(Table1[[#This Row],[Odds]]-1)-1+Table1[[#This Row],[H-S prob.]])/(Table1[[#This Row],[Odds]]-1))*0.3</f>
        <v>-4.4271948580354992E-2</v>
      </c>
      <c r="K932">
        <f>(Table1[[#This Row],[H-S Bet]]*Table1[[#This Row],[Odds]]*Table1[[#This Row],[Win]]-Table1[[#This Row],[H-S Bet]])*Table1[[#This Row],[H-S Bankroll]]</f>
        <v>0</v>
      </c>
      <c r="L932">
        <f>Table1[[#This Row],[H-S Bet]]*Table1[[#This Row],[Odds]]*Table1[[#This Row],[Win]]-Table1[[#This Row],[H-S Bet]]</f>
        <v>0</v>
      </c>
      <c r="M932" s="5">
        <f>M931</f>
        <v>1.7778484210375864</v>
      </c>
      <c r="N932" s="4">
        <v>0.66700000000000004</v>
      </c>
      <c r="O932" s="4">
        <f>((Table1[[#This Row],[Dom prob.]]*(Table1[[#This Row],[Odds]]-1)-1+Table1[[#This Row],[Dom prob.]])/(Table1[[#This Row],[Odds]]-1))*0.3</f>
        <v>7.9846153846154268E-3</v>
      </c>
      <c r="P932" s="4">
        <v>7.9846153846154268E-3</v>
      </c>
      <c r="Q932" s="4">
        <f>(Table1[[#This Row],[Dom Bet]]*Table1[[#This Row],[Odds]]*Table1[[#This Row],[Win]]-Table1[[#This Row],[Dom Bet]])*Table1[[#This Row],[Dom Bankroll]]</f>
        <v>4.8437000695815535E-3</v>
      </c>
      <c r="R932" s="4">
        <f>Table1[[#This Row],[Dom Bet]]*Table1[[#This Row],[Odds]]*Table1[[#This Row],[Win]]-Table1[[#This Row],[Dom Bet]]</f>
        <v>4.152000000000022E-3</v>
      </c>
      <c r="S932" s="4">
        <f>S931</f>
        <v>1.1665944290899632</v>
      </c>
      <c r="T932">
        <v>0.66620000000000001</v>
      </c>
      <c r="U932">
        <f>((Table1[[#This Row],[BB prob.]]*(Table1[[#This Row],[Odds]]-1)-1+Table1[[#This Row],[BB prob.]])/(Table1[[#This Row],[Odds]]-1))*0.3</f>
        <v>7.2830769230769685E-3</v>
      </c>
      <c r="V932">
        <v>7.2830769230769685E-3</v>
      </c>
      <c r="W932">
        <f>(Table1[[#This Row],[BB Bet]]*Table1[[#This Row],[Odds]]*Table1[[#This Row],[Win]]-Table1[[#This Row],[BB Bet]])*Table1[[#This Row],[BB Bankroll]]</f>
        <v>5.8086204041597209E-3</v>
      </c>
      <c r="X932">
        <f>Table1[[#This Row],[BB Bet]]*Table1[[#This Row],[Odds]]*Table1[[#This Row],[Win]]-Table1[[#This Row],[BB Bet]]</f>
        <v>3.7872000000000235E-3</v>
      </c>
      <c r="Y932" s="5">
        <f>Y931</f>
        <v>1.533750634811915</v>
      </c>
    </row>
    <row r="933" spans="1:25" x14ac:dyDescent="0.35">
      <c r="A933" s="4">
        <v>2020020488</v>
      </c>
      <c r="B933" s="4">
        <v>66</v>
      </c>
      <c r="C933" s="4" t="s">
        <v>19</v>
      </c>
      <c r="D933" s="4" t="s">
        <v>32</v>
      </c>
      <c r="E933" s="4">
        <v>1</v>
      </c>
      <c r="F933" s="4">
        <v>0</v>
      </c>
      <c r="G933" s="4">
        <v>2.7</v>
      </c>
      <c r="H933">
        <v>0.3925908185565451</v>
      </c>
      <c r="I933">
        <f>((Table1[[#This Row],[H-S prob.]]*(Table1[[#This Row],[Odds]]-1)-1+Table1[[#This Row],[H-S prob.]])/(Table1[[#This Row],[Odds]]-1))*0.3</f>
        <v>1.0587390018118557E-2</v>
      </c>
      <c r="J933">
        <v>1.0587390018118557E-2</v>
      </c>
      <c r="K933">
        <f>(Table1[[#This Row],[H-S Bet]]*Table1[[#This Row],[Odds]]*Table1[[#This Row],[Win]]-Table1[[#This Row],[H-S Bet]])*Table1[[#This Row],[H-S Bankroll]]</f>
        <v>-1.8822774626621182E-2</v>
      </c>
      <c r="L933">
        <f>Table1[[#This Row],[H-S Bet]]*Table1[[#This Row],[Odds]]*Table1[[#This Row],[Win]]-Table1[[#This Row],[H-S Bet]]</f>
        <v>-1.0587390018118557E-2</v>
      </c>
      <c r="M933" s="5">
        <f>M932</f>
        <v>1.7778484210375864</v>
      </c>
      <c r="N933" s="4">
        <v>0.33300000000000002</v>
      </c>
      <c r="O933" s="4">
        <f>((Table1[[#This Row],[Dom prob.]]*(Table1[[#This Row],[Odds]]-1)-1+Table1[[#This Row],[Dom prob.]])/(Table1[[#This Row],[Odds]]-1))*0.3</f>
        <v>-1.7805882352941164E-2</v>
      </c>
      <c r="P933" s="4"/>
      <c r="Q933" s="4">
        <f>(Table1[[#This Row],[Dom Bet]]*Table1[[#This Row],[Odds]]*Table1[[#This Row],[Win]]-Table1[[#This Row],[Dom Bet]])*Table1[[#This Row],[Dom Bankroll]]</f>
        <v>0</v>
      </c>
      <c r="R933" s="4">
        <f>Table1[[#This Row],[Dom Bet]]*Table1[[#This Row],[Odds]]*Table1[[#This Row],[Win]]-Table1[[#This Row],[Dom Bet]]</f>
        <v>0</v>
      </c>
      <c r="S933" s="4">
        <f>S932</f>
        <v>1.1665944290899632</v>
      </c>
      <c r="T933">
        <v>0.33379999999999999</v>
      </c>
      <c r="U933">
        <f>((Table1[[#This Row],[BB prob.]]*(Table1[[#This Row],[Odds]]-1)-1+Table1[[#This Row],[BB prob.]])/(Table1[[#This Row],[Odds]]-1))*0.3</f>
        <v>-1.7424705882352926E-2</v>
      </c>
      <c r="W933">
        <f>(Table1[[#This Row],[BB Bet]]*Table1[[#This Row],[Odds]]*Table1[[#This Row],[Win]]-Table1[[#This Row],[BB Bet]])*Table1[[#This Row],[BB Bankroll]]</f>
        <v>0</v>
      </c>
      <c r="X933">
        <f>Table1[[#This Row],[BB Bet]]*Table1[[#This Row],[Odds]]*Table1[[#This Row],[Win]]-Table1[[#This Row],[BB Bet]]</f>
        <v>0</v>
      </c>
      <c r="Y933" s="5">
        <f>Y932</f>
        <v>1.533750634811915</v>
      </c>
    </row>
    <row r="934" spans="1:25" x14ac:dyDescent="0.35">
      <c r="A934" s="4">
        <v>2020020489</v>
      </c>
      <c r="B934" s="4">
        <v>66</v>
      </c>
      <c r="C934" s="4" t="s">
        <v>6</v>
      </c>
      <c r="D934" s="4" t="s">
        <v>9</v>
      </c>
      <c r="E934" s="4">
        <v>1</v>
      </c>
      <c r="F934" s="4">
        <v>1</v>
      </c>
      <c r="G934" s="4">
        <v>1.54</v>
      </c>
      <c r="H934">
        <v>0.57617686064553386</v>
      </c>
      <c r="I934">
        <f>((Table1[[#This Row],[H-S prob.]]*(Table1[[#This Row],[Odds]]-1)-1+Table1[[#This Row],[H-S prob.]])/(Table1[[#This Row],[Odds]]-1))*0.3</f>
        <v>-6.2604241447709902E-2</v>
      </c>
      <c r="K934">
        <f>(Table1[[#This Row],[H-S Bet]]*Table1[[#This Row],[Odds]]*Table1[[#This Row],[Win]]-Table1[[#This Row],[H-S Bet]])*Table1[[#This Row],[H-S Bankroll]]</f>
        <v>0</v>
      </c>
      <c r="L934">
        <f>Table1[[#This Row],[H-S Bet]]*Table1[[#This Row],[Odds]]*Table1[[#This Row],[Win]]-Table1[[#This Row],[H-S Bet]]</f>
        <v>0</v>
      </c>
      <c r="M934" s="5">
        <f>M933</f>
        <v>1.7778484210375864</v>
      </c>
      <c r="N934" s="4">
        <v>0.64700000000000002</v>
      </c>
      <c r="O934" s="4">
        <f>((Table1[[#This Row],[Dom prob.]]*(Table1[[#This Row],[Odds]]-1)-1+Table1[[#This Row],[Dom prob.]])/(Table1[[#This Row],[Odds]]-1))*0.3</f>
        <v>-2.0111111111110868E-3</v>
      </c>
      <c r="P934" s="4"/>
      <c r="Q934" s="4">
        <f>(Table1[[#This Row],[Dom Bet]]*Table1[[#This Row],[Odds]]*Table1[[#This Row],[Win]]-Table1[[#This Row],[Dom Bet]])*Table1[[#This Row],[Dom Bankroll]]</f>
        <v>0</v>
      </c>
      <c r="R934" s="4">
        <f>Table1[[#This Row],[Dom Bet]]*Table1[[#This Row],[Odds]]*Table1[[#This Row],[Win]]-Table1[[#This Row],[Dom Bet]]</f>
        <v>0</v>
      </c>
      <c r="S934" s="4">
        <f>S933</f>
        <v>1.1665944290899632</v>
      </c>
      <c r="T934">
        <v>0.57389999999999997</v>
      </c>
      <c r="U934">
        <f>((Table1[[#This Row],[BB prob.]]*(Table1[[#This Row],[Odds]]-1)-1+Table1[[#This Row],[BB prob.]])/(Table1[[#This Row],[Odds]]-1))*0.3</f>
        <v>-6.4552222222222233E-2</v>
      </c>
      <c r="W934">
        <f>(Table1[[#This Row],[BB Bet]]*Table1[[#This Row],[Odds]]*Table1[[#This Row],[Win]]-Table1[[#This Row],[BB Bet]])*Table1[[#This Row],[BB Bankroll]]</f>
        <v>0</v>
      </c>
      <c r="X934">
        <f>Table1[[#This Row],[BB Bet]]*Table1[[#This Row],[Odds]]*Table1[[#This Row],[Win]]-Table1[[#This Row],[BB Bet]]</f>
        <v>0</v>
      </c>
      <c r="Y934" s="5">
        <f>Y933</f>
        <v>1.533750634811915</v>
      </c>
    </row>
    <row r="935" spans="1:25" x14ac:dyDescent="0.35">
      <c r="A935" s="4">
        <v>2020020489</v>
      </c>
      <c r="B935" s="4">
        <v>66</v>
      </c>
      <c r="C935" s="4" t="s">
        <v>9</v>
      </c>
      <c r="D935" s="4" t="s">
        <v>6</v>
      </c>
      <c r="E935" s="4">
        <v>0</v>
      </c>
      <c r="F935" s="4">
        <v>0</v>
      </c>
      <c r="G935" s="4">
        <v>2.65</v>
      </c>
      <c r="H935">
        <v>0.42382313935446608</v>
      </c>
      <c r="I935">
        <f>((Table1[[#This Row],[H-S prob.]]*(Table1[[#This Row],[Odds]]-1)-1+Table1[[#This Row],[H-S prob.]])/(Table1[[#This Row],[Odds]]-1))*0.3</f>
        <v>2.2387512598060936E-2</v>
      </c>
      <c r="J935">
        <v>2.2387512598060936E-2</v>
      </c>
      <c r="K935">
        <f>(Table1[[#This Row],[H-S Bet]]*Table1[[#This Row],[Odds]]*Table1[[#This Row],[Win]]-Table1[[#This Row],[H-S Bet]])*Table1[[#This Row],[H-S Bankroll]]</f>
        <v>-3.9801603923421712E-2</v>
      </c>
      <c r="L935">
        <f>Table1[[#This Row],[H-S Bet]]*Table1[[#This Row],[Odds]]*Table1[[#This Row],[Win]]-Table1[[#This Row],[H-S Bet]]</f>
        <v>-2.2387512598060936E-2</v>
      </c>
      <c r="M935" s="5">
        <f>M934</f>
        <v>1.7778484210375864</v>
      </c>
      <c r="N935" s="4">
        <v>0.35299999999999998</v>
      </c>
      <c r="O935" s="4">
        <f>((Table1[[#This Row],[Dom prob.]]*(Table1[[#This Row],[Odds]]-1)-1+Table1[[#This Row],[Dom prob.]])/(Table1[[#This Row],[Odds]]-1))*0.3</f>
        <v>-1.1736363636363656E-2</v>
      </c>
      <c r="P935" s="4"/>
      <c r="Q935" s="4">
        <f>(Table1[[#This Row],[Dom Bet]]*Table1[[#This Row],[Odds]]*Table1[[#This Row],[Win]]-Table1[[#This Row],[Dom Bet]])*Table1[[#This Row],[Dom Bankroll]]</f>
        <v>0</v>
      </c>
      <c r="R935" s="4">
        <f>Table1[[#This Row],[Dom Bet]]*Table1[[#This Row],[Odds]]*Table1[[#This Row],[Win]]-Table1[[#This Row],[Dom Bet]]</f>
        <v>0</v>
      </c>
      <c r="S935" s="4">
        <f>S934</f>
        <v>1.1665944290899632</v>
      </c>
      <c r="T935">
        <v>0.42610000000000003</v>
      </c>
      <c r="U935">
        <f>((Table1[[#This Row],[BB prob.]]*(Table1[[#This Row],[Odds]]-1)-1+Table1[[#This Row],[BB prob.]])/(Table1[[#This Row],[Odds]]-1))*0.3</f>
        <v>2.3484545454545473E-2</v>
      </c>
      <c r="V935">
        <v>2.3484545454545473E-2</v>
      </c>
      <c r="W935">
        <f>(Table1[[#This Row],[BB Bet]]*Table1[[#This Row],[Odds]]*Table1[[#This Row],[Win]]-Table1[[#This Row],[BB Bet]])*Table1[[#This Row],[BB Bankroll]]</f>
        <v>-3.6019436499178395E-2</v>
      </c>
      <c r="X935">
        <f>Table1[[#This Row],[BB Bet]]*Table1[[#This Row],[Odds]]*Table1[[#This Row],[Win]]-Table1[[#This Row],[BB Bet]]</f>
        <v>-2.3484545454545473E-2</v>
      </c>
      <c r="Y935" s="5">
        <f>Y934</f>
        <v>1.533750634811915</v>
      </c>
    </row>
    <row r="936" spans="1:25" x14ac:dyDescent="0.35">
      <c r="A936" s="4">
        <v>2020020490</v>
      </c>
      <c r="B936" s="4">
        <v>66</v>
      </c>
      <c r="C936" s="4" t="s">
        <v>22</v>
      </c>
      <c r="D936" s="4" t="s">
        <v>7</v>
      </c>
      <c r="E936" s="4">
        <v>0</v>
      </c>
      <c r="F936" s="4">
        <v>0</v>
      </c>
      <c r="G936" s="4">
        <v>2.5</v>
      </c>
      <c r="H936">
        <v>0.43893525751041262</v>
      </c>
      <c r="I936">
        <f>((Table1[[#This Row],[H-S prob.]]*(Table1[[#This Row],[Odds]]-1)-1+Table1[[#This Row],[H-S prob.]])/(Table1[[#This Row],[Odds]]-1))*0.3</f>
        <v>1.9467628755206311E-2</v>
      </c>
      <c r="J936">
        <v>1.9467628755206311E-2</v>
      </c>
      <c r="K936">
        <f>(Table1[[#This Row],[H-S Bet]]*Table1[[#This Row],[Odds]]*Table1[[#This Row],[Win]]-Table1[[#This Row],[H-S Bet]])*Table1[[#This Row],[H-S Bankroll]]</f>
        <v>-3.4610493043789457E-2</v>
      </c>
      <c r="L936">
        <f>Table1[[#This Row],[H-S Bet]]*Table1[[#This Row],[Odds]]*Table1[[#This Row],[Win]]-Table1[[#This Row],[H-S Bet]]</f>
        <v>-1.9467628755206311E-2</v>
      </c>
      <c r="M936" s="5">
        <f>M935</f>
        <v>1.7778484210375864</v>
      </c>
      <c r="N936" s="4">
        <v>0.371</v>
      </c>
      <c r="O936" s="4">
        <f>((Table1[[#This Row],[Dom prob.]]*(Table1[[#This Row],[Odds]]-1)-1+Table1[[#This Row],[Dom prob.]])/(Table1[[#This Row],[Odds]]-1))*0.3</f>
        <v>-1.4500000000000001E-2</v>
      </c>
      <c r="P936" s="4"/>
      <c r="Q936" s="4">
        <f>(Table1[[#This Row],[Dom Bet]]*Table1[[#This Row],[Odds]]*Table1[[#This Row],[Win]]-Table1[[#This Row],[Dom Bet]])*Table1[[#This Row],[Dom Bankroll]]</f>
        <v>0</v>
      </c>
      <c r="R936" s="4">
        <f>Table1[[#This Row],[Dom Bet]]*Table1[[#This Row],[Odds]]*Table1[[#This Row],[Win]]-Table1[[#This Row],[Dom Bet]]</f>
        <v>0</v>
      </c>
      <c r="S936" s="4">
        <f>S935</f>
        <v>1.1665944290899632</v>
      </c>
      <c r="T936">
        <v>0.38660000000000005</v>
      </c>
      <c r="U936">
        <f>((Table1[[#This Row],[BB prob.]]*(Table1[[#This Row],[Odds]]-1)-1+Table1[[#This Row],[BB prob.]])/(Table1[[#This Row],[Odds]]-1))*0.3</f>
        <v>-6.6999999999999725E-3</v>
      </c>
      <c r="W936">
        <f>(Table1[[#This Row],[BB Bet]]*Table1[[#This Row],[Odds]]*Table1[[#This Row],[Win]]-Table1[[#This Row],[BB Bet]])*Table1[[#This Row],[BB Bankroll]]</f>
        <v>0</v>
      </c>
      <c r="X936">
        <f>Table1[[#This Row],[BB Bet]]*Table1[[#This Row],[Odds]]*Table1[[#This Row],[Win]]-Table1[[#This Row],[BB Bet]]</f>
        <v>0</v>
      </c>
      <c r="Y936" s="5">
        <f>Y935</f>
        <v>1.533750634811915</v>
      </c>
    </row>
    <row r="937" spans="1:25" x14ac:dyDescent="0.35">
      <c r="A937" s="4">
        <v>2020020490</v>
      </c>
      <c r="B937" s="4">
        <v>66</v>
      </c>
      <c r="C937" s="4" t="s">
        <v>7</v>
      </c>
      <c r="D937" s="4" t="s">
        <v>22</v>
      </c>
      <c r="E937" s="4">
        <v>1</v>
      </c>
      <c r="F937" s="4">
        <v>1</v>
      </c>
      <c r="G937" s="4">
        <v>1.58</v>
      </c>
      <c r="H937">
        <v>0.56106474248958738</v>
      </c>
      <c r="I937">
        <f>((Table1[[#This Row],[H-S prob.]]*(Table1[[#This Row],[Odds]]-1)-1+Table1[[#This Row],[H-S prob.]])/(Table1[[#This Row],[Odds]]-1))*0.3</f>
        <v>-5.8716055275750974E-2</v>
      </c>
      <c r="K937">
        <f>(Table1[[#This Row],[H-S Bet]]*Table1[[#This Row],[Odds]]*Table1[[#This Row],[Win]]-Table1[[#This Row],[H-S Bet]])*Table1[[#This Row],[H-S Bankroll]]</f>
        <v>0</v>
      </c>
      <c r="L937">
        <f>Table1[[#This Row],[H-S Bet]]*Table1[[#This Row],[Odds]]*Table1[[#This Row],[Win]]-Table1[[#This Row],[H-S Bet]]</f>
        <v>0</v>
      </c>
      <c r="M937" s="5">
        <f>M936</f>
        <v>1.7778484210375864</v>
      </c>
      <c r="N937" s="4">
        <v>0.629</v>
      </c>
      <c r="O937" s="4">
        <f>((Table1[[#This Row],[Dom prob.]]*(Table1[[#This Row],[Odds]]-1)-1+Table1[[#This Row],[Dom prob.]])/(Table1[[#This Row],[Odds]]-1))*0.3</f>
        <v>-3.1965517241379117E-3</v>
      </c>
      <c r="P937" s="4"/>
      <c r="Q937" s="4">
        <f>(Table1[[#This Row],[Dom Bet]]*Table1[[#This Row],[Odds]]*Table1[[#This Row],[Win]]-Table1[[#This Row],[Dom Bet]])*Table1[[#This Row],[Dom Bankroll]]</f>
        <v>0</v>
      </c>
      <c r="R937" s="4">
        <f>Table1[[#This Row],[Dom Bet]]*Table1[[#This Row],[Odds]]*Table1[[#This Row],[Win]]-Table1[[#This Row],[Dom Bet]]</f>
        <v>0</v>
      </c>
      <c r="S937" s="4">
        <f>S936</f>
        <v>1.1665944290899632</v>
      </c>
      <c r="T937">
        <v>0.61339999999999995</v>
      </c>
      <c r="U937">
        <f>((Table1[[#This Row],[BB prob.]]*(Table1[[#This Row],[Odds]]-1)-1+Table1[[#This Row],[BB prob.]])/(Table1[[#This Row],[Odds]]-1))*0.3</f>
        <v>-1.594551724137935E-2</v>
      </c>
      <c r="W937">
        <f>(Table1[[#This Row],[BB Bet]]*Table1[[#This Row],[Odds]]*Table1[[#This Row],[Win]]-Table1[[#This Row],[BB Bet]])*Table1[[#This Row],[BB Bankroll]]</f>
        <v>0</v>
      </c>
      <c r="X937">
        <f>Table1[[#This Row],[BB Bet]]*Table1[[#This Row],[Odds]]*Table1[[#This Row],[Win]]-Table1[[#This Row],[BB Bet]]</f>
        <v>0</v>
      </c>
      <c r="Y937" s="5">
        <f>Y936</f>
        <v>1.533750634811915</v>
      </c>
    </row>
    <row r="938" spans="1:25" x14ac:dyDescent="0.35">
      <c r="A938" s="4">
        <v>2020020491</v>
      </c>
      <c r="B938" s="4">
        <v>66</v>
      </c>
      <c r="C938" s="4" t="s">
        <v>8</v>
      </c>
      <c r="D938" s="4" t="s">
        <v>23</v>
      </c>
      <c r="E938" s="4">
        <v>1</v>
      </c>
      <c r="F938" s="4">
        <v>1</v>
      </c>
      <c r="G938" s="4">
        <v>1.76</v>
      </c>
      <c r="H938">
        <v>0.53223055910866679</v>
      </c>
      <c r="I938">
        <f>((Table1[[#This Row],[H-S prob.]]*(Table1[[#This Row],[Odds]]-1)-1+Table1[[#This Row],[H-S prob.]])/(Table1[[#This Row],[Odds]]-1))*0.3</f>
        <v>-2.497666419818936E-2</v>
      </c>
      <c r="K938">
        <f>(Table1[[#This Row],[H-S Bet]]*Table1[[#This Row],[Odds]]*Table1[[#This Row],[Win]]-Table1[[#This Row],[H-S Bet]])*Table1[[#This Row],[H-S Bankroll]]</f>
        <v>0</v>
      </c>
      <c r="L938">
        <f>Table1[[#This Row],[H-S Bet]]*Table1[[#This Row],[Odds]]*Table1[[#This Row],[Win]]-Table1[[#This Row],[H-S Bet]]</f>
        <v>0</v>
      </c>
      <c r="M938" s="5">
        <f>M937</f>
        <v>1.7778484210375864</v>
      </c>
      <c r="N938" s="4">
        <v>0.56299999999999994</v>
      </c>
      <c r="O938" s="4">
        <f>((Table1[[#This Row],[Dom prob.]]*(Table1[[#This Row],[Odds]]-1)-1+Table1[[#This Row],[Dom prob.]])/(Table1[[#This Row],[Odds]]-1))*0.3</f>
        <v>-3.6000000000000068E-3</v>
      </c>
      <c r="P938" s="4"/>
      <c r="Q938" s="4">
        <f>(Table1[[#This Row],[Dom Bet]]*Table1[[#This Row],[Odds]]*Table1[[#This Row],[Win]]-Table1[[#This Row],[Dom Bet]])*Table1[[#This Row],[Dom Bankroll]]</f>
        <v>0</v>
      </c>
      <c r="R938" s="4">
        <f>Table1[[#This Row],[Dom Bet]]*Table1[[#This Row],[Odds]]*Table1[[#This Row],[Win]]-Table1[[#This Row],[Dom Bet]]</f>
        <v>0</v>
      </c>
      <c r="S938" s="4">
        <f>S937</f>
        <v>1.1665944290899632</v>
      </c>
      <c r="T938">
        <v>0.54749999999999999</v>
      </c>
      <c r="U938">
        <f>((Table1[[#This Row],[BB prob.]]*(Table1[[#This Row],[Odds]]-1)-1+Table1[[#This Row],[BB prob.]])/(Table1[[#This Row],[Odds]]-1))*0.3</f>
        <v>-1.4368421052631617E-2</v>
      </c>
      <c r="W938">
        <f>(Table1[[#This Row],[BB Bet]]*Table1[[#This Row],[Odds]]*Table1[[#This Row],[Win]]-Table1[[#This Row],[BB Bet]])*Table1[[#This Row],[BB Bankroll]]</f>
        <v>0</v>
      </c>
      <c r="X938">
        <f>Table1[[#This Row],[BB Bet]]*Table1[[#This Row],[Odds]]*Table1[[#This Row],[Win]]-Table1[[#This Row],[BB Bet]]</f>
        <v>0</v>
      </c>
      <c r="Y938" s="5">
        <f>Y937</f>
        <v>1.533750634811915</v>
      </c>
    </row>
    <row r="939" spans="1:25" x14ac:dyDescent="0.35">
      <c r="A939" s="4">
        <v>2020020491</v>
      </c>
      <c r="B939" s="4">
        <v>66</v>
      </c>
      <c r="C939" s="4" t="s">
        <v>23</v>
      </c>
      <c r="D939" s="4" t="s">
        <v>8</v>
      </c>
      <c r="E939" s="4">
        <v>0</v>
      </c>
      <c r="F939" s="4">
        <v>0</v>
      </c>
      <c r="G939" s="4">
        <v>2.2000000000000002</v>
      </c>
      <c r="H939">
        <v>0.46776944089133315</v>
      </c>
      <c r="I939">
        <f>((Table1[[#This Row],[H-S prob.]]*(Table1[[#This Row],[Odds]]-1)-1+Table1[[#This Row],[H-S prob.]])/(Table1[[#This Row],[Odds]]-1))*0.3</f>
        <v>7.2731924902332667E-3</v>
      </c>
      <c r="J939">
        <v>7.2731924902332667E-3</v>
      </c>
      <c r="K939">
        <f>(Table1[[#This Row],[H-S Bet]]*Table1[[#This Row],[Odds]]*Table1[[#This Row],[Win]]-Table1[[#This Row],[H-S Bet]])*Table1[[#This Row],[H-S Bankroll]]</f>
        <v>-1.2930633784663645E-2</v>
      </c>
      <c r="L939">
        <f>Table1[[#This Row],[H-S Bet]]*Table1[[#This Row],[Odds]]*Table1[[#This Row],[Win]]-Table1[[#This Row],[H-S Bet]]</f>
        <v>-7.2731924902332667E-3</v>
      </c>
      <c r="M939" s="5">
        <f>M938</f>
        <v>1.7778484210375864</v>
      </c>
      <c r="N939" s="4">
        <v>0.43700000000000006</v>
      </c>
      <c r="O939" s="4">
        <f>((Table1[[#This Row],[Dom prob.]]*(Table1[[#This Row],[Odds]]-1)-1+Table1[[#This Row],[Dom prob.]])/(Table1[[#This Row],[Odds]]-1))*0.3</f>
        <v>-9.6499999999999624E-3</v>
      </c>
      <c r="P939" s="4"/>
      <c r="Q939" s="4">
        <f>(Table1[[#This Row],[Dom Bet]]*Table1[[#This Row],[Odds]]*Table1[[#This Row],[Win]]-Table1[[#This Row],[Dom Bet]])*Table1[[#This Row],[Dom Bankroll]]</f>
        <v>0</v>
      </c>
      <c r="R939" s="4">
        <f>Table1[[#This Row],[Dom Bet]]*Table1[[#This Row],[Odds]]*Table1[[#This Row],[Win]]-Table1[[#This Row],[Dom Bet]]</f>
        <v>0</v>
      </c>
      <c r="S939" s="4">
        <f>S938</f>
        <v>1.1665944290899632</v>
      </c>
      <c r="T939">
        <v>0.45250000000000001</v>
      </c>
      <c r="U939">
        <f>((Table1[[#This Row],[BB prob.]]*(Table1[[#This Row],[Odds]]-1)-1+Table1[[#This Row],[BB prob.]])/(Table1[[#This Row],[Odds]]-1))*0.3</f>
        <v>-1.1249999999999591E-3</v>
      </c>
      <c r="W939">
        <f>(Table1[[#This Row],[BB Bet]]*Table1[[#This Row],[Odds]]*Table1[[#This Row],[Win]]-Table1[[#This Row],[BB Bet]])*Table1[[#This Row],[BB Bankroll]]</f>
        <v>0</v>
      </c>
      <c r="X939">
        <f>Table1[[#This Row],[BB Bet]]*Table1[[#This Row],[Odds]]*Table1[[#This Row],[Win]]-Table1[[#This Row],[BB Bet]]</f>
        <v>0</v>
      </c>
      <c r="Y939" s="5">
        <f>Y938</f>
        <v>1.533750634811915</v>
      </c>
    </row>
    <row r="940" spans="1:25" x14ac:dyDescent="0.35">
      <c r="A940" s="4">
        <v>2020020492</v>
      </c>
      <c r="B940" s="4">
        <v>66</v>
      </c>
      <c r="C940" s="4" t="s">
        <v>10</v>
      </c>
      <c r="D940" s="4" t="s">
        <v>29</v>
      </c>
      <c r="E940" s="4">
        <v>1</v>
      </c>
      <c r="F940" s="4">
        <v>1</v>
      </c>
      <c r="G940" s="4">
        <v>1.57</v>
      </c>
      <c r="H940">
        <v>0.59362428176040893</v>
      </c>
      <c r="I940">
        <f>((Table1[[#This Row],[H-S prob.]]*(Table1[[#This Row],[Odds]]-1)-1+Table1[[#This Row],[H-S prob.]])/(Table1[[#This Row],[Odds]]-1))*0.3</f>
        <v>-3.5794672440083129E-2</v>
      </c>
      <c r="K940">
        <f>(Table1[[#This Row],[H-S Bet]]*Table1[[#This Row],[Odds]]*Table1[[#This Row],[Win]]-Table1[[#This Row],[H-S Bet]])*Table1[[#This Row],[H-S Bankroll]]</f>
        <v>0</v>
      </c>
      <c r="L940">
        <f>Table1[[#This Row],[H-S Bet]]*Table1[[#This Row],[Odds]]*Table1[[#This Row],[Win]]-Table1[[#This Row],[H-S Bet]]</f>
        <v>0</v>
      </c>
      <c r="M940" s="5">
        <f>M939</f>
        <v>1.7778484210375864</v>
      </c>
      <c r="N940" s="4">
        <v>0.59699999999999998</v>
      </c>
      <c r="O940" s="4">
        <f>((Table1[[#This Row],[Dom prob.]]*(Table1[[#This Row],[Odds]]-1)-1+Table1[[#This Row],[Dom prob.]])/(Table1[[#This Row],[Odds]]-1))*0.3</f>
        <v>-3.3005263157894753E-2</v>
      </c>
      <c r="P940" s="4"/>
      <c r="Q940" s="4">
        <f>(Table1[[#This Row],[Dom Bet]]*Table1[[#This Row],[Odds]]*Table1[[#This Row],[Win]]-Table1[[#This Row],[Dom Bet]])*Table1[[#This Row],[Dom Bankroll]]</f>
        <v>0</v>
      </c>
      <c r="R940" s="4">
        <f>Table1[[#This Row],[Dom Bet]]*Table1[[#This Row],[Odds]]*Table1[[#This Row],[Win]]-Table1[[#This Row],[Dom Bet]]</f>
        <v>0</v>
      </c>
      <c r="S940" s="4">
        <f>S939</f>
        <v>1.1665944290899632</v>
      </c>
      <c r="T940">
        <v>0.62260000000000004</v>
      </c>
      <c r="U940">
        <f>((Table1[[#This Row],[BB prob.]]*(Table1[[#This Row],[Odds]]-1)-1+Table1[[#This Row],[BB prob.]])/(Table1[[#This Row],[Odds]]-1))*0.3</f>
        <v>-1.1851578947368322E-2</v>
      </c>
      <c r="W940">
        <f>(Table1[[#This Row],[BB Bet]]*Table1[[#This Row],[Odds]]*Table1[[#This Row],[Win]]-Table1[[#This Row],[BB Bet]])*Table1[[#This Row],[BB Bankroll]]</f>
        <v>0</v>
      </c>
      <c r="X940">
        <f>Table1[[#This Row],[BB Bet]]*Table1[[#This Row],[Odds]]*Table1[[#This Row],[Win]]-Table1[[#This Row],[BB Bet]]</f>
        <v>0</v>
      </c>
      <c r="Y940" s="5">
        <f>Y939</f>
        <v>1.533750634811915</v>
      </c>
    </row>
    <row r="941" spans="1:25" x14ac:dyDescent="0.35">
      <c r="A941" s="4">
        <v>2020020492</v>
      </c>
      <c r="B941" s="4">
        <v>66</v>
      </c>
      <c r="C941" s="4" t="s">
        <v>29</v>
      </c>
      <c r="D941" s="4" t="s">
        <v>10</v>
      </c>
      <c r="E941" s="4">
        <v>0</v>
      </c>
      <c r="F941" s="4">
        <v>0</v>
      </c>
      <c r="G941" s="4">
        <v>2.6</v>
      </c>
      <c r="H941">
        <v>0.40637571823959118</v>
      </c>
      <c r="I941">
        <f>((Table1[[#This Row],[H-S prob.]]*(Table1[[#This Row],[Odds]]-1)-1+Table1[[#This Row],[H-S prob.]])/(Table1[[#This Row],[Odds]]-1))*0.3</f>
        <v>1.0608162641800707E-2</v>
      </c>
      <c r="J941">
        <v>1.0608162641800707E-2</v>
      </c>
      <c r="K941">
        <f>(Table1[[#This Row],[H-S Bet]]*Table1[[#This Row],[Odds]]*Table1[[#This Row],[Win]]-Table1[[#This Row],[H-S Bet]])*Table1[[#This Row],[H-S Bankroll]]</f>
        <v>-1.8859705202835298E-2</v>
      </c>
      <c r="L941">
        <f>Table1[[#This Row],[H-S Bet]]*Table1[[#This Row],[Odds]]*Table1[[#This Row],[Win]]-Table1[[#This Row],[H-S Bet]]</f>
        <v>-1.0608162641800707E-2</v>
      </c>
      <c r="M941" s="5">
        <f>M940</f>
        <v>1.7778484210375864</v>
      </c>
      <c r="N941" s="4">
        <v>0.40300000000000002</v>
      </c>
      <c r="O941" s="4">
        <f>((Table1[[#This Row],[Dom prob.]]*(Table1[[#This Row],[Odds]]-1)-1+Table1[[#This Row],[Dom prob.]])/(Table1[[#This Row],[Odds]]-1))*0.3</f>
        <v>8.9625000000000121E-3</v>
      </c>
      <c r="P941" s="4">
        <v>8.9625000000000121E-3</v>
      </c>
      <c r="Q941" s="4">
        <f>(Table1[[#This Row],[Dom Bet]]*Table1[[#This Row],[Odds]]*Table1[[#This Row],[Win]]-Table1[[#This Row],[Dom Bet]])*Table1[[#This Row],[Dom Bankroll]]</f>
        <v>-1.045560257071881E-2</v>
      </c>
      <c r="R941" s="4">
        <f>Table1[[#This Row],[Dom Bet]]*Table1[[#This Row],[Odds]]*Table1[[#This Row],[Win]]-Table1[[#This Row],[Dom Bet]]</f>
        <v>-8.9625000000000121E-3</v>
      </c>
      <c r="S941" s="4">
        <f>S940</f>
        <v>1.1665944290899632</v>
      </c>
      <c r="T941">
        <v>0.37739999999999996</v>
      </c>
      <c r="U941">
        <f>((Table1[[#This Row],[BB prob.]]*(Table1[[#This Row],[Odds]]-1)-1+Table1[[#This Row],[BB prob.]])/(Table1[[#This Row],[Odds]]-1))*0.3</f>
        <v>-3.5175000000000206E-3</v>
      </c>
      <c r="W941">
        <f>(Table1[[#This Row],[BB Bet]]*Table1[[#This Row],[Odds]]*Table1[[#This Row],[Win]]-Table1[[#This Row],[BB Bet]])*Table1[[#This Row],[BB Bankroll]]</f>
        <v>0</v>
      </c>
      <c r="X941">
        <f>Table1[[#This Row],[BB Bet]]*Table1[[#This Row],[Odds]]*Table1[[#This Row],[Win]]-Table1[[#This Row],[BB Bet]]</f>
        <v>0</v>
      </c>
      <c r="Y941" s="5">
        <f>Y940</f>
        <v>1.533750634811915</v>
      </c>
    </row>
    <row r="942" spans="1:25" x14ac:dyDescent="0.35">
      <c r="A942" s="4">
        <v>2020020493</v>
      </c>
      <c r="B942" s="4">
        <v>66</v>
      </c>
      <c r="C942" s="4" t="s">
        <v>25</v>
      </c>
      <c r="D942" s="4" t="s">
        <v>11</v>
      </c>
      <c r="E942" s="4">
        <v>1</v>
      </c>
      <c r="F942" s="4">
        <v>0</v>
      </c>
      <c r="G942" s="4">
        <v>2.35</v>
      </c>
      <c r="H942">
        <v>0.43703376083237039</v>
      </c>
      <c r="I942">
        <f>((Table1[[#This Row],[H-S prob.]]*(Table1[[#This Row],[Odds]]-1)-1+Table1[[#This Row],[H-S prob.]])/(Table1[[#This Row],[Odds]]-1))*0.3</f>
        <v>6.0065195457934409E-3</v>
      </c>
      <c r="J942">
        <v>6.0065195457934409E-3</v>
      </c>
      <c r="K942">
        <f>(Table1[[#This Row],[H-S Bet]]*Table1[[#This Row],[Odds]]*Table1[[#This Row],[Win]]-Table1[[#This Row],[H-S Bet]])*Table1[[#This Row],[H-S Bankroll]]</f>
        <v>-1.067868129042027E-2</v>
      </c>
      <c r="L942">
        <f>Table1[[#This Row],[H-S Bet]]*Table1[[#This Row],[Odds]]*Table1[[#This Row],[Win]]-Table1[[#This Row],[H-S Bet]]</f>
        <v>-6.0065195457934409E-3</v>
      </c>
      <c r="M942" s="5">
        <f>M941</f>
        <v>1.7778484210375864</v>
      </c>
      <c r="N942" s="4">
        <v>0.44</v>
      </c>
      <c r="O942" s="4">
        <f>((Table1[[#This Row],[Dom prob.]]*(Table1[[#This Row],[Odds]]-1)-1+Table1[[#This Row],[Dom prob.]])/(Table1[[#This Row],[Odds]]-1))*0.3</f>
        <v>7.555555555555574E-3</v>
      </c>
      <c r="P942" s="4">
        <v>7.555555555555574E-3</v>
      </c>
      <c r="Q942" s="4">
        <f>(Table1[[#This Row],[Dom Bet]]*Table1[[#This Row],[Odds]]*Table1[[#This Row],[Win]]-Table1[[#This Row],[Dom Bet]])*Table1[[#This Row],[Dom Bankroll]]</f>
        <v>-8.8142690197908543E-3</v>
      </c>
      <c r="R942" s="4">
        <f>Table1[[#This Row],[Dom Bet]]*Table1[[#This Row],[Odds]]*Table1[[#This Row],[Win]]-Table1[[#This Row],[Dom Bet]]</f>
        <v>-7.555555555555574E-3</v>
      </c>
      <c r="S942" s="4">
        <f>S941</f>
        <v>1.1665944290899632</v>
      </c>
      <c r="T942">
        <v>0.46300000000000002</v>
      </c>
      <c r="U942">
        <f>((Table1[[#This Row],[BB prob.]]*(Table1[[#This Row],[Odds]]-1)-1+Table1[[#This Row],[BB prob.]])/(Table1[[#This Row],[Odds]]-1))*0.3</f>
        <v>1.9566666666666691E-2</v>
      </c>
      <c r="V942">
        <v>1.9566666666666691E-2</v>
      </c>
      <c r="W942">
        <f>(Table1[[#This Row],[BB Bet]]*Table1[[#This Row],[Odds]]*Table1[[#This Row],[Win]]-Table1[[#This Row],[BB Bet]])*Table1[[#This Row],[BB Bankroll]]</f>
        <v>-3.0010387421153174E-2</v>
      </c>
      <c r="X942">
        <f>Table1[[#This Row],[BB Bet]]*Table1[[#This Row],[Odds]]*Table1[[#This Row],[Win]]-Table1[[#This Row],[BB Bet]]</f>
        <v>-1.9566666666666691E-2</v>
      </c>
      <c r="Y942" s="5">
        <f>Y941</f>
        <v>1.533750634811915</v>
      </c>
    </row>
    <row r="943" spans="1:25" x14ac:dyDescent="0.35">
      <c r="A943" s="4">
        <v>2020020493</v>
      </c>
      <c r="B943" s="4">
        <v>66</v>
      </c>
      <c r="C943" s="4" t="s">
        <v>11</v>
      </c>
      <c r="D943" s="4" t="s">
        <v>25</v>
      </c>
      <c r="E943" s="4">
        <v>0</v>
      </c>
      <c r="F943" s="4">
        <v>1</v>
      </c>
      <c r="G943" s="4">
        <v>1.71</v>
      </c>
      <c r="H943">
        <v>0.56296623916762967</v>
      </c>
      <c r="I943">
        <f>((Table1[[#This Row],[H-S prob.]]*(Table1[[#This Row],[Odds]]-1)-1+Table1[[#This Row],[H-S prob.]])/(Table1[[#This Row],[Odds]]-1))*0.3</f>
        <v>-1.5772280714092941E-2</v>
      </c>
      <c r="K943">
        <f>(Table1[[#This Row],[H-S Bet]]*Table1[[#This Row],[Odds]]*Table1[[#This Row],[Win]]-Table1[[#This Row],[H-S Bet]])*Table1[[#This Row],[H-S Bankroll]]</f>
        <v>0</v>
      </c>
      <c r="L943">
        <f>Table1[[#This Row],[H-S Bet]]*Table1[[#This Row],[Odds]]*Table1[[#This Row],[Win]]-Table1[[#This Row],[H-S Bet]]</f>
        <v>0</v>
      </c>
      <c r="M943" s="5">
        <f>M942</f>
        <v>1.7778484210375864</v>
      </c>
      <c r="N943" s="4">
        <v>0.56000000000000005</v>
      </c>
      <c r="O943" s="4">
        <f>((Table1[[#This Row],[Dom prob.]]*(Table1[[#This Row],[Odds]]-1)-1+Table1[[#This Row],[Dom prob.]])/(Table1[[#This Row],[Odds]]-1))*0.3</f>
        <v>-1.7915492957746477E-2</v>
      </c>
      <c r="P943" s="4"/>
      <c r="Q943" s="4">
        <f>(Table1[[#This Row],[Dom Bet]]*Table1[[#This Row],[Odds]]*Table1[[#This Row],[Win]]-Table1[[#This Row],[Dom Bet]])*Table1[[#This Row],[Dom Bankroll]]</f>
        <v>0</v>
      </c>
      <c r="R943" s="4">
        <f>Table1[[#This Row],[Dom Bet]]*Table1[[#This Row],[Odds]]*Table1[[#This Row],[Win]]-Table1[[#This Row],[Dom Bet]]</f>
        <v>0</v>
      </c>
      <c r="S943" s="4">
        <f>S942</f>
        <v>1.1665944290899632</v>
      </c>
      <c r="T943">
        <v>0.53699999999999992</v>
      </c>
      <c r="U943">
        <f>((Table1[[#This Row],[BB prob.]]*(Table1[[#This Row],[Odds]]-1)-1+Table1[[#This Row],[BB prob.]])/(Table1[[#This Row],[Odds]]-1))*0.3</f>
        <v>-3.4533802816901445E-2</v>
      </c>
      <c r="W943">
        <f>(Table1[[#This Row],[BB Bet]]*Table1[[#This Row],[Odds]]*Table1[[#This Row],[Win]]-Table1[[#This Row],[BB Bet]])*Table1[[#This Row],[BB Bankroll]]</f>
        <v>0</v>
      </c>
      <c r="X943">
        <f>Table1[[#This Row],[BB Bet]]*Table1[[#This Row],[Odds]]*Table1[[#This Row],[Win]]-Table1[[#This Row],[BB Bet]]</f>
        <v>0</v>
      </c>
      <c r="Y943" s="5">
        <f>Y942</f>
        <v>1.533750634811915</v>
      </c>
    </row>
    <row r="944" spans="1:25" x14ac:dyDescent="0.35">
      <c r="A944" s="4">
        <v>2020020494</v>
      </c>
      <c r="B944" s="4">
        <v>66</v>
      </c>
      <c r="C944" s="4" t="s">
        <v>15</v>
      </c>
      <c r="D944" s="4" t="s">
        <v>3</v>
      </c>
      <c r="E944" s="4">
        <v>1</v>
      </c>
      <c r="F944" s="4">
        <v>0</v>
      </c>
      <c r="G944" s="4">
        <v>2.4</v>
      </c>
      <c r="H944">
        <v>0.3803662077846503</v>
      </c>
      <c r="I944">
        <f>((Table1[[#This Row],[H-S prob.]]*(Table1[[#This Row],[Odds]]-1)-1+Table1[[#This Row],[H-S prob.]])/(Table1[[#This Row],[Odds]]-1))*0.3</f>
        <v>-1.8668807425036998E-2</v>
      </c>
      <c r="K944">
        <f>(Table1[[#This Row],[H-S Bet]]*Table1[[#This Row],[Odds]]*Table1[[#This Row],[Win]]-Table1[[#This Row],[H-S Bet]])*Table1[[#This Row],[H-S Bankroll]]</f>
        <v>0</v>
      </c>
      <c r="L944">
        <f>Table1[[#This Row],[H-S Bet]]*Table1[[#This Row],[Odds]]*Table1[[#This Row],[Win]]-Table1[[#This Row],[H-S Bet]]</f>
        <v>0</v>
      </c>
      <c r="M944" s="5">
        <f>M943</f>
        <v>1.7778484210375864</v>
      </c>
      <c r="N944" s="4">
        <v>0.40400000000000003</v>
      </c>
      <c r="O944" s="4">
        <f>((Table1[[#This Row],[Dom prob.]]*(Table1[[#This Row],[Odds]]-1)-1+Table1[[#This Row],[Dom prob.]])/(Table1[[#This Row],[Odds]]-1))*0.3</f>
        <v>-6.5142857142857112E-3</v>
      </c>
      <c r="P944" s="4"/>
      <c r="Q944" s="4">
        <f>(Table1[[#This Row],[Dom Bet]]*Table1[[#This Row],[Odds]]*Table1[[#This Row],[Win]]-Table1[[#This Row],[Dom Bet]])*Table1[[#This Row],[Dom Bankroll]]</f>
        <v>0</v>
      </c>
      <c r="R944" s="4">
        <f>Table1[[#This Row],[Dom Bet]]*Table1[[#This Row],[Odds]]*Table1[[#This Row],[Win]]-Table1[[#This Row],[Dom Bet]]</f>
        <v>0</v>
      </c>
      <c r="S944" s="4">
        <f>S943</f>
        <v>1.1665944290899632</v>
      </c>
      <c r="T944">
        <v>0.42330000000000001</v>
      </c>
      <c r="U944">
        <f>((Table1[[#This Row],[BB prob.]]*(Table1[[#This Row],[Odds]]-1)-1+Table1[[#This Row],[BB prob.]])/(Table1[[#This Row],[Odds]]-1))*0.3</f>
        <v>3.4114285714285575E-3</v>
      </c>
      <c r="V944">
        <v>3.4114285714285575E-3</v>
      </c>
      <c r="W944">
        <f>(Table1[[#This Row],[BB Bet]]*Table1[[#This Row],[Odds]]*Table1[[#This Row],[Win]]-Table1[[#This Row],[BB Bet]])*Table1[[#This Row],[BB Bankroll]]</f>
        <v>-5.232280737044054E-3</v>
      </c>
      <c r="X944">
        <f>Table1[[#This Row],[BB Bet]]*Table1[[#This Row],[Odds]]*Table1[[#This Row],[Win]]-Table1[[#This Row],[BB Bet]]</f>
        <v>-3.4114285714285575E-3</v>
      </c>
      <c r="Y944" s="5">
        <f>Y943</f>
        <v>1.533750634811915</v>
      </c>
    </row>
    <row r="945" spans="1:25" x14ac:dyDescent="0.35">
      <c r="A945" s="4">
        <v>2020020494</v>
      </c>
      <c r="B945" s="4">
        <v>66</v>
      </c>
      <c r="C945" s="4" t="s">
        <v>3</v>
      </c>
      <c r="D945" s="4" t="s">
        <v>15</v>
      </c>
      <c r="E945" s="4">
        <v>0</v>
      </c>
      <c r="F945" s="4">
        <v>1</v>
      </c>
      <c r="G945" s="4">
        <v>1.62</v>
      </c>
      <c r="H945">
        <v>0.61963379221534964</v>
      </c>
      <c r="I945">
        <f>((Table1[[#This Row],[H-S prob.]]*(Table1[[#This Row],[Odds]]-1)-1+Table1[[#This Row],[H-S prob.]])/(Table1[[#This Row],[Odds]]-1))*0.3</f>
        <v>1.8419726075160191E-3</v>
      </c>
      <c r="J945">
        <v>1.8419726075160191E-3</v>
      </c>
      <c r="K945">
        <f>(Table1[[#This Row],[H-S Bet]]*Table1[[#This Row],[Odds]]*Table1[[#This Row],[Win]]-Table1[[#This Row],[H-S Bet]])*Table1[[#This Row],[H-S Bankroll]]</f>
        <v>2.0303438169574414E-3</v>
      </c>
      <c r="L945">
        <f>Table1[[#This Row],[H-S Bet]]*Table1[[#This Row],[Odds]]*Table1[[#This Row],[Win]]-Table1[[#This Row],[H-S Bet]]</f>
        <v>1.1420230166599319E-3</v>
      </c>
      <c r="M945" s="5">
        <f>M944</f>
        <v>1.7778484210375864</v>
      </c>
      <c r="N945" s="4">
        <v>0.59599999999999997</v>
      </c>
      <c r="O945" s="4">
        <f>((Table1[[#This Row],[Dom prob.]]*(Table1[[#This Row],[Odds]]-1)-1+Table1[[#This Row],[Dom prob.]])/(Table1[[#This Row],[Odds]]-1))*0.3</f>
        <v>-1.6683870967741911E-2</v>
      </c>
      <c r="P945" s="4"/>
      <c r="Q945" s="4">
        <f>(Table1[[#This Row],[Dom Bet]]*Table1[[#This Row],[Odds]]*Table1[[#This Row],[Win]]-Table1[[#This Row],[Dom Bet]])*Table1[[#This Row],[Dom Bankroll]]</f>
        <v>0</v>
      </c>
      <c r="R945" s="4">
        <f>Table1[[#This Row],[Dom Bet]]*Table1[[#This Row],[Odds]]*Table1[[#This Row],[Win]]-Table1[[#This Row],[Dom Bet]]</f>
        <v>0</v>
      </c>
      <c r="S945" s="4">
        <f>S944</f>
        <v>1.1665944290899632</v>
      </c>
      <c r="T945">
        <v>0.57669999999999999</v>
      </c>
      <c r="U945">
        <f>((Table1[[#This Row],[BB prob.]]*(Table1[[#This Row],[Odds]]-1)-1+Table1[[#This Row],[BB prob.]])/(Table1[[#This Row],[Odds]]-1))*0.3</f>
        <v>-3.1812580645161272E-2</v>
      </c>
      <c r="W945">
        <f>(Table1[[#This Row],[BB Bet]]*Table1[[#This Row],[Odds]]*Table1[[#This Row],[Win]]-Table1[[#This Row],[BB Bet]])*Table1[[#This Row],[BB Bankroll]]</f>
        <v>0</v>
      </c>
      <c r="X945">
        <f>Table1[[#This Row],[BB Bet]]*Table1[[#This Row],[Odds]]*Table1[[#This Row],[Win]]-Table1[[#This Row],[BB Bet]]</f>
        <v>0</v>
      </c>
      <c r="Y945" s="5">
        <f>Y944</f>
        <v>1.533750634811915</v>
      </c>
    </row>
    <row r="946" spans="1:25" x14ac:dyDescent="0.35">
      <c r="A946" s="4">
        <v>2020020494.0999999</v>
      </c>
      <c r="B946" s="4">
        <v>66</v>
      </c>
      <c r="C946" s="4" t="s">
        <v>26</v>
      </c>
      <c r="D946" s="4" t="s">
        <v>24</v>
      </c>
      <c r="E946" s="4">
        <v>1</v>
      </c>
      <c r="F946" s="4">
        <v>0</v>
      </c>
      <c r="G946" s="4">
        <v>2.1</v>
      </c>
      <c r="H946">
        <v>0.43423125379820043</v>
      </c>
      <c r="I946">
        <f>((Table1[[#This Row],[H-S prob.]]*(Table1[[#This Row],[Odds]]-1)-1+Table1[[#This Row],[H-S prob.]])/(Table1[[#This Row],[Odds]]-1))*0.3</f>
        <v>-2.4031191006485181E-2</v>
      </c>
      <c r="K946">
        <f>(Table1[[#This Row],[H-S Bet]]*Table1[[#This Row],[Odds]]*Table1[[#This Row],[Win]]-Table1[[#This Row],[H-S Bet]])*Table1[[#This Row],[H-S Bankroll]]</f>
        <v>0</v>
      </c>
      <c r="L946">
        <f>Table1[[#This Row],[H-S Bet]]*Table1[[#This Row],[Odds]]*Table1[[#This Row],[Win]]-Table1[[#This Row],[H-S Bet]]</f>
        <v>0</v>
      </c>
      <c r="M946" s="5">
        <f>M945</f>
        <v>1.7778484210375864</v>
      </c>
      <c r="N946" s="4">
        <v>0.437</v>
      </c>
      <c r="O946" s="4">
        <f>((Table1[[#This Row],[Dom prob.]]*(Table1[[#This Row],[Odds]]-1)-1+Table1[[#This Row],[Dom prob.]])/(Table1[[#This Row],[Odds]]-1))*0.3</f>
        <v>-2.2445454545454539E-2</v>
      </c>
      <c r="P946" s="4"/>
      <c r="Q946" s="4">
        <f>(Table1[[#This Row],[Dom Bet]]*Table1[[#This Row],[Odds]]*Table1[[#This Row],[Win]]-Table1[[#This Row],[Dom Bet]])*Table1[[#This Row],[Dom Bankroll]]</f>
        <v>0</v>
      </c>
      <c r="R946" s="4">
        <f>Table1[[#This Row],[Dom Bet]]*Table1[[#This Row],[Odds]]*Table1[[#This Row],[Win]]-Table1[[#This Row],[Dom Bet]]</f>
        <v>0</v>
      </c>
      <c r="S946" s="4">
        <f>S945</f>
        <v>1.1665944290899632</v>
      </c>
      <c r="T946">
        <v>0.433</v>
      </c>
      <c r="U946">
        <f>((Table1[[#This Row],[BB prob.]]*(Table1[[#This Row],[Odds]]-1)-1+Table1[[#This Row],[BB prob.]])/(Table1[[#This Row],[Odds]]-1))*0.3</f>
        <v>-2.4736363636363622E-2</v>
      </c>
      <c r="W946">
        <f>(Table1[[#This Row],[BB Bet]]*Table1[[#This Row],[Odds]]*Table1[[#This Row],[Win]]-Table1[[#This Row],[BB Bet]])*Table1[[#This Row],[BB Bankroll]]</f>
        <v>0</v>
      </c>
      <c r="X946">
        <f>Table1[[#This Row],[BB Bet]]*Table1[[#This Row],[Odds]]*Table1[[#This Row],[Win]]-Table1[[#This Row],[BB Bet]]</f>
        <v>0</v>
      </c>
      <c r="Y946" s="5">
        <f>Y945</f>
        <v>1.533750634811915</v>
      </c>
    </row>
    <row r="947" spans="1:25" x14ac:dyDescent="0.35">
      <c r="A947" s="4">
        <v>2020020494.0999999</v>
      </c>
      <c r="B947" s="4">
        <v>66</v>
      </c>
      <c r="C947" s="4" t="s">
        <v>24</v>
      </c>
      <c r="D947" s="4" t="s">
        <v>26</v>
      </c>
      <c r="E947" s="4">
        <v>0</v>
      </c>
      <c r="F947" s="4">
        <v>1</v>
      </c>
      <c r="G947" s="4">
        <v>1.8</v>
      </c>
      <c r="H947">
        <v>0.56576874620179951</v>
      </c>
      <c r="I947">
        <f>((Table1[[#This Row],[H-S prob.]]*(Table1[[#This Row],[Odds]]-1)-1+Table1[[#This Row],[H-S prob.]])/(Table1[[#This Row],[Odds]]-1))*0.3</f>
        <v>6.893903686214703E-3</v>
      </c>
      <c r="J947">
        <v>6.893903686214703E-3</v>
      </c>
      <c r="K947">
        <f>(Table1[[#This Row],[H-S Bet]]*Table1[[#This Row],[Odds]]*Table1[[#This Row],[Win]]-Table1[[#This Row],[H-S Bet]])*Table1[[#This Row],[H-S Bankroll]]</f>
        <v>9.8050526266576059E-3</v>
      </c>
      <c r="L947">
        <f>Table1[[#This Row],[H-S Bet]]*Table1[[#This Row],[Odds]]*Table1[[#This Row],[Win]]-Table1[[#This Row],[H-S Bet]]</f>
        <v>5.5151229489717631E-3</v>
      </c>
      <c r="M947" s="5">
        <f>M946</f>
        <v>1.7778484210375864</v>
      </c>
      <c r="N947" s="4">
        <v>0.56299999999999994</v>
      </c>
      <c r="O947" s="4">
        <f>((Table1[[#This Row],[Dom prob.]]*(Table1[[#This Row],[Odds]]-1)-1+Table1[[#This Row],[Dom prob.]])/(Table1[[#This Row],[Odds]]-1))*0.3</f>
        <v>5.0249999999999462E-3</v>
      </c>
      <c r="P947" s="4">
        <v>5.0249999999999462E-3</v>
      </c>
      <c r="Q947" s="4">
        <f>(Table1[[#This Row],[Dom Bet]]*Table1[[#This Row],[Odds]]*Table1[[#This Row],[Win]]-Table1[[#This Row],[Dom Bet]])*Table1[[#This Row],[Dom Bankroll]]</f>
        <v>4.6897096049416031E-3</v>
      </c>
      <c r="R947" s="4">
        <f>Table1[[#This Row],[Dom Bet]]*Table1[[#This Row],[Odds]]*Table1[[#This Row],[Win]]-Table1[[#This Row],[Dom Bet]]</f>
        <v>4.0199999999999576E-3</v>
      </c>
      <c r="S947" s="4">
        <f>S946</f>
        <v>1.1665944290899632</v>
      </c>
      <c r="T947">
        <v>0.56699999999999995</v>
      </c>
      <c r="U947">
        <f>((Table1[[#This Row],[BB prob.]]*(Table1[[#This Row],[Odds]]-1)-1+Table1[[#This Row],[BB prob.]])/(Table1[[#This Row],[Odds]]-1))*0.3</f>
        <v>7.7249999999999819E-3</v>
      </c>
      <c r="V947">
        <v>7.7249999999999819E-3</v>
      </c>
      <c r="W947">
        <f>(Table1[[#This Row],[BB Bet]]*Table1[[#This Row],[Odds]]*Table1[[#This Row],[Win]]-Table1[[#This Row],[BB Bet]])*Table1[[#This Row],[BB Bankroll]]</f>
        <v>9.4785789231376129E-3</v>
      </c>
      <c r="X947">
        <f>Table1[[#This Row],[BB Bet]]*Table1[[#This Row],[Odds]]*Table1[[#This Row],[Win]]-Table1[[#This Row],[BB Bet]]</f>
        <v>6.1799999999999859E-3</v>
      </c>
      <c r="Y947" s="5">
        <f>Y946</f>
        <v>1.533750634811915</v>
      </c>
    </row>
    <row r="948" spans="1:25" x14ac:dyDescent="0.35">
      <c r="A948" s="4">
        <v>2020020494.2</v>
      </c>
      <c r="B948" s="4">
        <v>66</v>
      </c>
      <c r="C948" s="4" t="s">
        <v>17</v>
      </c>
      <c r="D948" s="4" t="s">
        <v>13</v>
      </c>
      <c r="E948" s="4">
        <v>0</v>
      </c>
      <c r="F948" s="4">
        <v>1</v>
      </c>
      <c r="G948" s="4">
        <v>2.2000000000000002</v>
      </c>
      <c r="H948">
        <v>0.38552255473094282</v>
      </c>
      <c r="I948">
        <f>((Table1[[#This Row],[H-S prob.]]*(Table1[[#This Row],[Odds]]-1)-1+Table1[[#This Row],[H-S prob.]])/(Table1[[#This Row],[Odds]]-1))*0.3</f>
        <v>-3.7962594897981435E-2</v>
      </c>
      <c r="K948">
        <f>(Table1[[#This Row],[H-S Bet]]*Table1[[#This Row],[Odds]]*Table1[[#This Row],[Win]]-Table1[[#This Row],[H-S Bet]])*Table1[[#This Row],[H-S Bankroll]]</f>
        <v>0</v>
      </c>
      <c r="L948">
        <f>Table1[[#This Row],[H-S Bet]]*Table1[[#This Row],[Odds]]*Table1[[#This Row],[Win]]-Table1[[#This Row],[H-S Bet]]</f>
        <v>0</v>
      </c>
      <c r="M948" s="5">
        <f>M947</f>
        <v>1.7778484210375864</v>
      </c>
      <c r="N948" s="4">
        <v>0.52900000000000003</v>
      </c>
      <c r="O948" s="4">
        <f>((Table1[[#This Row],[Dom prob.]]*(Table1[[#This Row],[Odds]]-1)-1+Table1[[#This Row],[Dom prob.]])/(Table1[[#This Row],[Odds]]-1))*0.3</f>
        <v>4.0950000000000035E-2</v>
      </c>
      <c r="P948" s="4">
        <v>4.0950000000000035E-2</v>
      </c>
      <c r="Q948" s="4">
        <f>(Table1[[#This Row],[Dom Bet]]*Table1[[#This Row],[Odds]]*Table1[[#This Row],[Win]]-Table1[[#This Row],[Dom Bet]])*Table1[[#This Row],[Dom Bankroll]]</f>
        <v>5.7326450245480852E-2</v>
      </c>
      <c r="R948" s="4">
        <f>Table1[[#This Row],[Dom Bet]]*Table1[[#This Row],[Odds]]*Table1[[#This Row],[Win]]-Table1[[#This Row],[Dom Bet]]</f>
        <v>4.9140000000000052E-2</v>
      </c>
      <c r="S948" s="4">
        <f>S947</f>
        <v>1.1665944290899632</v>
      </c>
      <c r="T948">
        <v>0.39</v>
      </c>
      <c r="U948">
        <f>((Table1[[#This Row],[BB prob.]]*(Table1[[#This Row],[Odds]]-1)-1+Table1[[#This Row],[BB prob.]])/(Table1[[#This Row],[Odds]]-1))*0.3</f>
        <v>-3.5499999999999969E-2</v>
      </c>
      <c r="W948">
        <f>(Table1[[#This Row],[BB Bet]]*Table1[[#This Row],[Odds]]*Table1[[#This Row],[Win]]-Table1[[#This Row],[BB Bet]])*Table1[[#This Row],[BB Bankroll]]</f>
        <v>0</v>
      </c>
      <c r="X948">
        <f>Table1[[#This Row],[BB Bet]]*Table1[[#This Row],[Odds]]*Table1[[#This Row],[Win]]-Table1[[#This Row],[BB Bet]]</f>
        <v>0</v>
      </c>
      <c r="Y948" s="5">
        <f>Y947</f>
        <v>1.533750634811915</v>
      </c>
    </row>
    <row r="949" spans="1:25" x14ac:dyDescent="0.35">
      <c r="A949" s="4">
        <v>2020020494.2</v>
      </c>
      <c r="B949" s="4">
        <v>66</v>
      </c>
      <c r="C949" s="4" t="s">
        <v>13</v>
      </c>
      <c r="D949" s="4" t="s">
        <v>17</v>
      </c>
      <c r="E949" s="4">
        <v>1</v>
      </c>
      <c r="F949" s="4">
        <v>0</v>
      </c>
      <c r="G949" s="4">
        <v>1.74</v>
      </c>
      <c r="H949">
        <v>0.61447744526905723</v>
      </c>
      <c r="I949">
        <f>((Table1[[#This Row],[H-S prob.]]*(Table1[[#This Row],[Odds]]-1)-1+Table1[[#This Row],[H-S prob.]])/(Table1[[#This Row],[Odds]]-1))*0.3</f>
        <v>2.8050305987091687E-2</v>
      </c>
      <c r="J949">
        <v>2.8050305987091687E-2</v>
      </c>
      <c r="K949">
        <f>(Table1[[#This Row],[H-S Bet]]*Table1[[#This Row],[Odds]]*Table1[[#This Row],[Win]]-Table1[[#This Row],[H-S Bet]])*Table1[[#This Row],[H-S Bankroll]]</f>
        <v>-4.986919220877211E-2</v>
      </c>
      <c r="L949">
        <f>Table1[[#This Row],[H-S Bet]]*Table1[[#This Row],[Odds]]*Table1[[#This Row],[Win]]-Table1[[#This Row],[H-S Bet]]</f>
        <v>-2.8050305987091687E-2</v>
      </c>
      <c r="M949" s="5">
        <f>M948</f>
        <v>1.7778484210375864</v>
      </c>
      <c r="N949" s="4">
        <v>0.47099999999999997</v>
      </c>
      <c r="O949" s="4">
        <f>((Table1[[#This Row],[Dom prob.]]*(Table1[[#This Row],[Odds]]-1)-1+Table1[[#This Row],[Dom prob.]])/(Table1[[#This Row],[Odds]]-1))*0.3</f>
        <v>-7.315945945945948E-2</v>
      </c>
      <c r="P949" s="4"/>
      <c r="Q949" s="4">
        <f>(Table1[[#This Row],[Dom Bet]]*Table1[[#This Row],[Odds]]*Table1[[#This Row],[Win]]-Table1[[#This Row],[Dom Bet]])*Table1[[#This Row],[Dom Bankroll]]</f>
        <v>0</v>
      </c>
      <c r="R949" s="4">
        <f>Table1[[#This Row],[Dom Bet]]*Table1[[#This Row],[Odds]]*Table1[[#This Row],[Win]]-Table1[[#This Row],[Dom Bet]]</f>
        <v>0</v>
      </c>
      <c r="S949" s="4">
        <f>S948</f>
        <v>1.1665944290899632</v>
      </c>
      <c r="T949">
        <v>0.61</v>
      </c>
      <c r="U949">
        <f>((Table1[[#This Row],[BB prob.]]*(Table1[[#This Row],[Odds]]-1)-1+Table1[[#This Row],[BB prob.]])/(Table1[[#This Row],[Odds]]-1))*0.3</f>
        <v>2.4891891891891896E-2</v>
      </c>
      <c r="V949">
        <v>2.4891891891891896E-2</v>
      </c>
      <c r="W949">
        <f>(Table1[[#This Row],[BB Bet]]*Table1[[#This Row],[Odds]]*Table1[[#This Row],[Win]]-Table1[[#This Row],[BB Bet]])*Table1[[#This Row],[BB Bankroll]]</f>
        <v>-3.8177954990858756E-2</v>
      </c>
      <c r="X949">
        <f>Table1[[#This Row],[BB Bet]]*Table1[[#This Row],[Odds]]*Table1[[#This Row],[Win]]-Table1[[#This Row],[BB Bet]]</f>
        <v>-2.4891891891891896E-2</v>
      </c>
      <c r="Y949" s="5">
        <f>Y948</f>
        <v>1.533750634811915</v>
      </c>
    </row>
    <row r="950" spans="1:25" x14ac:dyDescent="0.35">
      <c r="A950" s="4">
        <v>2020020495</v>
      </c>
      <c r="B950" s="4">
        <v>67</v>
      </c>
      <c r="C950" s="4" t="s">
        <v>28</v>
      </c>
      <c r="D950" s="4" t="s">
        <v>27</v>
      </c>
      <c r="E950" s="4">
        <v>1</v>
      </c>
      <c r="F950" s="4">
        <v>1</v>
      </c>
      <c r="G950" s="4">
        <v>2.4500000000000002</v>
      </c>
      <c r="H950">
        <v>0.43001418838574351</v>
      </c>
      <c r="I950">
        <f>((Table1[[#This Row],[H-S prob.]]*(Table1[[#This Row],[Odds]]-1)-1+Table1[[#This Row],[H-S prob.]])/(Table1[[#This Row],[Odds]]-1))*0.3</f>
        <v>1.1076157561049314E-2</v>
      </c>
      <c r="J950">
        <v>1.1076157561049314E-2</v>
      </c>
      <c r="K950">
        <f>(Table1[[#This Row],[H-S Bet]]*Table1[[#This Row],[Odds]]*Table1[[#This Row],[Win]]-Table1[[#This Row],[H-S Bet]])*Table1[[#This Row],[H-S Bankroll]]</f>
        <v>2.5417351206686149E-2</v>
      </c>
      <c r="L950">
        <f>Table1[[#This Row],[H-S Bet]]*Table1[[#This Row],[Odds]]*Table1[[#This Row],[Win]]-Table1[[#This Row],[H-S Bet]]</f>
        <v>1.6060428463521507E-2</v>
      </c>
      <c r="M950" s="5">
        <f>M949+SUM(K924:K949)</f>
        <v>1.5826072924777366</v>
      </c>
      <c r="N950" s="4">
        <v>0.41399999999999998</v>
      </c>
      <c r="O950" s="4">
        <f>((Table1[[#This Row],[Dom prob.]]*(Table1[[#This Row],[Odds]]-1)-1+Table1[[#This Row],[Dom prob.]])/(Table1[[#This Row],[Odds]]-1))*0.3</f>
        <v>2.9586206896551792E-3</v>
      </c>
      <c r="P950" s="4">
        <v>2.9586206896551792E-3</v>
      </c>
      <c r="Q950" s="4">
        <f>(Table1[[#This Row],[Dom Bet]]*Table1[[#This Row],[Odds]]*Table1[[#This Row],[Win]]-Table1[[#This Row],[Dom Bet]])*Table1[[#This Row],[Dom Bankroll]]</f>
        <v>5.0255879784846498E-3</v>
      </c>
      <c r="R950" s="4">
        <f>Table1[[#This Row],[Dom Bet]]*Table1[[#This Row],[Odds]]*Table1[[#This Row],[Win]]-Table1[[#This Row],[Dom Bet]]</f>
        <v>4.2900000000000108E-3</v>
      </c>
      <c r="S950" s="4">
        <f>S949+SUM(Q924:Q949)</f>
        <v>1.1714657292504982</v>
      </c>
      <c r="T950">
        <v>0.37430000000000002</v>
      </c>
      <c r="U950">
        <f>((Table1[[#This Row],[BB prob.]]*(Table1[[#This Row],[Odds]]-1)-1+Table1[[#This Row],[BB prob.]])/(Table1[[#This Row],[Odds]]-1))*0.3</f>
        <v>-1.7165172413793079E-2</v>
      </c>
      <c r="W950">
        <f>(Table1[[#This Row],[BB Bet]]*Table1[[#This Row],[Odds]]*Table1[[#This Row],[Win]]-Table1[[#This Row],[BB Bet]])*Table1[[#This Row],[BB Bankroll]]</f>
        <v>0</v>
      </c>
      <c r="X950">
        <f>Table1[[#This Row],[BB Bet]]*Table1[[#This Row],[Odds]]*Table1[[#This Row],[Win]]-Table1[[#This Row],[BB Bet]]</f>
        <v>0</v>
      </c>
      <c r="Y950" s="5">
        <f>Y949+SUM(W924:W949)</f>
        <v>1.460918897900477</v>
      </c>
    </row>
    <row r="951" spans="1:25" x14ac:dyDescent="0.35">
      <c r="A951" s="4">
        <v>2020020495</v>
      </c>
      <c r="B951" s="4">
        <v>67</v>
      </c>
      <c r="C951" s="4" t="s">
        <v>27</v>
      </c>
      <c r="D951" s="4" t="s">
        <v>28</v>
      </c>
      <c r="E951" s="4">
        <v>0</v>
      </c>
      <c r="F951" s="4">
        <v>0</v>
      </c>
      <c r="G951" s="4">
        <v>1.6</v>
      </c>
      <c r="H951">
        <v>0.56998581161425654</v>
      </c>
      <c r="I951">
        <f>((Table1[[#This Row],[H-S prob.]]*(Table1[[#This Row],[Odds]]-1)-1+Table1[[#This Row],[H-S prob.]])/(Table1[[#This Row],[Odds]]-1))*0.3</f>
        <v>-4.4011350708594736E-2</v>
      </c>
      <c r="K951">
        <f>(Table1[[#This Row],[H-S Bet]]*Table1[[#This Row],[Odds]]*Table1[[#This Row],[Win]]-Table1[[#This Row],[H-S Bet]])*Table1[[#This Row],[H-S Bankroll]]</f>
        <v>0</v>
      </c>
      <c r="L951">
        <f>Table1[[#This Row],[H-S Bet]]*Table1[[#This Row],[Odds]]*Table1[[#This Row],[Win]]-Table1[[#This Row],[H-S Bet]]</f>
        <v>0</v>
      </c>
      <c r="M951" s="5">
        <f>M950</f>
        <v>1.5826072924777366</v>
      </c>
      <c r="N951" s="4">
        <v>0.58600000000000008</v>
      </c>
      <c r="O951" s="4">
        <f>((Table1[[#This Row],[Dom prob.]]*(Table1[[#This Row],[Odds]]-1)-1+Table1[[#This Row],[Dom prob.]])/(Table1[[#This Row],[Odds]]-1))*0.3</f>
        <v>-3.1199999999999888E-2</v>
      </c>
      <c r="P951" s="4"/>
      <c r="Q951" s="4">
        <f>(Table1[[#This Row],[Dom Bet]]*Table1[[#This Row],[Odds]]*Table1[[#This Row],[Win]]-Table1[[#This Row],[Dom Bet]])*Table1[[#This Row],[Dom Bankroll]]</f>
        <v>0</v>
      </c>
      <c r="R951" s="4">
        <f>Table1[[#This Row],[Dom Bet]]*Table1[[#This Row],[Odds]]*Table1[[#This Row],[Win]]-Table1[[#This Row],[Dom Bet]]</f>
        <v>0</v>
      </c>
      <c r="S951" s="4">
        <f>S950</f>
        <v>1.1714657292504982</v>
      </c>
      <c r="T951">
        <v>0.62569999999999992</v>
      </c>
      <c r="U951">
        <f>((Table1[[#This Row],[BB prob.]]*(Table1[[#This Row],[Odds]]-1)-1+Table1[[#This Row],[BB prob.]])/(Table1[[#This Row],[Odds]]-1))*0.3</f>
        <v>5.6000000000000483E-4</v>
      </c>
      <c r="V951">
        <v>5.6000000000000483E-4</v>
      </c>
      <c r="W951">
        <f>(Table1[[#This Row],[BB Bet]]*Table1[[#This Row],[Odds]]*Table1[[#This Row],[Win]]-Table1[[#This Row],[BB Bet]])*Table1[[#This Row],[BB Bankroll]]</f>
        <v>-8.1811458282427419E-4</v>
      </c>
      <c r="X951">
        <f>Table1[[#This Row],[BB Bet]]*Table1[[#This Row],[Odds]]*Table1[[#This Row],[Win]]-Table1[[#This Row],[BB Bet]]</f>
        <v>-5.6000000000000483E-4</v>
      </c>
      <c r="Y951" s="5">
        <f>Y950</f>
        <v>1.460918897900477</v>
      </c>
    </row>
    <row r="952" spans="1:25" x14ac:dyDescent="0.35">
      <c r="A952" s="4">
        <v>2020020495.0999999</v>
      </c>
      <c r="B952" s="4">
        <v>67</v>
      </c>
      <c r="C952" s="4" t="s">
        <v>15</v>
      </c>
      <c r="D952" s="4" t="s">
        <v>3</v>
      </c>
      <c r="E952" s="4">
        <v>0</v>
      </c>
      <c r="F952" s="4">
        <v>1</v>
      </c>
      <c r="G952" s="4">
        <v>2.8</v>
      </c>
      <c r="H952">
        <v>0.33325846101806272</v>
      </c>
      <c r="I952">
        <f>((Table1[[#This Row],[H-S prob.]]*(Table1[[#This Row],[Odds]]-1)-1+Table1[[#This Row],[H-S prob.]])/(Table1[[#This Row],[Odds]]-1))*0.3</f>
        <v>-1.1146051524904065E-2</v>
      </c>
      <c r="K952">
        <f>(Table1[[#This Row],[H-S Bet]]*Table1[[#This Row],[Odds]]*Table1[[#This Row],[Win]]-Table1[[#This Row],[H-S Bet]])*Table1[[#This Row],[H-S Bankroll]]</f>
        <v>0</v>
      </c>
      <c r="L952">
        <f>Table1[[#This Row],[H-S Bet]]*Table1[[#This Row],[Odds]]*Table1[[#This Row],[Win]]-Table1[[#This Row],[H-S Bet]]</f>
        <v>0</v>
      </c>
      <c r="M952" s="5">
        <f>M951</f>
        <v>1.5826072924777366</v>
      </c>
      <c r="N952" s="4">
        <v>0.36</v>
      </c>
      <c r="O952" s="4">
        <f>((Table1[[#This Row],[Dom prob.]]*(Table1[[#This Row],[Odds]]-1)-1+Table1[[#This Row],[Dom prob.]])/(Table1[[#This Row],[Odds]]-1))*0.3</f>
        <v>1.3333333333333162E-3</v>
      </c>
      <c r="P952" s="4">
        <v>1.3333333333333162E-3</v>
      </c>
      <c r="Q952" s="4">
        <f>(Table1[[#This Row],[Dom Bet]]*Table1[[#This Row],[Odds]]*Table1[[#This Row],[Win]]-Table1[[#This Row],[Dom Bet]])*Table1[[#This Row],[Dom Bankroll]]</f>
        <v>2.8115177502011594E-3</v>
      </c>
      <c r="R952" s="4">
        <f>Table1[[#This Row],[Dom Bet]]*Table1[[#This Row],[Odds]]*Table1[[#This Row],[Win]]-Table1[[#This Row],[Dom Bet]]</f>
        <v>2.399999999999969E-3</v>
      </c>
      <c r="S952" s="4">
        <f>S951</f>
        <v>1.1714657292504982</v>
      </c>
      <c r="T952">
        <v>0.34209999999999996</v>
      </c>
      <c r="U952">
        <f>((Table1[[#This Row],[BB prob.]]*(Table1[[#This Row],[Odds]]-1)-1+Table1[[#This Row],[BB prob.]])/(Table1[[#This Row],[Odds]]-1))*0.3</f>
        <v>-7.0200000000000271E-3</v>
      </c>
      <c r="W952">
        <f>(Table1[[#This Row],[BB Bet]]*Table1[[#This Row],[Odds]]*Table1[[#This Row],[Win]]-Table1[[#This Row],[BB Bet]])*Table1[[#This Row],[BB Bankroll]]</f>
        <v>0</v>
      </c>
      <c r="X952">
        <f>Table1[[#This Row],[BB Bet]]*Table1[[#This Row],[Odds]]*Table1[[#This Row],[Win]]-Table1[[#This Row],[BB Bet]]</f>
        <v>0</v>
      </c>
      <c r="Y952" s="5">
        <f>Y951</f>
        <v>1.460918897900477</v>
      </c>
    </row>
    <row r="953" spans="1:25" x14ac:dyDescent="0.35">
      <c r="A953" s="4">
        <v>2020020495.0999999</v>
      </c>
      <c r="B953" s="4">
        <v>67</v>
      </c>
      <c r="C953" s="4" t="s">
        <v>3</v>
      </c>
      <c r="D953" s="4" t="s">
        <v>15</v>
      </c>
      <c r="E953" s="4">
        <v>1</v>
      </c>
      <c r="F953" s="4">
        <v>0</v>
      </c>
      <c r="G953" s="4">
        <v>1.5</v>
      </c>
      <c r="H953">
        <v>0.66674153898193722</v>
      </c>
      <c r="I953">
        <f>((Table1[[#This Row],[H-S prob.]]*(Table1[[#This Row],[Odds]]-1)-1+Table1[[#This Row],[H-S prob.]])/(Table1[[#This Row],[Odds]]-1))*0.3</f>
        <v>6.7385083743531918E-5</v>
      </c>
      <c r="J953">
        <v>6.7385083743531918E-5</v>
      </c>
      <c r="K953">
        <f>(Table1[[#This Row],[H-S Bet]]*Table1[[#This Row],[Odds]]*Table1[[#This Row],[Win]]-Table1[[#This Row],[H-S Bet]])*Table1[[#This Row],[H-S Bankroll]]</f>
        <v>-1.0664412493673659E-4</v>
      </c>
      <c r="L953">
        <f>Table1[[#This Row],[H-S Bet]]*Table1[[#This Row],[Odds]]*Table1[[#This Row],[Win]]-Table1[[#This Row],[H-S Bet]]</f>
        <v>-6.7385083743531918E-5</v>
      </c>
      <c r="M953" s="5">
        <f>M952</f>
        <v>1.5826072924777366</v>
      </c>
      <c r="N953" s="4">
        <v>0.64</v>
      </c>
      <c r="O953" s="4">
        <f>((Table1[[#This Row],[Dom prob.]]*(Table1[[#This Row],[Odds]]-1)-1+Table1[[#This Row],[Dom prob.]])/(Table1[[#This Row],[Odds]]-1))*0.3</f>
        <v>-2.3999999999999955E-2</v>
      </c>
      <c r="P953" s="4"/>
      <c r="Q953" s="4">
        <f>(Table1[[#This Row],[Dom Bet]]*Table1[[#This Row],[Odds]]*Table1[[#This Row],[Win]]-Table1[[#This Row],[Dom Bet]])*Table1[[#This Row],[Dom Bankroll]]</f>
        <v>0</v>
      </c>
      <c r="R953" s="4">
        <f>Table1[[#This Row],[Dom Bet]]*Table1[[#This Row],[Odds]]*Table1[[#This Row],[Win]]-Table1[[#This Row],[Dom Bet]]</f>
        <v>0</v>
      </c>
      <c r="S953" s="4">
        <f>S952</f>
        <v>1.1714657292504982</v>
      </c>
      <c r="T953">
        <v>0.65790000000000004</v>
      </c>
      <c r="U953">
        <f>((Table1[[#This Row],[BB prob.]]*(Table1[[#This Row],[Odds]]-1)-1+Table1[[#This Row],[BB prob.]])/(Table1[[#This Row],[Odds]]-1))*0.3</f>
        <v>-7.8899999999999301E-3</v>
      </c>
      <c r="W953">
        <f>(Table1[[#This Row],[BB Bet]]*Table1[[#This Row],[Odds]]*Table1[[#This Row],[Win]]-Table1[[#This Row],[BB Bet]])*Table1[[#This Row],[BB Bankroll]]</f>
        <v>0</v>
      </c>
      <c r="X953">
        <f>Table1[[#This Row],[BB Bet]]*Table1[[#This Row],[Odds]]*Table1[[#This Row],[Win]]-Table1[[#This Row],[BB Bet]]</f>
        <v>0</v>
      </c>
      <c r="Y953" s="5">
        <f>Y952</f>
        <v>1.460918897900477</v>
      </c>
    </row>
    <row r="954" spans="1:25" x14ac:dyDescent="0.35">
      <c r="A954" s="4">
        <v>2020020495.2</v>
      </c>
      <c r="B954" s="4">
        <v>67</v>
      </c>
      <c r="C954" s="4" t="s">
        <v>31</v>
      </c>
      <c r="D954" s="4" t="s">
        <v>5</v>
      </c>
      <c r="E954" s="4">
        <v>0</v>
      </c>
      <c r="F954" s="4">
        <v>0</v>
      </c>
      <c r="G954" s="4">
        <v>2.2999999999999998</v>
      </c>
      <c r="H954">
        <v>0.39874493334337352</v>
      </c>
      <c r="I954">
        <f>((Table1[[#This Row],[H-S prob.]]*(Table1[[#This Row],[Odds]]-1)-1+Table1[[#This Row],[H-S prob.]])/(Table1[[#This Row],[Odds]]-1))*0.3</f>
        <v>-1.9127689225440229E-2</v>
      </c>
      <c r="K954">
        <f>(Table1[[#This Row],[H-S Bet]]*Table1[[#This Row],[Odds]]*Table1[[#This Row],[Win]]-Table1[[#This Row],[H-S Bet]])*Table1[[#This Row],[H-S Bankroll]]</f>
        <v>0</v>
      </c>
      <c r="L954">
        <f>Table1[[#This Row],[H-S Bet]]*Table1[[#This Row],[Odds]]*Table1[[#This Row],[Win]]-Table1[[#This Row],[H-S Bet]]</f>
        <v>0</v>
      </c>
      <c r="M954" s="5">
        <f>M953</f>
        <v>1.5826072924777366</v>
      </c>
      <c r="N954" s="4">
        <v>0.42400000000000004</v>
      </c>
      <c r="O954" s="4">
        <f>((Table1[[#This Row],[Dom prob.]]*(Table1[[#This Row],[Odds]]-1)-1+Table1[[#This Row],[Dom prob.]])/(Table1[[#This Row],[Odds]]-1))*0.3</f>
        <v>-5.7230769230769089E-3</v>
      </c>
      <c r="P954" s="4"/>
      <c r="Q954" s="4">
        <f>(Table1[[#This Row],[Dom Bet]]*Table1[[#This Row],[Odds]]*Table1[[#This Row],[Win]]-Table1[[#This Row],[Dom Bet]])*Table1[[#This Row],[Dom Bankroll]]</f>
        <v>0</v>
      </c>
      <c r="R954" s="4">
        <f>Table1[[#This Row],[Dom Bet]]*Table1[[#This Row],[Odds]]*Table1[[#This Row],[Win]]-Table1[[#This Row],[Dom Bet]]</f>
        <v>0</v>
      </c>
      <c r="S954" s="4">
        <f>S953</f>
        <v>1.1714657292504982</v>
      </c>
      <c r="T954">
        <v>0.30559999999999998</v>
      </c>
      <c r="U954">
        <f>((Table1[[#This Row],[BB prob.]]*(Table1[[#This Row],[Odds]]-1)-1+Table1[[#This Row],[BB prob.]])/(Table1[[#This Row],[Odds]]-1))*0.3</f>
        <v>-6.8566153846153888E-2</v>
      </c>
      <c r="W954">
        <f>(Table1[[#This Row],[BB Bet]]*Table1[[#This Row],[Odds]]*Table1[[#This Row],[Win]]-Table1[[#This Row],[BB Bet]])*Table1[[#This Row],[BB Bankroll]]</f>
        <v>0</v>
      </c>
      <c r="X954">
        <f>Table1[[#This Row],[BB Bet]]*Table1[[#This Row],[Odds]]*Table1[[#This Row],[Win]]-Table1[[#This Row],[BB Bet]]</f>
        <v>0</v>
      </c>
      <c r="Y954" s="5">
        <f>Y953</f>
        <v>1.460918897900477</v>
      </c>
    </row>
    <row r="955" spans="1:25" x14ac:dyDescent="0.35">
      <c r="A955" s="4">
        <v>2020020495.2</v>
      </c>
      <c r="B955" s="4">
        <v>67</v>
      </c>
      <c r="C955" s="4" t="s">
        <v>5</v>
      </c>
      <c r="D955" s="4" t="s">
        <v>31</v>
      </c>
      <c r="E955" s="4">
        <v>1</v>
      </c>
      <c r="F955" s="4">
        <v>1</v>
      </c>
      <c r="G955" s="4">
        <v>1.71</v>
      </c>
      <c r="H955">
        <v>0.60125506665662654</v>
      </c>
      <c r="I955">
        <f>((Table1[[#This Row],[H-S prob.]]*(Table1[[#This Row],[Odds]]-1)-1+Table1[[#This Row],[H-S prob.]])/(Table1[[#This Row],[Odds]]-1))*0.3</f>
        <v>1.1892745344858303E-2</v>
      </c>
      <c r="J955">
        <v>1.1892745344858303E-2</v>
      </c>
      <c r="K955">
        <f>(Table1[[#This Row],[H-S Bet]]*Table1[[#This Row],[Odds]]*Table1[[#This Row],[Win]]-Table1[[#This Row],[H-S Bet]])*Table1[[#This Row],[H-S Bankroll]]</f>
        <v>1.3363297312350917E-2</v>
      </c>
      <c r="L955">
        <f>Table1[[#This Row],[H-S Bet]]*Table1[[#This Row],[Odds]]*Table1[[#This Row],[Win]]-Table1[[#This Row],[H-S Bet]]</f>
        <v>8.4438491948493951E-3</v>
      </c>
      <c r="M955" s="5">
        <f>M954</f>
        <v>1.5826072924777366</v>
      </c>
      <c r="N955" s="4">
        <v>0.57599999999999996</v>
      </c>
      <c r="O955" s="4">
        <f>((Table1[[#This Row],[Dom prob.]]*(Table1[[#This Row],[Odds]]-1)-1+Table1[[#This Row],[Dom prob.]])/(Table1[[#This Row],[Odds]]-1))*0.3</f>
        <v>-6.3549295774648117E-3</v>
      </c>
      <c r="P955" s="4"/>
      <c r="Q955" s="4">
        <f>(Table1[[#This Row],[Dom Bet]]*Table1[[#This Row],[Odds]]*Table1[[#This Row],[Win]]-Table1[[#This Row],[Dom Bet]])*Table1[[#This Row],[Dom Bankroll]]</f>
        <v>0</v>
      </c>
      <c r="R955" s="4">
        <f>Table1[[#This Row],[Dom Bet]]*Table1[[#This Row],[Odds]]*Table1[[#This Row],[Win]]-Table1[[#This Row],[Dom Bet]]</f>
        <v>0</v>
      </c>
      <c r="S955" s="4">
        <f>S954</f>
        <v>1.1714657292504982</v>
      </c>
      <c r="T955">
        <v>0.69440000000000002</v>
      </c>
      <c r="U955">
        <f>((Table1[[#This Row],[BB prob.]]*(Table1[[#This Row],[Odds]]-1)-1+Table1[[#This Row],[BB prob.]])/(Table1[[#This Row],[Odds]]-1))*0.3</f>
        <v>7.9193239436619683E-2</v>
      </c>
      <c r="V955">
        <v>7.9193239436619683E-2</v>
      </c>
      <c r="W955">
        <f>(Table1[[#This Row],[BB Bet]]*Table1[[#This Row],[Odds]]*Table1[[#This Row],[Win]]-Table1[[#This Row],[BB Bet]])*Table1[[#This Row],[BB Bankroll]]</f>
        <v>8.2143379056029669E-2</v>
      </c>
      <c r="X955">
        <f>Table1[[#This Row],[BB Bet]]*Table1[[#This Row],[Odds]]*Table1[[#This Row],[Win]]-Table1[[#This Row],[BB Bet]]</f>
        <v>5.6227199999999977E-2</v>
      </c>
      <c r="Y955" s="5">
        <f>Y954</f>
        <v>1.460918897900477</v>
      </c>
    </row>
    <row r="956" spans="1:25" x14ac:dyDescent="0.35">
      <c r="A956" s="4">
        <v>2020020495.3</v>
      </c>
      <c r="B956" s="4">
        <v>67</v>
      </c>
      <c r="C956" s="4" t="s">
        <v>32</v>
      </c>
      <c r="D956" s="4" t="s">
        <v>21</v>
      </c>
      <c r="E956" s="4">
        <v>1</v>
      </c>
      <c r="F956" s="4">
        <v>0</v>
      </c>
      <c r="G956" s="4">
        <v>1.58</v>
      </c>
      <c r="H956">
        <v>0.59841287332636484</v>
      </c>
      <c r="I956">
        <f>((Table1[[#This Row],[H-S prob.]]*(Table1[[#This Row],[Odds]]-1)-1+Table1[[#This Row],[H-S prob.]])/(Table1[[#This Row],[Odds]]-1))*0.3</f>
        <v>-2.8193617316039733E-2</v>
      </c>
      <c r="K956">
        <f>(Table1[[#This Row],[H-S Bet]]*Table1[[#This Row],[Odds]]*Table1[[#This Row],[Win]]-Table1[[#This Row],[H-S Bet]])*Table1[[#This Row],[H-S Bankroll]]</f>
        <v>0</v>
      </c>
      <c r="L956">
        <f>Table1[[#This Row],[H-S Bet]]*Table1[[#This Row],[Odds]]*Table1[[#This Row],[Win]]-Table1[[#This Row],[H-S Bet]]</f>
        <v>0</v>
      </c>
      <c r="M956" s="5">
        <f>M955</f>
        <v>1.5826072924777366</v>
      </c>
      <c r="N956" s="4">
        <v>0.65100000000000002</v>
      </c>
      <c r="O956" s="4">
        <f>((Table1[[#This Row],[Dom prob.]]*(Table1[[#This Row],[Odds]]-1)-1+Table1[[#This Row],[Dom prob.]])/(Table1[[#This Row],[Odds]]-1))*0.3</f>
        <v>1.4782758620689677E-2</v>
      </c>
      <c r="P956" s="4">
        <v>1.4782758620689677E-2</v>
      </c>
      <c r="Q956" s="4">
        <f>(Table1[[#This Row],[Dom Bet]]*Table1[[#This Row],[Odds]]*Table1[[#This Row],[Win]]-Table1[[#This Row],[Dom Bet]])*Table1[[#This Row],[Dom Bankroll]]</f>
        <v>-1.7317495107920321E-2</v>
      </c>
      <c r="R956" s="4">
        <f>Table1[[#This Row],[Dom Bet]]*Table1[[#This Row],[Odds]]*Table1[[#This Row],[Win]]-Table1[[#This Row],[Dom Bet]]</f>
        <v>-1.4782758620689677E-2</v>
      </c>
      <c r="S956" s="4">
        <f>S955</f>
        <v>1.1714657292504982</v>
      </c>
      <c r="T956">
        <v>0.59740000000000004</v>
      </c>
      <c r="U956">
        <f>((Table1[[#This Row],[BB prob.]]*(Table1[[#This Row],[Odds]]-1)-1+Table1[[#This Row],[BB prob.]])/(Table1[[#This Row],[Odds]]-1))*0.3</f>
        <v>-2.9021379310344791E-2</v>
      </c>
      <c r="W956">
        <f>(Table1[[#This Row],[BB Bet]]*Table1[[#This Row],[Odds]]*Table1[[#This Row],[Win]]-Table1[[#This Row],[BB Bet]])*Table1[[#This Row],[BB Bankroll]]</f>
        <v>0</v>
      </c>
      <c r="X956">
        <f>Table1[[#This Row],[BB Bet]]*Table1[[#This Row],[Odds]]*Table1[[#This Row],[Win]]-Table1[[#This Row],[BB Bet]]</f>
        <v>0</v>
      </c>
      <c r="Y956" s="5">
        <f>Y955</f>
        <v>1.460918897900477</v>
      </c>
    </row>
    <row r="957" spans="1:25" x14ac:dyDescent="0.35">
      <c r="A957" s="4">
        <v>2020020495.3</v>
      </c>
      <c r="B957" s="4">
        <v>67</v>
      </c>
      <c r="C957" s="4" t="s">
        <v>21</v>
      </c>
      <c r="D957" s="4" t="s">
        <v>32</v>
      </c>
      <c r="E957" s="4">
        <v>0</v>
      </c>
      <c r="F957" s="4">
        <v>1</v>
      </c>
      <c r="G957" s="4">
        <v>2.6</v>
      </c>
      <c r="H957">
        <v>0.40158712667363516</v>
      </c>
      <c r="I957">
        <f>((Table1[[#This Row],[H-S prob.]]*(Table1[[#This Row],[Odds]]-1)-1+Table1[[#This Row],[H-S prob.]])/(Table1[[#This Row],[Odds]]-1))*0.3</f>
        <v>8.2737242533971467E-3</v>
      </c>
      <c r="J957">
        <v>8.2737242533971467E-3</v>
      </c>
      <c r="K957">
        <f>(Table1[[#This Row],[H-S Bet]]*Table1[[#This Row],[Odds]]*Table1[[#This Row],[Win]]-Table1[[#This Row],[H-S Bet]])*Table1[[#This Row],[H-S Bankroll]]</f>
        <v>2.0950490143001984E-2</v>
      </c>
      <c r="L957">
        <f>Table1[[#This Row],[H-S Bet]]*Table1[[#This Row],[Odds]]*Table1[[#This Row],[Win]]-Table1[[#This Row],[H-S Bet]]</f>
        <v>1.3237958805435435E-2</v>
      </c>
      <c r="M957" s="5">
        <f>M956</f>
        <v>1.5826072924777366</v>
      </c>
      <c r="N957" s="4">
        <v>0.34899999999999998</v>
      </c>
      <c r="O957" s="4">
        <f>((Table1[[#This Row],[Dom prob.]]*(Table1[[#This Row],[Odds]]-1)-1+Table1[[#This Row],[Dom prob.]])/(Table1[[#This Row],[Odds]]-1))*0.3</f>
        <v>-1.7362500000000003E-2</v>
      </c>
      <c r="P957" s="4"/>
      <c r="Q957" s="4">
        <f>(Table1[[#This Row],[Dom Bet]]*Table1[[#This Row],[Odds]]*Table1[[#This Row],[Win]]-Table1[[#This Row],[Dom Bet]])*Table1[[#This Row],[Dom Bankroll]]</f>
        <v>0</v>
      </c>
      <c r="R957" s="4">
        <f>Table1[[#This Row],[Dom Bet]]*Table1[[#This Row],[Odds]]*Table1[[#This Row],[Win]]-Table1[[#This Row],[Dom Bet]]</f>
        <v>0</v>
      </c>
      <c r="S957" s="4">
        <f>S956</f>
        <v>1.1714657292504982</v>
      </c>
      <c r="T957">
        <v>0.40259999999999996</v>
      </c>
      <c r="U957">
        <f>((Table1[[#This Row],[BB prob.]]*(Table1[[#This Row],[Odds]]-1)-1+Table1[[#This Row],[BB prob.]])/(Table1[[#This Row],[Odds]]-1))*0.3</f>
        <v>8.7674999999999836E-3</v>
      </c>
      <c r="V957">
        <v>8.7674999999999836E-3</v>
      </c>
      <c r="W957">
        <f>(Table1[[#This Row],[BB Bet]]*Table1[[#This Row],[Odds]]*Table1[[#This Row],[Win]]-Table1[[#This Row],[BB Bet]])*Table1[[#This Row],[BB Bankroll]]</f>
        <v>2.0493770299747853E-2</v>
      </c>
      <c r="X957">
        <f>Table1[[#This Row],[BB Bet]]*Table1[[#This Row],[Odds]]*Table1[[#This Row],[Win]]-Table1[[#This Row],[BB Bet]]</f>
        <v>1.4027999999999975E-2</v>
      </c>
      <c r="Y957" s="5">
        <f>Y956</f>
        <v>1.460918897900477</v>
      </c>
    </row>
    <row r="958" spans="1:25" x14ac:dyDescent="0.35">
      <c r="A958" s="4">
        <v>2020020496</v>
      </c>
      <c r="B958" s="4">
        <v>68</v>
      </c>
      <c r="C958" s="4" t="s">
        <v>12</v>
      </c>
      <c r="D958" s="4" t="s">
        <v>17</v>
      </c>
      <c r="E958" s="4">
        <v>0</v>
      </c>
      <c r="F958" s="4">
        <v>0</v>
      </c>
      <c r="G958" s="4">
        <v>3.3</v>
      </c>
      <c r="H958">
        <v>0.3141830750832299</v>
      </c>
      <c r="I958">
        <f>((Table1[[#This Row],[H-S prob.]]*(Table1[[#This Row],[Odds]]-1)-1+Table1[[#This Row],[H-S prob.]])/(Table1[[#This Row],[Odds]]-1))*0.3</f>
        <v>4.800541014085908E-3</v>
      </c>
      <c r="J958">
        <v>4.800541014085908E-3</v>
      </c>
      <c r="K958">
        <f>(Table1[[#This Row],[H-S Bet]]*Table1[[#This Row],[Odds]]*Table1[[#This Row],[Win]]-Table1[[#This Row],[H-S Bet]])*Table1[[#This Row],[H-S Bankroll]]</f>
        <v>-7.8836010482003279E-3</v>
      </c>
      <c r="L958">
        <f>Table1[[#This Row],[H-S Bet]]*Table1[[#This Row],[Odds]]*Table1[[#This Row],[Win]]-Table1[[#This Row],[H-S Bet]]</f>
        <v>-4.800541014085908E-3</v>
      </c>
      <c r="M958" s="5">
        <f>M957+SUM(K950:K957)</f>
        <v>1.6422317870148389</v>
      </c>
      <c r="N958" s="4">
        <v>0.30500000000000005</v>
      </c>
      <c r="O958" s="4">
        <f>((Table1[[#This Row],[Dom prob.]]*(Table1[[#This Row],[Odds]]-1)-1+Table1[[#This Row],[Dom prob.]])/(Table1[[#This Row],[Odds]]-1))*0.3</f>
        <v>8.4782608695652985E-4</v>
      </c>
      <c r="P958" s="4">
        <v>8.4782608695652985E-4</v>
      </c>
      <c r="Q958" s="4">
        <f>(Table1[[#This Row],[Dom Bet]]*Table1[[#This Row],[Odds]]*Table1[[#This Row],[Win]]-Table1[[#This Row],[Dom Bet]])*Table1[[#This Row],[Dom Bankroll]]</f>
        <v>-9.851614838039069E-4</v>
      </c>
      <c r="R958" s="4">
        <f>Table1[[#This Row],[Dom Bet]]*Table1[[#This Row],[Odds]]*Table1[[#This Row],[Win]]-Table1[[#This Row],[Dom Bet]]</f>
        <v>-8.4782608695652985E-4</v>
      </c>
      <c r="S958" s="4">
        <f>S957+SUM(Q950:Q957)</f>
        <v>1.1619853398712636</v>
      </c>
      <c r="T958">
        <v>0.2802</v>
      </c>
      <c r="U958">
        <f>((Table1[[#This Row],[BB prob.]]*(Table1[[#This Row],[Odds]]-1)-1+Table1[[#This Row],[BB prob.]])/(Table1[[#This Row],[Odds]]-1))*0.3</f>
        <v>-9.826956521739141E-3</v>
      </c>
      <c r="W958">
        <f>(Table1[[#This Row],[BB Bet]]*Table1[[#This Row],[Odds]]*Table1[[#This Row],[Win]]-Table1[[#This Row],[BB Bet]])*Table1[[#This Row],[BB Bankroll]]</f>
        <v>0</v>
      </c>
      <c r="X958">
        <f>Table1[[#This Row],[BB Bet]]*Table1[[#This Row],[Odds]]*Table1[[#This Row],[Win]]-Table1[[#This Row],[BB Bet]]</f>
        <v>0</v>
      </c>
      <c r="Y958" s="5">
        <f>Y957+SUM(W950:W957)</f>
        <v>1.5627379326734303</v>
      </c>
    </row>
    <row r="959" spans="1:25" x14ac:dyDescent="0.35">
      <c r="A959" s="4">
        <v>2020020496</v>
      </c>
      <c r="B959" s="4">
        <v>68</v>
      </c>
      <c r="C959" s="4" t="s">
        <v>17</v>
      </c>
      <c r="D959" s="4" t="s">
        <v>12</v>
      </c>
      <c r="E959" s="4">
        <v>1</v>
      </c>
      <c r="F959" s="4">
        <v>1</v>
      </c>
      <c r="G959" s="4">
        <v>1.38</v>
      </c>
      <c r="H959">
        <v>0.68581692491677015</v>
      </c>
      <c r="I959">
        <f>((Table1[[#This Row],[H-S prob.]]*(Table1[[#This Row],[Odds]]-1)-1+Table1[[#This Row],[H-S prob.]])/(Table1[[#This Row],[Odds]]-1))*0.3</f>
        <v>-4.2294192327518888E-2</v>
      </c>
      <c r="K959">
        <f>(Table1[[#This Row],[H-S Bet]]*Table1[[#This Row],[Odds]]*Table1[[#This Row],[Win]]-Table1[[#This Row],[H-S Bet]])*Table1[[#This Row],[H-S Bankroll]]</f>
        <v>0</v>
      </c>
      <c r="L959">
        <f>Table1[[#This Row],[H-S Bet]]*Table1[[#This Row],[Odds]]*Table1[[#This Row],[Win]]-Table1[[#This Row],[H-S Bet]]</f>
        <v>0</v>
      </c>
      <c r="M959" s="5">
        <f>M958</f>
        <v>1.6422317870148389</v>
      </c>
      <c r="N959" s="4">
        <v>0.69499999999999995</v>
      </c>
      <c r="O959" s="4">
        <f>((Table1[[#This Row],[Dom prob.]]*(Table1[[#This Row],[Odds]]-1)-1+Table1[[#This Row],[Dom prob.]])/(Table1[[#This Row],[Odds]]-1))*0.3</f>
        <v>-3.2289473684210659E-2</v>
      </c>
      <c r="P959" s="4"/>
      <c r="Q959" s="4">
        <f>(Table1[[#This Row],[Dom Bet]]*Table1[[#This Row],[Odds]]*Table1[[#This Row],[Win]]-Table1[[#This Row],[Dom Bet]])*Table1[[#This Row],[Dom Bankroll]]</f>
        <v>0</v>
      </c>
      <c r="R959" s="4">
        <f>Table1[[#This Row],[Dom Bet]]*Table1[[#This Row],[Odds]]*Table1[[#This Row],[Win]]-Table1[[#This Row],[Dom Bet]]</f>
        <v>0</v>
      </c>
      <c r="S959" s="4">
        <f>S958</f>
        <v>1.1619853398712636</v>
      </c>
      <c r="T959">
        <v>0.7198</v>
      </c>
      <c r="U959">
        <f>((Table1[[#This Row],[BB prob.]]*(Table1[[#This Row],[Odds]]-1)-1+Table1[[#This Row],[BB prob.]])/(Table1[[#This Row],[Odds]]-1))*0.3</f>
        <v>-5.2705263157895752E-3</v>
      </c>
      <c r="W959">
        <f>(Table1[[#This Row],[BB Bet]]*Table1[[#This Row],[Odds]]*Table1[[#This Row],[Win]]-Table1[[#This Row],[BB Bet]])*Table1[[#This Row],[BB Bankroll]]</f>
        <v>0</v>
      </c>
      <c r="X959">
        <f>Table1[[#This Row],[BB Bet]]*Table1[[#This Row],[Odds]]*Table1[[#This Row],[Win]]-Table1[[#This Row],[BB Bet]]</f>
        <v>0</v>
      </c>
      <c r="Y959" s="5">
        <f>Y958</f>
        <v>1.5627379326734303</v>
      </c>
    </row>
    <row r="960" spans="1:25" x14ac:dyDescent="0.35">
      <c r="A960" s="4">
        <v>2020020497</v>
      </c>
      <c r="B960" s="4">
        <v>68</v>
      </c>
      <c r="C960" s="4" t="s">
        <v>18</v>
      </c>
      <c r="D960" s="4" t="s">
        <v>20</v>
      </c>
      <c r="E960" s="4">
        <v>0</v>
      </c>
      <c r="F960" s="4">
        <v>1</v>
      </c>
      <c r="G960" s="4">
        <v>1.62</v>
      </c>
      <c r="H960">
        <v>0.53664978917576867</v>
      </c>
      <c r="I960">
        <f>((Table1[[#This Row],[H-S prob.]]*(Table1[[#This Row],[Odds]]-1)-1+Table1[[#This Row],[H-S prob.]])/(Table1[[#This Row],[Odds]]-1))*0.3</f>
        <v>-6.3206778162219993E-2</v>
      </c>
      <c r="K960">
        <f>(Table1[[#This Row],[H-S Bet]]*Table1[[#This Row],[Odds]]*Table1[[#This Row],[Win]]-Table1[[#This Row],[H-S Bet]])*Table1[[#This Row],[H-S Bankroll]]</f>
        <v>0</v>
      </c>
      <c r="L960">
        <f>Table1[[#This Row],[H-S Bet]]*Table1[[#This Row],[Odds]]*Table1[[#This Row],[Win]]-Table1[[#This Row],[H-S Bet]]</f>
        <v>0</v>
      </c>
      <c r="M960" s="5">
        <f>M959</f>
        <v>1.6422317870148389</v>
      </c>
      <c r="N960" s="4">
        <v>0.60099999999999998</v>
      </c>
      <c r="O960" s="4">
        <f>((Table1[[#This Row],[Dom prob.]]*(Table1[[#This Row],[Odds]]-1)-1+Table1[[#This Row],[Dom prob.]])/(Table1[[#This Row],[Odds]]-1))*0.3</f>
        <v>-1.2764516129032236E-2</v>
      </c>
      <c r="P960" s="4"/>
      <c r="Q960" s="4">
        <f>(Table1[[#This Row],[Dom Bet]]*Table1[[#This Row],[Odds]]*Table1[[#This Row],[Win]]-Table1[[#This Row],[Dom Bet]])*Table1[[#This Row],[Dom Bankroll]]</f>
        <v>0</v>
      </c>
      <c r="R960" s="4">
        <f>Table1[[#This Row],[Dom Bet]]*Table1[[#This Row],[Odds]]*Table1[[#This Row],[Win]]-Table1[[#This Row],[Dom Bet]]</f>
        <v>0</v>
      </c>
      <c r="S960" s="4">
        <f>S959</f>
        <v>1.1619853398712636</v>
      </c>
      <c r="T960">
        <v>0.57309999999999994</v>
      </c>
      <c r="U960">
        <f>((Table1[[#This Row],[BB prob.]]*(Table1[[#This Row],[Odds]]-1)-1+Table1[[#This Row],[BB prob.]])/(Table1[[#This Row],[Odds]]-1))*0.3</f>
        <v>-3.4634516129032268E-2</v>
      </c>
      <c r="W960">
        <f>(Table1[[#This Row],[BB Bet]]*Table1[[#This Row],[Odds]]*Table1[[#This Row],[Win]]-Table1[[#This Row],[BB Bet]])*Table1[[#This Row],[BB Bankroll]]</f>
        <v>0</v>
      </c>
      <c r="X960">
        <f>Table1[[#This Row],[BB Bet]]*Table1[[#This Row],[Odds]]*Table1[[#This Row],[Win]]-Table1[[#This Row],[BB Bet]]</f>
        <v>0</v>
      </c>
      <c r="Y960" s="5">
        <f>Y959</f>
        <v>1.5627379326734303</v>
      </c>
    </row>
    <row r="961" spans="1:25" x14ac:dyDescent="0.35">
      <c r="A961" s="4">
        <v>2020020497</v>
      </c>
      <c r="B961" s="4">
        <v>68</v>
      </c>
      <c r="C961" s="4" t="s">
        <v>20</v>
      </c>
      <c r="D961" s="4" t="s">
        <v>18</v>
      </c>
      <c r="E961" s="4">
        <v>1</v>
      </c>
      <c r="F961" s="4">
        <v>0</v>
      </c>
      <c r="G961" s="4">
        <v>2.5</v>
      </c>
      <c r="H961">
        <v>0.46335021082423122</v>
      </c>
      <c r="I961">
        <f>((Table1[[#This Row],[H-S prob.]]*(Table1[[#This Row],[Odds]]-1)-1+Table1[[#This Row],[H-S prob.]])/(Table1[[#This Row],[Odds]]-1))*0.3</f>
        <v>3.1675105412115621E-2</v>
      </c>
      <c r="J961">
        <v>3.1675105412115621E-2</v>
      </c>
      <c r="K961">
        <f>(Table1[[#This Row],[H-S Bet]]*Table1[[#This Row],[Odds]]*Table1[[#This Row],[Win]]-Table1[[#This Row],[H-S Bet]])*Table1[[#This Row],[H-S Bankroll]]</f>
        <v>-5.2017864964822032E-2</v>
      </c>
      <c r="L961">
        <f>Table1[[#This Row],[H-S Bet]]*Table1[[#This Row],[Odds]]*Table1[[#This Row],[Win]]-Table1[[#This Row],[H-S Bet]]</f>
        <v>-3.1675105412115621E-2</v>
      </c>
      <c r="M961" s="5">
        <f>M960</f>
        <v>1.6422317870148389</v>
      </c>
      <c r="N961" s="4">
        <v>0.39900000000000002</v>
      </c>
      <c r="O961" s="4">
        <f>((Table1[[#This Row],[Dom prob.]]*(Table1[[#This Row],[Odds]]-1)-1+Table1[[#This Row],[Dom prob.]])/(Table1[[#This Row],[Odds]]-1))*0.3</f>
        <v>-4.9999999999998939E-4</v>
      </c>
      <c r="P961" s="4"/>
      <c r="Q961" s="4">
        <f>(Table1[[#This Row],[Dom Bet]]*Table1[[#This Row],[Odds]]*Table1[[#This Row],[Win]]-Table1[[#This Row],[Dom Bet]])*Table1[[#This Row],[Dom Bankroll]]</f>
        <v>0</v>
      </c>
      <c r="R961" s="4">
        <f>Table1[[#This Row],[Dom Bet]]*Table1[[#This Row],[Odds]]*Table1[[#This Row],[Win]]-Table1[[#This Row],[Dom Bet]]</f>
        <v>0</v>
      </c>
      <c r="S961" s="4">
        <f>S960</f>
        <v>1.1619853398712636</v>
      </c>
      <c r="T961">
        <v>0.4269</v>
      </c>
      <c r="U961">
        <f>((Table1[[#This Row],[BB prob.]]*(Table1[[#This Row],[Odds]]-1)-1+Table1[[#This Row],[BB prob.]])/(Table1[[#This Row],[Odds]]-1))*0.3</f>
        <v>1.3449999999999995E-2</v>
      </c>
      <c r="V961">
        <v>1.3449999999999995E-2</v>
      </c>
      <c r="W961">
        <f>(Table1[[#This Row],[BB Bet]]*Table1[[#This Row],[Odds]]*Table1[[#This Row],[Win]]-Table1[[#This Row],[BB Bet]])*Table1[[#This Row],[BB Bankroll]]</f>
        <v>-2.1018825194457628E-2</v>
      </c>
      <c r="X961">
        <f>Table1[[#This Row],[BB Bet]]*Table1[[#This Row],[Odds]]*Table1[[#This Row],[Win]]-Table1[[#This Row],[BB Bet]]</f>
        <v>-1.3449999999999995E-2</v>
      </c>
      <c r="Y961" s="5">
        <f>Y960</f>
        <v>1.5627379326734303</v>
      </c>
    </row>
    <row r="962" spans="1:25" x14ac:dyDescent="0.35">
      <c r="A962" s="4">
        <v>2020020499</v>
      </c>
      <c r="B962" s="4">
        <v>68</v>
      </c>
      <c r="C962" s="4" t="s">
        <v>22</v>
      </c>
      <c r="D962" s="4" t="s">
        <v>30</v>
      </c>
      <c r="E962" s="4">
        <v>0</v>
      </c>
      <c r="F962" s="4">
        <v>0</v>
      </c>
      <c r="G962" s="4">
        <v>1.57</v>
      </c>
      <c r="H962">
        <v>0.62148515995461828</v>
      </c>
      <c r="I962">
        <f>((Table1[[#This Row],[H-S prob.]]*(Table1[[#This Row],[Odds]]-1)-1+Table1[[#This Row],[H-S prob.]])/(Table1[[#This Row],[Odds]]-1))*0.3</f>
        <v>-1.2772788879604874E-2</v>
      </c>
      <c r="K962">
        <f>(Table1[[#This Row],[H-S Bet]]*Table1[[#This Row],[Odds]]*Table1[[#This Row],[Win]]-Table1[[#This Row],[H-S Bet]])*Table1[[#This Row],[H-S Bankroll]]</f>
        <v>0</v>
      </c>
      <c r="L962">
        <f>Table1[[#This Row],[H-S Bet]]*Table1[[#This Row],[Odds]]*Table1[[#This Row],[Win]]-Table1[[#This Row],[H-S Bet]]</f>
        <v>0</v>
      </c>
      <c r="M962" s="5">
        <f>M961</f>
        <v>1.6422317870148389</v>
      </c>
      <c r="N962" s="4">
        <v>0.63300000000000001</v>
      </c>
      <c r="O962" s="4">
        <f>((Table1[[#This Row],[Dom prob.]]*(Table1[[#This Row],[Odds]]-1)-1+Table1[[#This Row],[Dom prob.]])/(Table1[[#This Row],[Odds]]-1))*0.3</f>
        <v>-3.2578947368420612E-3</v>
      </c>
      <c r="P962" s="4"/>
      <c r="Q962" s="4">
        <f>(Table1[[#This Row],[Dom Bet]]*Table1[[#This Row],[Odds]]*Table1[[#This Row],[Win]]-Table1[[#This Row],[Dom Bet]])*Table1[[#This Row],[Dom Bankroll]]</f>
        <v>0</v>
      </c>
      <c r="R962" s="4">
        <f>Table1[[#This Row],[Dom Bet]]*Table1[[#This Row],[Odds]]*Table1[[#This Row],[Win]]-Table1[[#This Row],[Dom Bet]]</f>
        <v>0</v>
      </c>
      <c r="S962" s="4">
        <f>S961</f>
        <v>1.1619853398712636</v>
      </c>
      <c r="T962">
        <v>0.62470000000000003</v>
      </c>
      <c r="U962">
        <f>((Table1[[#This Row],[BB prob.]]*(Table1[[#This Row],[Odds]]-1)-1+Table1[[#This Row],[BB prob.]])/(Table1[[#This Row],[Odds]]-1))*0.3</f>
        <v>-1.0116315789473647E-2</v>
      </c>
      <c r="W962">
        <f>(Table1[[#This Row],[BB Bet]]*Table1[[#This Row],[Odds]]*Table1[[#This Row],[Win]]-Table1[[#This Row],[BB Bet]])*Table1[[#This Row],[BB Bankroll]]</f>
        <v>0</v>
      </c>
      <c r="X962">
        <f>Table1[[#This Row],[BB Bet]]*Table1[[#This Row],[Odds]]*Table1[[#This Row],[Win]]-Table1[[#This Row],[BB Bet]]</f>
        <v>0</v>
      </c>
      <c r="Y962" s="5">
        <f>Y961</f>
        <v>1.5627379326734303</v>
      </c>
    </row>
    <row r="963" spans="1:25" x14ac:dyDescent="0.35">
      <c r="A963" s="4">
        <v>2020020499</v>
      </c>
      <c r="B963" s="4">
        <v>68</v>
      </c>
      <c r="C963" s="4" t="s">
        <v>30</v>
      </c>
      <c r="D963" s="4" t="s">
        <v>22</v>
      </c>
      <c r="E963" s="4">
        <v>1</v>
      </c>
      <c r="F963" s="4">
        <v>1</v>
      </c>
      <c r="G963" s="4">
        <v>2.5499999999999998</v>
      </c>
      <c r="H963">
        <v>0.37851484004538166</v>
      </c>
      <c r="I963">
        <f>((Table1[[#This Row],[H-S prob.]]*(Table1[[#This Row],[Odds]]-1)-1+Table1[[#This Row],[H-S prob.]])/(Table1[[#This Row],[Odds]]-1))*0.3</f>
        <v>-6.7329983001826127E-3</v>
      </c>
      <c r="K963">
        <f>(Table1[[#This Row],[H-S Bet]]*Table1[[#This Row],[Odds]]*Table1[[#This Row],[Win]]-Table1[[#This Row],[H-S Bet]])*Table1[[#This Row],[H-S Bankroll]]</f>
        <v>0</v>
      </c>
      <c r="L963">
        <f>Table1[[#This Row],[H-S Bet]]*Table1[[#This Row],[Odds]]*Table1[[#This Row],[Win]]-Table1[[#This Row],[H-S Bet]]</f>
        <v>0</v>
      </c>
      <c r="M963" s="5">
        <f>M962</f>
        <v>1.6422317870148389</v>
      </c>
      <c r="N963" s="4">
        <v>0.36699999999999999</v>
      </c>
      <c r="O963" s="4">
        <f>((Table1[[#This Row],[Dom prob.]]*(Table1[[#This Row],[Odds]]-1)-1+Table1[[#This Row],[Dom prob.]])/(Table1[[#This Row],[Odds]]-1))*0.3</f>
        <v>-1.2416129032258074E-2</v>
      </c>
      <c r="P963" s="4"/>
      <c r="Q963" s="4">
        <f>(Table1[[#This Row],[Dom Bet]]*Table1[[#This Row],[Odds]]*Table1[[#This Row],[Win]]-Table1[[#This Row],[Dom Bet]])*Table1[[#This Row],[Dom Bankroll]]</f>
        <v>0</v>
      </c>
      <c r="R963" s="4">
        <f>Table1[[#This Row],[Dom Bet]]*Table1[[#This Row],[Odds]]*Table1[[#This Row],[Win]]-Table1[[#This Row],[Dom Bet]]</f>
        <v>0</v>
      </c>
      <c r="S963" s="4">
        <f>S962</f>
        <v>1.1619853398712636</v>
      </c>
      <c r="T963">
        <v>0.37530000000000002</v>
      </c>
      <c r="U963">
        <f>((Table1[[#This Row],[BB prob.]]*(Table1[[#This Row],[Odds]]-1)-1+Table1[[#This Row],[BB prob.]])/(Table1[[#This Row],[Odds]]-1))*0.3</f>
        <v>-8.3196774193548383E-3</v>
      </c>
      <c r="W963">
        <f>(Table1[[#This Row],[BB Bet]]*Table1[[#This Row],[Odds]]*Table1[[#This Row],[Win]]-Table1[[#This Row],[BB Bet]])*Table1[[#This Row],[BB Bankroll]]</f>
        <v>0</v>
      </c>
      <c r="X963">
        <f>Table1[[#This Row],[BB Bet]]*Table1[[#This Row],[Odds]]*Table1[[#This Row],[Win]]-Table1[[#This Row],[BB Bet]]</f>
        <v>0</v>
      </c>
      <c r="Y963" s="5">
        <f>Y962</f>
        <v>1.5627379326734303</v>
      </c>
    </row>
    <row r="964" spans="1:25" x14ac:dyDescent="0.35">
      <c r="A964" s="4">
        <v>2020020500</v>
      </c>
      <c r="B964" s="4">
        <v>68</v>
      </c>
      <c r="C964" s="4" t="s">
        <v>9</v>
      </c>
      <c r="D964" s="4" t="s">
        <v>23</v>
      </c>
      <c r="E964" s="4">
        <v>1</v>
      </c>
      <c r="F964" s="4">
        <v>0</v>
      </c>
      <c r="G964" s="4">
        <v>2.15</v>
      </c>
      <c r="H964">
        <v>0.46279181556499405</v>
      </c>
      <c r="I964">
        <f>((Table1[[#This Row],[H-S prob.]]*(Table1[[#This Row],[Odds]]-1)-1+Table1[[#This Row],[H-S prob.]])/(Table1[[#This Row],[Odds]]-1))*0.3</f>
        <v>-1.3037208352859695E-3</v>
      </c>
      <c r="K964">
        <f>(Table1[[#This Row],[H-S Bet]]*Table1[[#This Row],[Odds]]*Table1[[#This Row],[Win]]-Table1[[#This Row],[H-S Bet]])*Table1[[#This Row],[H-S Bankroll]]</f>
        <v>0</v>
      </c>
      <c r="L964">
        <f>Table1[[#This Row],[H-S Bet]]*Table1[[#This Row],[Odds]]*Table1[[#This Row],[Win]]-Table1[[#This Row],[H-S Bet]]</f>
        <v>0</v>
      </c>
      <c r="M964" s="5">
        <f>M963</f>
        <v>1.6422317870148389</v>
      </c>
      <c r="N964" s="4">
        <v>0.495</v>
      </c>
      <c r="O964" s="4">
        <f>((Table1[[#This Row],[Dom prob.]]*(Table1[[#This Row],[Odds]]-1)-1+Table1[[#This Row],[Dom prob.]])/(Table1[[#This Row],[Odds]]-1))*0.3</f>
        <v>1.6760869565217371E-2</v>
      </c>
      <c r="P964" s="4">
        <v>1.6760869565217371E-2</v>
      </c>
      <c r="Q964" s="4">
        <f>(Table1[[#This Row],[Dom Bet]]*Table1[[#This Row],[Odds]]*Table1[[#This Row],[Win]]-Table1[[#This Row],[Dom Bet]])*Table1[[#This Row],[Dom Bankroll]]</f>
        <v>-1.9475884718277024E-2</v>
      </c>
      <c r="R964" s="4">
        <f>Table1[[#This Row],[Dom Bet]]*Table1[[#This Row],[Odds]]*Table1[[#This Row],[Win]]-Table1[[#This Row],[Dom Bet]]</f>
        <v>-1.6760869565217371E-2</v>
      </c>
      <c r="S964" s="4">
        <f>S963</f>
        <v>1.1619853398712636</v>
      </c>
      <c r="T964">
        <v>0.48380000000000001</v>
      </c>
      <c r="U964">
        <f>((Table1[[#This Row],[BB prob.]]*(Table1[[#This Row],[Odds]]-1)-1+Table1[[#This Row],[BB prob.]])/(Table1[[#This Row],[Odds]]-1))*0.3</f>
        <v>1.047913043478259E-2</v>
      </c>
      <c r="V964">
        <v>1.047913043478259E-2</v>
      </c>
      <c r="W964">
        <f>(Table1[[#This Row],[BB Bet]]*Table1[[#This Row],[Odds]]*Table1[[#This Row],[Win]]-Table1[[#This Row],[BB Bet]])*Table1[[#This Row],[BB Bankroll]]</f>
        <v>-1.6376134631867368E-2</v>
      </c>
      <c r="X964">
        <f>Table1[[#This Row],[BB Bet]]*Table1[[#This Row],[Odds]]*Table1[[#This Row],[Win]]-Table1[[#This Row],[BB Bet]]</f>
        <v>-1.047913043478259E-2</v>
      </c>
      <c r="Y964" s="5">
        <f>Y963</f>
        <v>1.5627379326734303</v>
      </c>
    </row>
    <row r="965" spans="1:25" x14ac:dyDescent="0.35">
      <c r="A965" s="4">
        <v>2020020500</v>
      </c>
      <c r="B965" s="4">
        <v>68</v>
      </c>
      <c r="C965" s="4" t="s">
        <v>23</v>
      </c>
      <c r="D965" s="4" t="s">
        <v>9</v>
      </c>
      <c r="E965" s="4">
        <v>0</v>
      </c>
      <c r="F965" s="4">
        <v>1</v>
      </c>
      <c r="G965" s="4">
        <v>1.8</v>
      </c>
      <c r="H965">
        <v>0.53720818443500606</v>
      </c>
      <c r="I965">
        <f>((Table1[[#This Row],[H-S prob.]]*(Table1[[#This Row],[Odds]]-1)-1+Table1[[#This Row],[H-S prob.]])/(Table1[[#This Row],[Odds]]-1))*0.3</f>
        <v>-1.2384475506370923E-2</v>
      </c>
      <c r="K965">
        <f>(Table1[[#This Row],[H-S Bet]]*Table1[[#This Row],[Odds]]*Table1[[#This Row],[Win]]-Table1[[#This Row],[H-S Bet]])*Table1[[#This Row],[H-S Bankroll]]</f>
        <v>0</v>
      </c>
      <c r="L965">
        <f>Table1[[#This Row],[H-S Bet]]*Table1[[#This Row],[Odds]]*Table1[[#This Row],[Win]]-Table1[[#This Row],[H-S Bet]]</f>
        <v>0</v>
      </c>
      <c r="M965" s="5">
        <f>M964</f>
        <v>1.6422317870148389</v>
      </c>
      <c r="N965" s="4">
        <v>0.505</v>
      </c>
      <c r="O965" s="4">
        <f>((Table1[[#This Row],[Dom prob.]]*(Table1[[#This Row],[Odds]]-1)-1+Table1[[#This Row],[Dom prob.]])/(Table1[[#This Row],[Odds]]-1))*0.3</f>
        <v>-3.4124999999999989E-2</v>
      </c>
      <c r="P965" s="4"/>
      <c r="Q965" s="4">
        <f>(Table1[[#This Row],[Dom Bet]]*Table1[[#This Row],[Odds]]*Table1[[#This Row],[Win]]-Table1[[#This Row],[Dom Bet]])*Table1[[#This Row],[Dom Bankroll]]</f>
        <v>0</v>
      </c>
      <c r="R965" s="4">
        <f>Table1[[#This Row],[Dom Bet]]*Table1[[#This Row],[Odds]]*Table1[[#This Row],[Win]]-Table1[[#This Row],[Dom Bet]]</f>
        <v>0</v>
      </c>
      <c r="S965" s="4">
        <f>S964</f>
        <v>1.1619853398712636</v>
      </c>
      <c r="T965">
        <v>0.51619999999999999</v>
      </c>
      <c r="U965">
        <f>((Table1[[#This Row],[BB prob.]]*(Table1[[#This Row],[Odds]]-1)-1+Table1[[#This Row],[BB prob.]])/(Table1[[#This Row],[Odds]]-1))*0.3</f>
        <v>-2.6565000000000005E-2</v>
      </c>
      <c r="W965">
        <f>(Table1[[#This Row],[BB Bet]]*Table1[[#This Row],[Odds]]*Table1[[#This Row],[Win]]-Table1[[#This Row],[BB Bet]])*Table1[[#This Row],[BB Bankroll]]</f>
        <v>0</v>
      </c>
      <c r="X965">
        <f>Table1[[#This Row],[BB Bet]]*Table1[[#This Row],[Odds]]*Table1[[#This Row],[Win]]-Table1[[#This Row],[BB Bet]]</f>
        <v>0</v>
      </c>
      <c r="Y965" s="5">
        <f>Y964</f>
        <v>1.5627379326734303</v>
      </c>
    </row>
    <row r="966" spans="1:25" x14ac:dyDescent="0.35">
      <c r="A966" s="4">
        <v>2020020501</v>
      </c>
      <c r="B966" s="4">
        <v>68</v>
      </c>
      <c r="C966" s="4" t="s">
        <v>26</v>
      </c>
      <c r="D966" s="4" t="s">
        <v>29</v>
      </c>
      <c r="E966" s="4">
        <v>0</v>
      </c>
      <c r="F966" s="4">
        <v>0</v>
      </c>
      <c r="G966" s="4">
        <v>3.15</v>
      </c>
      <c r="H966">
        <v>0.28226489957514972</v>
      </c>
      <c r="I966">
        <f>((Table1[[#This Row],[H-S prob.]]*(Table1[[#This Row],[Odds]]-1)-1+Table1[[#This Row],[H-S prob.]])/(Table1[[#This Row],[Odds]]-1))*0.3</f>
        <v>-1.5469613907666758E-2</v>
      </c>
      <c r="K966">
        <f>(Table1[[#This Row],[H-S Bet]]*Table1[[#This Row],[Odds]]*Table1[[#This Row],[Win]]-Table1[[#This Row],[H-S Bet]])*Table1[[#This Row],[H-S Bankroll]]</f>
        <v>0</v>
      </c>
      <c r="L966">
        <f>Table1[[#This Row],[H-S Bet]]*Table1[[#This Row],[Odds]]*Table1[[#This Row],[Win]]-Table1[[#This Row],[H-S Bet]]</f>
        <v>0</v>
      </c>
      <c r="M966" s="5">
        <f>M965</f>
        <v>1.6422317870148389</v>
      </c>
      <c r="N966" s="4">
        <v>0.254</v>
      </c>
      <c r="O966" s="4">
        <f>((Table1[[#This Row],[Dom prob.]]*(Table1[[#This Row],[Odds]]-1)-1+Table1[[#This Row],[Dom prob.]])/(Table1[[#This Row],[Odds]]-1))*0.3</f>
        <v>-2.7893023255813949E-2</v>
      </c>
      <c r="P966" s="4"/>
      <c r="Q966" s="4">
        <f>(Table1[[#This Row],[Dom Bet]]*Table1[[#This Row],[Odds]]*Table1[[#This Row],[Win]]-Table1[[#This Row],[Dom Bet]])*Table1[[#This Row],[Dom Bankroll]]</f>
        <v>0</v>
      </c>
      <c r="R966" s="4">
        <f>Table1[[#This Row],[Dom Bet]]*Table1[[#This Row],[Odds]]*Table1[[#This Row],[Win]]-Table1[[#This Row],[Dom Bet]]</f>
        <v>0</v>
      </c>
      <c r="S966" s="4">
        <f>S965</f>
        <v>1.1619853398712636</v>
      </c>
      <c r="T966">
        <v>0.28959999999999997</v>
      </c>
      <c r="U966">
        <f>((Table1[[#This Row],[BB prob.]]*(Table1[[#This Row],[Odds]]-1)-1+Table1[[#This Row],[BB prob.]])/(Table1[[#This Row],[Odds]]-1))*0.3</f>
        <v>-1.2245581395348861E-2</v>
      </c>
      <c r="W966">
        <f>(Table1[[#This Row],[BB Bet]]*Table1[[#This Row],[Odds]]*Table1[[#This Row],[Win]]-Table1[[#This Row],[BB Bet]])*Table1[[#This Row],[BB Bankroll]]</f>
        <v>0</v>
      </c>
      <c r="X966">
        <f>Table1[[#This Row],[BB Bet]]*Table1[[#This Row],[Odds]]*Table1[[#This Row],[Win]]-Table1[[#This Row],[BB Bet]]</f>
        <v>0</v>
      </c>
      <c r="Y966" s="5">
        <f>Y965</f>
        <v>1.5627379326734303</v>
      </c>
    </row>
    <row r="967" spans="1:25" x14ac:dyDescent="0.35">
      <c r="A967" s="4">
        <v>2020020501</v>
      </c>
      <c r="B967" s="4">
        <v>68</v>
      </c>
      <c r="C967" s="4" t="s">
        <v>29</v>
      </c>
      <c r="D967" s="4" t="s">
        <v>26</v>
      </c>
      <c r="E967" s="4">
        <v>1</v>
      </c>
      <c r="F967" s="4">
        <v>1</v>
      </c>
      <c r="G967" s="4">
        <v>1.38</v>
      </c>
      <c r="H967">
        <v>0.71773510042485034</v>
      </c>
      <c r="I967">
        <f>((Table1[[#This Row],[H-S prob.]]*(Table1[[#This Row],[Odds]]-1)-1+Table1[[#This Row],[H-S prob.]])/(Table1[[#This Row],[Odds]]-1))*0.3</f>
        <v>-7.5201800634525241E-3</v>
      </c>
      <c r="K967">
        <f>(Table1[[#This Row],[H-S Bet]]*Table1[[#This Row],[Odds]]*Table1[[#This Row],[Win]]-Table1[[#This Row],[H-S Bet]])*Table1[[#This Row],[H-S Bankroll]]</f>
        <v>0</v>
      </c>
      <c r="L967">
        <f>Table1[[#This Row],[H-S Bet]]*Table1[[#This Row],[Odds]]*Table1[[#This Row],[Win]]-Table1[[#This Row],[H-S Bet]]</f>
        <v>0</v>
      </c>
      <c r="M967" s="5">
        <f>M966</f>
        <v>1.6422317870148389</v>
      </c>
      <c r="N967" s="4">
        <v>0.746</v>
      </c>
      <c r="O967" s="4">
        <f>((Table1[[#This Row],[Dom prob.]]*(Table1[[#This Row],[Odds]]-1)-1+Table1[[#This Row],[Dom prob.]])/(Table1[[#This Row],[Odds]]-1))*0.3</f>
        <v>2.3273684210526283E-2</v>
      </c>
      <c r="P967" s="4">
        <v>2.3273684210526283E-2</v>
      </c>
      <c r="Q967" s="4">
        <f>(Table1[[#This Row],[Dom Bet]]*Table1[[#This Row],[Odds]]*Table1[[#This Row],[Win]]-Table1[[#This Row],[Dom Bet]])*Table1[[#This Row],[Dom Bankroll]]</f>
        <v>1.0276598345821441E-2</v>
      </c>
      <c r="R967" s="4">
        <f>Table1[[#This Row],[Dom Bet]]*Table1[[#This Row],[Odds]]*Table1[[#This Row],[Win]]-Table1[[#This Row],[Dom Bet]]</f>
        <v>8.8439999999999873E-3</v>
      </c>
      <c r="S967" s="4">
        <f>S966</f>
        <v>1.1619853398712636</v>
      </c>
      <c r="T967">
        <v>0.71040000000000003</v>
      </c>
      <c r="U967">
        <f>((Table1[[#This Row],[BB prob.]]*(Table1[[#This Row],[Odds]]-1)-1+Table1[[#This Row],[BB prob.]])/(Table1[[#This Row],[Odds]]-1))*0.3</f>
        <v>-1.5511578947368423E-2</v>
      </c>
      <c r="W967">
        <f>(Table1[[#This Row],[BB Bet]]*Table1[[#This Row],[Odds]]*Table1[[#This Row],[Win]]-Table1[[#This Row],[BB Bet]])*Table1[[#This Row],[BB Bankroll]]</f>
        <v>0</v>
      </c>
      <c r="X967">
        <f>Table1[[#This Row],[BB Bet]]*Table1[[#This Row],[Odds]]*Table1[[#This Row],[Win]]-Table1[[#This Row],[BB Bet]]</f>
        <v>0</v>
      </c>
      <c r="Y967" s="5">
        <f>Y966</f>
        <v>1.5627379326734303</v>
      </c>
    </row>
    <row r="968" spans="1:25" x14ac:dyDescent="0.35">
      <c r="A968" s="4">
        <v>2020020502</v>
      </c>
      <c r="B968" s="4">
        <v>68</v>
      </c>
      <c r="C968" s="4" t="s">
        <v>24</v>
      </c>
      <c r="D968" s="4" t="s">
        <v>10</v>
      </c>
      <c r="E968" s="4">
        <v>1</v>
      </c>
      <c r="F968" s="4">
        <v>0</v>
      </c>
      <c r="G968" s="4">
        <v>3.1</v>
      </c>
      <c r="H968">
        <v>0.38046293498051437</v>
      </c>
      <c r="I968">
        <f>((Table1[[#This Row],[H-S prob.]]*(Table1[[#This Row],[Odds]]-1)-1+Table1[[#This Row],[H-S prob.]])/(Table1[[#This Row],[Odds]]-1))*0.3</f>
        <v>2.5633585491370646E-2</v>
      </c>
      <c r="J968">
        <v>2.5633585491370646E-2</v>
      </c>
      <c r="K968">
        <f>(Table1[[#This Row],[H-S Bet]]*Table1[[#This Row],[Odds]]*Table1[[#This Row],[Win]]-Table1[[#This Row],[H-S Bet]])*Table1[[#This Row],[H-S Bankroll]]</f>
        <v>-4.2096288909091263E-2</v>
      </c>
      <c r="L968">
        <f>Table1[[#This Row],[H-S Bet]]*Table1[[#This Row],[Odds]]*Table1[[#This Row],[Win]]-Table1[[#This Row],[H-S Bet]]</f>
        <v>-2.5633585491370646E-2</v>
      </c>
      <c r="M968" s="5">
        <f>M967</f>
        <v>1.6422317870148389</v>
      </c>
      <c r="N968" s="4">
        <v>0.32</v>
      </c>
      <c r="O968" s="4">
        <f>((Table1[[#This Row],[Dom prob.]]*(Table1[[#This Row],[Odds]]-1)-1+Table1[[#This Row],[Dom prob.]])/(Table1[[#This Row],[Odds]]-1))*0.3</f>
        <v>-1.1428571428571358E-3</v>
      </c>
      <c r="P968" s="4"/>
      <c r="Q968" s="4">
        <f>(Table1[[#This Row],[Dom Bet]]*Table1[[#This Row],[Odds]]*Table1[[#This Row],[Win]]-Table1[[#This Row],[Dom Bet]])*Table1[[#This Row],[Dom Bankroll]]</f>
        <v>0</v>
      </c>
      <c r="R968" s="4">
        <f>Table1[[#This Row],[Dom Bet]]*Table1[[#This Row],[Odds]]*Table1[[#This Row],[Win]]-Table1[[#This Row],[Dom Bet]]</f>
        <v>0</v>
      </c>
      <c r="S968" s="4">
        <f>S967</f>
        <v>1.1619853398712636</v>
      </c>
      <c r="T968">
        <v>0.36609999999999998</v>
      </c>
      <c r="U968">
        <f>((Table1[[#This Row],[BB prob.]]*(Table1[[#This Row],[Odds]]-1)-1+Table1[[#This Row],[BB prob.]])/(Table1[[#This Row],[Odds]]-1))*0.3</f>
        <v>1.9272857142857137E-2</v>
      </c>
      <c r="V968">
        <v>1.9272857142857137E-2</v>
      </c>
      <c r="W968">
        <f>(Table1[[#This Row],[BB Bet]]*Table1[[#This Row],[Odds]]*Table1[[#This Row],[Win]]-Table1[[#This Row],[BB Bet]])*Table1[[#This Row],[BB Bankroll]]</f>
        <v>-3.0118424928138918E-2</v>
      </c>
      <c r="X968">
        <f>Table1[[#This Row],[BB Bet]]*Table1[[#This Row],[Odds]]*Table1[[#This Row],[Win]]-Table1[[#This Row],[BB Bet]]</f>
        <v>-1.9272857142857137E-2</v>
      </c>
      <c r="Y968" s="5">
        <f>Y967</f>
        <v>1.5627379326734303</v>
      </c>
    </row>
    <row r="969" spans="1:25" x14ac:dyDescent="0.35">
      <c r="A969" s="4">
        <v>2020020502</v>
      </c>
      <c r="B969" s="4">
        <v>68</v>
      </c>
      <c r="C969" s="4" t="s">
        <v>10</v>
      </c>
      <c r="D969" s="4" t="s">
        <v>24</v>
      </c>
      <c r="E969" s="4">
        <v>0</v>
      </c>
      <c r="F969" s="4">
        <v>1</v>
      </c>
      <c r="G969" s="4">
        <v>1.4</v>
      </c>
      <c r="H969">
        <v>0.61953706501948558</v>
      </c>
      <c r="I969">
        <f>((Table1[[#This Row],[H-S prob.]]*(Table1[[#This Row],[Odds]]-1)-1+Table1[[#This Row],[H-S prob.]])/(Table1[[#This Row],[Odds]]-1))*0.3</f>
        <v>-9.9486081729540224E-2</v>
      </c>
      <c r="K969">
        <f>(Table1[[#This Row],[H-S Bet]]*Table1[[#This Row],[Odds]]*Table1[[#This Row],[Win]]-Table1[[#This Row],[H-S Bet]])*Table1[[#This Row],[H-S Bankroll]]</f>
        <v>0</v>
      </c>
      <c r="L969">
        <f>Table1[[#This Row],[H-S Bet]]*Table1[[#This Row],[Odds]]*Table1[[#This Row],[Win]]-Table1[[#This Row],[H-S Bet]]</f>
        <v>0</v>
      </c>
      <c r="M969" s="5">
        <f>M968</f>
        <v>1.6422317870148389</v>
      </c>
      <c r="N969" s="4">
        <v>0.67999999999999994</v>
      </c>
      <c r="O969" s="4">
        <f>((Table1[[#This Row],[Dom prob.]]*(Table1[[#This Row],[Odds]]-1)-1+Table1[[#This Row],[Dom prob.]])/(Table1[[#This Row],[Odds]]-1))*0.3</f>
        <v>-3.6000000000000122E-2</v>
      </c>
      <c r="P969" s="4"/>
      <c r="Q969" s="4">
        <f>(Table1[[#This Row],[Dom Bet]]*Table1[[#This Row],[Odds]]*Table1[[#This Row],[Win]]-Table1[[#This Row],[Dom Bet]])*Table1[[#This Row],[Dom Bankroll]]</f>
        <v>0</v>
      </c>
      <c r="R969" s="4">
        <f>Table1[[#This Row],[Dom Bet]]*Table1[[#This Row],[Odds]]*Table1[[#This Row],[Win]]-Table1[[#This Row],[Dom Bet]]</f>
        <v>0</v>
      </c>
      <c r="S969" s="4">
        <f>S968</f>
        <v>1.1619853398712636</v>
      </c>
      <c r="T969">
        <v>0.63390000000000002</v>
      </c>
      <c r="U969">
        <f>((Table1[[#This Row],[BB prob.]]*(Table1[[#This Row],[Odds]]-1)-1+Table1[[#This Row],[BB prob.]])/(Table1[[#This Row],[Odds]]-1))*0.3</f>
        <v>-8.4404999999999994E-2</v>
      </c>
      <c r="W969">
        <f>(Table1[[#This Row],[BB Bet]]*Table1[[#This Row],[Odds]]*Table1[[#This Row],[Win]]-Table1[[#This Row],[BB Bet]])*Table1[[#This Row],[BB Bankroll]]</f>
        <v>0</v>
      </c>
      <c r="X969">
        <f>Table1[[#This Row],[BB Bet]]*Table1[[#This Row],[Odds]]*Table1[[#This Row],[Win]]-Table1[[#This Row],[BB Bet]]</f>
        <v>0</v>
      </c>
      <c r="Y969" s="5">
        <f>Y968</f>
        <v>1.5627379326734303</v>
      </c>
    </row>
    <row r="970" spans="1:25" x14ac:dyDescent="0.35">
      <c r="A970" s="4">
        <v>2020020503</v>
      </c>
      <c r="B970" s="4">
        <v>68</v>
      </c>
      <c r="C970" s="4" t="s">
        <v>28</v>
      </c>
      <c r="D970" s="4" t="s">
        <v>25</v>
      </c>
      <c r="E970" s="4">
        <v>0</v>
      </c>
      <c r="F970" s="4">
        <v>0</v>
      </c>
      <c r="G970" s="4">
        <v>2.25</v>
      </c>
      <c r="H970">
        <v>0.46047433287145351</v>
      </c>
      <c r="I970">
        <f>((Table1[[#This Row],[H-S prob.]]*(Table1[[#This Row],[Odds]]-1)-1+Table1[[#This Row],[H-S prob.]])/(Table1[[#This Row],[Odds]]-1))*0.3</f>
        <v>8.6561397505848844E-3</v>
      </c>
      <c r="J970">
        <v>8.6561397505848844E-3</v>
      </c>
      <c r="K970">
        <f>(Table1[[#This Row],[H-S Bet]]*Table1[[#This Row],[Odds]]*Table1[[#This Row],[Win]]-Table1[[#This Row],[H-S Bet]])*Table1[[#This Row],[H-S Bankroll]]</f>
        <v>-1.4215387851253196E-2</v>
      </c>
      <c r="L970">
        <f>Table1[[#This Row],[H-S Bet]]*Table1[[#This Row],[Odds]]*Table1[[#This Row],[Win]]-Table1[[#This Row],[H-S Bet]]</f>
        <v>-8.6561397505848844E-3</v>
      </c>
      <c r="M970" s="5">
        <f>M969</f>
        <v>1.6422317870148389</v>
      </c>
      <c r="N970" s="4">
        <v>0.44399999999999995</v>
      </c>
      <c r="O970" s="4">
        <f>((Table1[[#This Row],[Dom prob.]]*(Table1[[#This Row],[Odds]]-1)-1+Table1[[#This Row],[Dom prob.]])/(Table1[[#This Row],[Odds]]-1))*0.3</f>
        <v>-2.4000000000002684E-4</v>
      </c>
      <c r="P970" s="4"/>
      <c r="Q970" s="4">
        <f>(Table1[[#This Row],[Dom Bet]]*Table1[[#This Row],[Odds]]*Table1[[#This Row],[Win]]-Table1[[#This Row],[Dom Bet]])*Table1[[#This Row],[Dom Bankroll]]</f>
        <v>0</v>
      </c>
      <c r="R970" s="4">
        <f>Table1[[#This Row],[Dom Bet]]*Table1[[#This Row],[Odds]]*Table1[[#This Row],[Win]]-Table1[[#This Row],[Dom Bet]]</f>
        <v>0</v>
      </c>
      <c r="S970" s="4">
        <f>S969</f>
        <v>1.1619853398712636</v>
      </c>
      <c r="T970">
        <v>0.52800000000000002</v>
      </c>
      <c r="U970">
        <f>((Table1[[#This Row],[BB prob.]]*(Table1[[#This Row],[Odds]]-1)-1+Table1[[#This Row],[BB prob.]])/(Table1[[#This Row],[Odds]]-1))*0.3</f>
        <v>4.5120000000000007E-2</v>
      </c>
      <c r="V970">
        <v>4.5120000000000007E-2</v>
      </c>
      <c r="W970">
        <f>(Table1[[#This Row],[BB Bet]]*Table1[[#This Row],[Odds]]*Table1[[#This Row],[Win]]-Table1[[#This Row],[BB Bet]])*Table1[[#This Row],[BB Bankroll]]</f>
        <v>-7.0510735522225185E-2</v>
      </c>
      <c r="X970">
        <f>Table1[[#This Row],[BB Bet]]*Table1[[#This Row],[Odds]]*Table1[[#This Row],[Win]]-Table1[[#This Row],[BB Bet]]</f>
        <v>-4.5120000000000007E-2</v>
      </c>
      <c r="Y970" s="5">
        <f>Y969</f>
        <v>1.5627379326734303</v>
      </c>
    </row>
    <row r="971" spans="1:25" x14ac:dyDescent="0.35">
      <c r="A971" s="4">
        <v>2020020503</v>
      </c>
      <c r="B971" s="4">
        <v>68</v>
      </c>
      <c r="C971" s="4" t="s">
        <v>25</v>
      </c>
      <c r="D971" s="4" t="s">
        <v>28</v>
      </c>
      <c r="E971" s="4">
        <v>1</v>
      </c>
      <c r="F971" s="4">
        <v>1</v>
      </c>
      <c r="G971" s="4">
        <v>1.76</v>
      </c>
      <c r="H971">
        <v>0.53952566712854644</v>
      </c>
      <c r="I971">
        <f>((Table1[[#This Row],[H-S prob.]]*(Table1[[#This Row],[Odds]]-1)-1+Table1[[#This Row],[H-S prob.]])/(Table1[[#This Row],[Odds]]-1))*0.3</f>
        <v>-1.9908483889641414E-2</v>
      </c>
      <c r="K971">
        <f>(Table1[[#This Row],[H-S Bet]]*Table1[[#This Row],[Odds]]*Table1[[#This Row],[Win]]-Table1[[#This Row],[H-S Bet]])*Table1[[#This Row],[H-S Bankroll]]</f>
        <v>0</v>
      </c>
      <c r="L971">
        <f>Table1[[#This Row],[H-S Bet]]*Table1[[#This Row],[Odds]]*Table1[[#This Row],[Win]]-Table1[[#This Row],[H-S Bet]]</f>
        <v>0</v>
      </c>
      <c r="M971" s="5">
        <f>M970</f>
        <v>1.6422317870148389</v>
      </c>
      <c r="N971" s="4">
        <v>0.55600000000000005</v>
      </c>
      <c r="O971" s="4">
        <f>((Table1[[#This Row],[Dom prob.]]*(Table1[[#This Row],[Odds]]-1)-1+Table1[[#This Row],[Dom prob.]])/(Table1[[#This Row],[Odds]]-1))*0.3</f>
        <v>-8.4631578947368027E-3</v>
      </c>
      <c r="P971" s="4"/>
      <c r="Q971" s="4">
        <f>(Table1[[#This Row],[Dom Bet]]*Table1[[#This Row],[Odds]]*Table1[[#This Row],[Win]]-Table1[[#This Row],[Dom Bet]])*Table1[[#This Row],[Dom Bankroll]]</f>
        <v>0</v>
      </c>
      <c r="R971" s="4">
        <f>Table1[[#This Row],[Dom Bet]]*Table1[[#This Row],[Odds]]*Table1[[#This Row],[Win]]-Table1[[#This Row],[Dom Bet]]</f>
        <v>0</v>
      </c>
      <c r="S971" s="4">
        <f>S970</f>
        <v>1.1619853398712636</v>
      </c>
      <c r="T971">
        <v>0.47199999999999998</v>
      </c>
      <c r="U971">
        <f>((Table1[[#This Row],[BB prob.]]*(Table1[[#This Row],[Odds]]-1)-1+Table1[[#This Row],[BB prob.]])/(Table1[[#This Row],[Odds]]-1))*0.3</f>
        <v>-6.6821052631578989E-2</v>
      </c>
      <c r="W971">
        <f>(Table1[[#This Row],[BB Bet]]*Table1[[#This Row],[Odds]]*Table1[[#This Row],[Win]]-Table1[[#This Row],[BB Bet]])*Table1[[#This Row],[BB Bankroll]]</f>
        <v>0</v>
      </c>
      <c r="X971">
        <f>Table1[[#This Row],[BB Bet]]*Table1[[#This Row],[Odds]]*Table1[[#This Row],[Win]]-Table1[[#This Row],[BB Bet]]</f>
        <v>0</v>
      </c>
      <c r="Y971" s="5">
        <f>Y970</f>
        <v>1.5627379326734303</v>
      </c>
    </row>
    <row r="972" spans="1:25" x14ac:dyDescent="0.35">
      <c r="A972" s="4">
        <v>2020020503.0999999</v>
      </c>
      <c r="B972" s="4">
        <v>68</v>
      </c>
      <c r="C972" s="4" t="s">
        <v>16</v>
      </c>
      <c r="D972" s="4" t="s">
        <v>2</v>
      </c>
      <c r="E972" s="4">
        <v>0</v>
      </c>
      <c r="F972" s="4">
        <v>1</v>
      </c>
      <c r="G972" s="4">
        <v>1.8</v>
      </c>
      <c r="H972">
        <v>0.44929345505915019</v>
      </c>
      <c r="I972">
        <f>((Table1[[#This Row],[H-S prob.]]*(Table1[[#This Row],[Odds]]-1)-1+Table1[[#This Row],[H-S prob.]])/(Table1[[#This Row],[Odds]]-1))*0.3</f>
        <v>-7.1726917835073636E-2</v>
      </c>
      <c r="K972">
        <f>(Table1[[#This Row],[H-S Bet]]*Table1[[#This Row],[Odds]]*Table1[[#This Row],[Win]]-Table1[[#This Row],[H-S Bet]])*Table1[[#This Row],[H-S Bankroll]]</f>
        <v>0</v>
      </c>
      <c r="L972">
        <f>Table1[[#This Row],[H-S Bet]]*Table1[[#This Row],[Odds]]*Table1[[#This Row],[Win]]-Table1[[#This Row],[H-S Bet]]</f>
        <v>0</v>
      </c>
      <c r="M972" s="5">
        <f>M971</f>
        <v>1.6422317870148389</v>
      </c>
      <c r="N972" s="4">
        <v>0.54899999999999993</v>
      </c>
      <c r="O972" s="4">
        <f>((Table1[[#This Row],[Dom prob.]]*(Table1[[#This Row],[Odds]]-1)-1+Table1[[#This Row],[Dom prob.]])/(Table1[[#This Row],[Odds]]-1))*0.3</f>
        <v>-4.4250000000000123E-3</v>
      </c>
      <c r="P972" s="4"/>
      <c r="Q972" s="4">
        <f>(Table1[[#This Row],[Dom Bet]]*Table1[[#This Row],[Odds]]*Table1[[#This Row],[Win]]-Table1[[#This Row],[Dom Bet]])*Table1[[#This Row],[Dom Bankroll]]</f>
        <v>0</v>
      </c>
      <c r="R972" s="4">
        <f>Table1[[#This Row],[Dom Bet]]*Table1[[#This Row],[Odds]]*Table1[[#This Row],[Win]]-Table1[[#This Row],[Dom Bet]]</f>
        <v>0</v>
      </c>
      <c r="S972" s="4">
        <f>S971</f>
        <v>1.1619853398712636</v>
      </c>
      <c r="T972">
        <v>0.5645</v>
      </c>
      <c r="U972">
        <f>((Table1[[#This Row],[BB prob.]]*(Table1[[#This Row],[Odds]]-1)-1+Table1[[#This Row],[BB prob.]])/(Table1[[#This Row],[Odds]]-1))*0.3</f>
        <v>6.0375000000000012E-3</v>
      </c>
      <c r="V972">
        <v>6.0375000000000012E-3</v>
      </c>
      <c r="W972">
        <f>(Table1[[#This Row],[BB Bet]]*Table1[[#This Row],[Odds]]*Table1[[#This Row],[Win]]-Table1[[#This Row],[BB Bet]])*Table1[[#This Row],[BB Bankroll]]</f>
        <v>7.5480242148126698E-3</v>
      </c>
      <c r="X972">
        <f>Table1[[#This Row],[BB Bet]]*Table1[[#This Row],[Odds]]*Table1[[#This Row],[Win]]-Table1[[#This Row],[BB Bet]]</f>
        <v>4.830000000000001E-3</v>
      </c>
      <c r="Y972" s="5">
        <f>Y971</f>
        <v>1.5627379326734303</v>
      </c>
    </row>
    <row r="973" spans="1:25" x14ac:dyDescent="0.35">
      <c r="A973" s="4">
        <v>2020020503.0999999</v>
      </c>
      <c r="B973" s="4">
        <v>68</v>
      </c>
      <c r="C973" s="4" t="s">
        <v>2</v>
      </c>
      <c r="D973" s="4" t="s">
        <v>16</v>
      </c>
      <c r="E973" s="4">
        <v>1</v>
      </c>
      <c r="F973" s="4">
        <v>0</v>
      </c>
      <c r="G973" s="4">
        <v>2.1</v>
      </c>
      <c r="H973">
        <v>0.55070654494084981</v>
      </c>
      <c r="I973">
        <f>((Table1[[#This Row],[H-S prob.]]*(Table1[[#This Row],[Odds]]-1)-1+Table1[[#This Row],[H-S prob.]])/(Table1[[#This Row],[Odds]]-1))*0.3</f>
        <v>4.2677384829759434E-2</v>
      </c>
      <c r="J973">
        <v>4.2677384829759434E-2</v>
      </c>
      <c r="K973">
        <f>(Table1[[#This Row],[H-S Bet]]*Table1[[#This Row],[Odds]]*Table1[[#This Row],[Win]]-Table1[[#This Row],[H-S Bet]])*Table1[[#This Row],[H-S Bankroll]]</f>
        <v>-7.0086157954095812E-2</v>
      </c>
      <c r="L973">
        <f>Table1[[#This Row],[H-S Bet]]*Table1[[#This Row],[Odds]]*Table1[[#This Row],[Win]]-Table1[[#This Row],[H-S Bet]]</f>
        <v>-4.2677384829759434E-2</v>
      </c>
      <c r="M973" s="5">
        <f>M972</f>
        <v>1.6422317870148389</v>
      </c>
      <c r="N973" s="4">
        <v>0.45100000000000001</v>
      </c>
      <c r="O973" s="4">
        <f>((Table1[[#This Row],[Dom prob.]]*(Table1[[#This Row],[Odds]]-1)-1+Table1[[#This Row],[Dom prob.]])/(Table1[[#This Row],[Odds]]-1))*0.3</f>
        <v>-1.4427272727272726E-2</v>
      </c>
      <c r="P973" s="4"/>
      <c r="Q973" s="4">
        <f>(Table1[[#This Row],[Dom Bet]]*Table1[[#This Row],[Odds]]*Table1[[#This Row],[Win]]-Table1[[#This Row],[Dom Bet]])*Table1[[#This Row],[Dom Bankroll]]</f>
        <v>0</v>
      </c>
      <c r="R973" s="4">
        <f>Table1[[#This Row],[Dom Bet]]*Table1[[#This Row],[Odds]]*Table1[[#This Row],[Win]]-Table1[[#This Row],[Dom Bet]]</f>
        <v>0</v>
      </c>
      <c r="S973" s="4">
        <f>S972</f>
        <v>1.1619853398712636</v>
      </c>
      <c r="T973">
        <v>0.4355</v>
      </c>
      <c r="U973">
        <f>((Table1[[#This Row],[BB prob.]]*(Table1[[#This Row],[Odds]]-1)-1+Table1[[#This Row],[BB prob.]])/(Table1[[#This Row],[Odds]]-1))*0.3</f>
        <v>-2.330454545454546E-2</v>
      </c>
      <c r="W973">
        <f>(Table1[[#This Row],[BB Bet]]*Table1[[#This Row],[Odds]]*Table1[[#This Row],[Win]]-Table1[[#This Row],[BB Bet]])*Table1[[#This Row],[BB Bankroll]]</f>
        <v>0</v>
      </c>
      <c r="X973">
        <f>Table1[[#This Row],[BB Bet]]*Table1[[#This Row],[Odds]]*Table1[[#This Row],[Win]]-Table1[[#This Row],[BB Bet]]</f>
        <v>0</v>
      </c>
      <c r="Y973" s="5">
        <f>Y972</f>
        <v>1.5627379326734303</v>
      </c>
    </row>
    <row r="974" spans="1:25" x14ac:dyDescent="0.35">
      <c r="A974" s="4">
        <v>2020020503.2</v>
      </c>
      <c r="B974" s="4">
        <v>68</v>
      </c>
      <c r="C974" s="4" t="s">
        <v>11</v>
      </c>
      <c r="D974" s="4" t="s">
        <v>27</v>
      </c>
      <c r="E974" s="4">
        <v>0</v>
      </c>
      <c r="F974" s="4">
        <v>0</v>
      </c>
      <c r="G974" s="4">
        <v>2.35</v>
      </c>
      <c r="H974">
        <v>0.44541574827841773</v>
      </c>
      <c r="I974">
        <f>((Table1[[#This Row],[H-S prob.]]*(Table1[[#This Row],[Odds]]-1)-1+Table1[[#This Row],[H-S prob.]])/(Table1[[#This Row],[Odds]]-1))*0.3</f>
        <v>1.0383779656507051E-2</v>
      </c>
      <c r="J974">
        <v>1.0383779656507051E-2</v>
      </c>
      <c r="K974">
        <f>(Table1[[#This Row],[H-S Bet]]*Table1[[#This Row],[Odds]]*Table1[[#This Row],[Win]]-Table1[[#This Row],[H-S Bet]])*Table1[[#This Row],[H-S Bankroll]]</f>
        <v>-1.7052573021273904E-2</v>
      </c>
      <c r="L974">
        <f>Table1[[#This Row],[H-S Bet]]*Table1[[#This Row],[Odds]]*Table1[[#This Row],[Win]]-Table1[[#This Row],[H-S Bet]]</f>
        <v>-1.0383779656507051E-2</v>
      </c>
      <c r="M974" s="5">
        <f>M973</f>
        <v>1.6422317870148389</v>
      </c>
      <c r="N974" s="4">
        <v>0.46799999999999997</v>
      </c>
      <c r="O974" s="4">
        <f>((Table1[[#This Row],[Dom prob.]]*(Table1[[#This Row],[Odds]]-1)-1+Table1[[#This Row],[Dom prob.]])/(Table1[[#This Row],[Odds]]-1))*0.3</f>
        <v>2.2177777777777775E-2</v>
      </c>
      <c r="P974" s="4">
        <v>2.2177777777777775E-2</v>
      </c>
      <c r="Q974" s="4">
        <f>(Table1[[#This Row],[Dom Bet]]*Table1[[#This Row],[Odds]]*Table1[[#This Row],[Win]]-Table1[[#This Row],[Dom Bet]])*Table1[[#This Row],[Dom Bankroll]]</f>
        <v>-2.5770252648700465E-2</v>
      </c>
      <c r="R974" s="4">
        <f>Table1[[#This Row],[Dom Bet]]*Table1[[#This Row],[Odds]]*Table1[[#This Row],[Win]]-Table1[[#This Row],[Dom Bet]]</f>
        <v>-2.2177777777777775E-2</v>
      </c>
      <c r="S974" s="4">
        <f>S973</f>
        <v>1.1619853398712636</v>
      </c>
      <c r="T974">
        <v>0.35760000000000003</v>
      </c>
      <c r="U974">
        <f>((Table1[[#This Row],[BB prob.]]*(Table1[[#This Row],[Odds]]-1)-1+Table1[[#This Row],[BB prob.]])/(Table1[[#This Row],[Odds]]-1))*0.3</f>
        <v>-3.5475555555555524E-2</v>
      </c>
      <c r="W974">
        <f>(Table1[[#This Row],[BB Bet]]*Table1[[#This Row],[Odds]]*Table1[[#This Row],[Win]]-Table1[[#This Row],[BB Bet]])*Table1[[#This Row],[BB Bankroll]]</f>
        <v>0</v>
      </c>
      <c r="X974">
        <f>Table1[[#This Row],[BB Bet]]*Table1[[#This Row],[Odds]]*Table1[[#This Row],[Win]]-Table1[[#This Row],[BB Bet]]</f>
        <v>0</v>
      </c>
      <c r="Y974" s="5">
        <f>Y973</f>
        <v>1.5627379326734303</v>
      </c>
    </row>
    <row r="975" spans="1:25" x14ac:dyDescent="0.35">
      <c r="A975" s="4">
        <v>2020020503.2</v>
      </c>
      <c r="B975" s="4">
        <v>68</v>
      </c>
      <c r="C975" s="4" t="s">
        <v>27</v>
      </c>
      <c r="D975" s="4" t="s">
        <v>11</v>
      </c>
      <c r="E975" s="4">
        <v>1</v>
      </c>
      <c r="F975" s="4">
        <v>1</v>
      </c>
      <c r="G975" s="4">
        <v>1.74</v>
      </c>
      <c r="H975">
        <v>0.55458425172158221</v>
      </c>
      <c r="I975">
        <f>((Table1[[#This Row],[H-S prob.]]*(Table1[[#This Row],[Odds]]-1)-1+Table1[[#This Row],[H-S prob.]])/(Table1[[#This Row],[Odds]]-1))*0.3</f>
        <v>-1.4198676488289316E-2</v>
      </c>
      <c r="K975">
        <f>(Table1[[#This Row],[H-S Bet]]*Table1[[#This Row],[Odds]]*Table1[[#This Row],[Win]]-Table1[[#This Row],[H-S Bet]])*Table1[[#This Row],[H-S Bankroll]]</f>
        <v>0</v>
      </c>
      <c r="L975">
        <f>Table1[[#This Row],[H-S Bet]]*Table1[[#This Row],[Odds]]*Table1[[#This Row],[Win]]-Table1[[#This Row],[H-S Bet]]</f>
        <v>0</v>
      </c>
      <c r="M975" s="5">
        <f>M974</f>
        <v>1.6422317870148389</v>
      </c>
      <c r="N975" s="4">
        <v>0.53200000000000003</v>
      </c>
      <c r="O975" s="4">
        <f>((Table1[[#This Row],[Dom prob.]]*(Table1[[#This Row],[Odds]]-1)-1+Table1[[#This Row],[Dom prob.]])/(Table1[[#This Row],[Odds]]-1))*0.3</f>
        <v>-3.0129729729729705E-2</v>
      </c>
      <c r="P975" s="4"/>
      <c r="Q975" s="4">
        <f>(Table1[[#This Row],[Dom Bet]]*Table1[[#This Row],[Odds]]*Table1[[#This Row],[Win]]-Table1[[#This Row],[Dom Bet]])*Table1[[#This Row],[Dom Bankroll]]</f>
        <v>0</v>
      </c>
      <c r="R975" s="4">
        <f>Table1[[#This Row],[Dom Bet]]*Table1[[#This Row],[Odds]]*Table1[[#This Row],[Win]]-Table1[[#This Row],[Dom Bet]]</f>
        <v>0</v>
      </c>
      <c r="S975" s="4">
        <f>S974</f>
        <v>1.1619853398712636</v>
      </c>
      <c r="T975">
        <v>0.64239999999999997</v>
      </c>
      <c r="U975">
        <f>((Table1[[#This Row],[BB prob.]]*(Table1[[#This Row],[Odds]]-1)-1+Table1[[#This Row],[BB prob.]])/(Table1[[#This Row],[Odds]]-1))*0.3</f>
        <v>4.7747027027027024E-2</v>
      </c>
      <c r="V975">
        <v>4.7747027027027024E-2</v>
      </c>
      <c r="W975">
        <f>(Table1[[#This Row],[BB Bet]]*Table1[[#This Row],[Odds]]*Table1[[#This Row],[Win]]-Table1[[#This Row],[BB Bet]])*Table1[[#This Row],[BB Bankroll]]</f>
        <v>5.5215906827563763E-2</v>
      </c>
      <c r="X975">
        <f>Table1[[#This Row],[BB Bet]]*Table1[[#This Row],[Odds]]*Table1[[#This Row],[Win]]-Table1[[#This Row],[BB Bet]]</f>
        <v>3.5332799999999991E-2</v>
      </c>
      <c r="Y975" s="5">
        <f>Y974</f>
        <v>1.5627379326734303</v>
      </c>
    </row>
    <row r="976" spans="1:25" x14ac:dyDescent="0.35">
      <c r="A976" s="4">
        <v>2020020504</v>
      </c>
      <c r="B976" s="4">
        <v>69</v>
      </c>
      <c r="C976" s="4" t="s">
        <v>15</v>
      </c>
      <c r="D976" s="4" t="s">
        <v>2</v>
      </c>
      <c r="E976" s="4">
        <v>0</v>
      </c>
      <c r="F976" s="4">
        <v>1</v>
      </c>
      <c r="G976" s="4">
        <v>2.5</v>
      </c>
      <c r="H976">
        <v>0.35610109432790077</v>
      </c>
      <c r="I976">
        <f>((Table1[[#This Row],[H-S prob.]]*(Table1[[#This Row],[Odds]]-1)-1+Table1[[#This Row],[H-S prob.]])/(Table1[[#This Row],[Odds]]-1))*0.3</f>
        <v>-2.194945283604962E-2</v>
      </c>
      <c r="K976">
        <f>(Table1[[#This Row],[H-S Bet]]*Table1[[#This Row],[Odds]]*Table1[[#This Row],[Win]]-Table1[[#This Row],[H-S Bet]])*Table1[[#This Row],[H-S Bankroll]]</f>
        <v>0</v>
      </c>
      <c r="L976">
        <f>Table1[[#This Row],[H-S Bet]]*Table1[[#This Row],[Odds]]*Table1[[#This Row],[Win]]-Table1[[#This Row],[H-S Bet]]</f>
        <v>0</v>
      </c>
      <c r="M976" s="5">
        <f>M975+SUM(K958:K975)</f>
        <v>1.4388799132661023</v>
      </c>
      <c r="N976" s="4">
        <v>0.38800000000000001</v>
      </c>
      <c r="O976" s="4">
        <f>((Table1[[#This Row],[Dom prob.]]*(Table1[[#This Row],[Odds]]-1)-1+Table1[[#This Row],[Dom prob.]])/(Table1[[#This Row],[Odds]]-1))*0.3</f>
        <v>-5.9999999999999836E-3</v>
      </c>
      <c r="P976" s="4"/>
      <c r="Q976" s="4">
        <f>(Table1[[#This Row],[Dom Bet]]*Table1[[#This Row],[Odds]]*Table1[[#This Row],[Win]]-Table1[[#This Row],[Dom Bet]])*Table1[[#This Row],[Dom Bankroll]]</f>
        <v>0</v>
      </c>
      <c r="R976" s="4">
        <f>Table1[[#This Row],[Dom Bet]]*Table1[[#This Row],[Odds]]*Table1[[#This Row],[Win]]-Table1[[#This Row],[Dom Bet]]</f>
        <v>0</v>
      </c>
      <c r="S976" s="4">
        <f>S975+SUM(Q958:Q975)</f>
        <v>1.1260306393663038</v>
      </c>
      <c r="T976">
        <v>0.40290000000000004</v>
      </c>
      <c r="U976">
        <f>((Table1[[#This Row],[BB prob.]]*(Table1[[#This Row],[Odds]]-1)-1+Table1[[#This Row],[BB prob.]])/(Table1[[#This Row],[Odds]]-1))*0.3</f>
        <v>1.4500000000000179E-3</v>
      </c>
      <c r="V976">
        <v>1.4500000000000179E-3</v>
      </c>
      <c r="W976">
        <f>(Table1[[#This Row],[BB Bet]]*Table1[[#This Row],[Odds]]*Table1[[#This Row],[Win]]-Table1[[#This Row],[BB Bet]])*Table1[[#This Row],[BB Bankroll]]</f>
        <v>3.2352640919801209E-3</v>
      </c>
      <c r="X976">
        <f>Table1[[#This Row],[BB Bet]]*Table1[[#This Row],[Odds]]*Table1[[#This Row],[Win]]-Table1[[#This Row],[BB Bet]]</f>
        <v>2.1750000000000267E-3</v>
      </c>
      <c r="Y976" s="5">
        <f>Y975+SUM(W958:W975)</f>
        <v>1.4874777434391178</v>
      </c>
    </row>
    <row r="977" spans="1:25" x14ac:dyDescent="0.35">
      <c r="A977" s="4">
        <v>2020020504</v>
      </c>
      <c r="B977" s="4">
        <v>69</v>
      </c>
      <c r="C977" s="4" t="s">
        <v>2</v>
      </c>
      <c r="D977" s="4" t="s">
        <v>15</v>
      </c>
      <c r="E977" s="4">
        <v>1</v>
      </c>
      <c r="F977" s="4">
        <v>0</v>
      </c>
      <c r="G977" s="4">
        <v>1.64</v>
      </c>
      <c r="H977">
        <v>0.64389890567209929</v>
      </c>
      <c r="I977">
        <f>((Table1[[#This Row],[H-S prob.]]*(Table1[[#This Row],[Odds]]-1)-1+Table1[[#This Row],[H-S prob.]])/(Table1[[#This Row],[Odds]]-1))*0.3</f>
        <v>2.6247283735426289E-2</v>
      </c>
      <c r="J977">
        <v>2.6247283735426289E-2</v>
      </c>
      <c r="K977">
        <f>(Table1[[#This Row],[H-S Bet]]*Table1[[#This Row],[Odds]]*Table1[[#This Row],[Win]]-Table1[[#This Row],[H-S Bet]])*Table1[[#This Row],[H-S Bankroll]]</f>
        <v>-3.7766689344700954E-2</v>
      </c>
      <c r="L977">
        <f>Table1[[#This Row],[H-S Bet]]*Table1[[#This Row],[Odds]]*Table1[[#This Row],[Win]]-Table1[[#This Row],[H-S Bet]]</f>
        <v>-2.6247283735426289E-2</v>
      </c>
      <c r="M977" s="5">
        <f>M976</f>
        <v>1.4388799132661023</v>
      </c>
      <c r="N977" s="4">
        <v>0.61199999999999999</v>
      </c>
      <c r="O977" s="4">
        <f>((Table1[[#This Row],[Dom prob.]]*(Table1[[#This Row],[Odds]]-1)-1+Table1[[#This Row],[Dom prob.]])/(Table1[[#This Row],[Odds]]-1))*0.3</f>
        <v>1.724999999999956E-3</v>
      </c>
      <c r="P977" s="4">
        <v>1.724999999999956E-3</v>
      </c>
      <c r="Q977" s="4">
        <f>(Table1[[#This Row],[Dom Bet]]*Table1[[#This Row],[Odds]]*Table1[[#This Row],[Win]]-Table1[[#This Row],[Dom Bet]])*Table1[[#This Row],[Dom Bankroll]]</f>
        <v>-1.9424028529068244E-3</v>
      </c>
      <c r="R977" s="4">
        <f>Table1[[#This Row],[Dom Bet]]*Table1[[#This Row],[Odds]]*Table1[[#This Row],[Win]]-Table1[[#This Row],[Dom Bet]]</f>
        <v>-1.724999999999956E-3</v>
      </c>
      <c r="S977" s="4">
        <f>S976</f>
        <v>1.1260306393663038</v>
      </c>
      <c r="T977">
        <v>0.59709999999999996</v>
      </c>
      <c r="U977">
        <f>((Table1[[#This Row],[BB prob.]]*(Table1[[#This Row],[Odds]]-1)-1+Table1[[#This Row],[BB prob.]])/(Table1[[#This Row],[Odds]]-1))*0.3</f>
        <v>-9.7293750000000522E-3</v>
      </c>
      <c r="W977">
        <f>(Table1[[#This Row],[BB Bet]]*Table1[[#This Row],[Odds]]*Table1[[#This Row],[Win]]-Table1[[#This Row],[BB Bet]])*Table1[[#This Row],[BB Bankroll]]</f>
        <v>0</v>
      </c>
      <c r="X977">
        <f>Table1[[#This Row],[BB Bet]]*Table1[[#This Row],[Odds]]*Table1[[#This Row],[Win]]-Table1[[#This Row],[BB Bet]]</f>
        <v>0</v>
      </c>
      <c r="Y977" s="5">
        <f>Y976</f>
        <v>1.4874777434391178</v>
      </c>
    </row>
    <row r="978" spans="1:25" x14ac:dyDescent="0.35">
      <c r="A978" s="4">
        <v>2020020505</v>
      </c>
      <c r="B978" s="4">
        <v>69</v>
      </c>
      <c r="C978" s="4" t="s">
        <v>4</v>
      </c>
      <c r="D978" s="4" t="s">
        <v>31</v>
      </c>
      <c r="E978" s="4">
        <v>1</v>
      </c>
      <c r="F978" s="4">
        <v>1</v>
      </c>
      <c r="G978" s="4">
        <v>2.4500000000000002</v>
      </c>
      <c r="H978">
        <v>0.44242463858893522</v>
      </c>
      <c r="I978">
        <f>((Table1[[#This Row],[H-S prob.]]*(Table1[[#This Row],[Odds]]-1)-1+Table1[[#This Row],[H-S prob.]])/(Table1[[#This Row],[Odds]]-1))*0.3</f>
        <v>1.7366971974391306E-2</v>
      </c>
      <c r="J978">
        <v>1.7366971974391306E-2</v>
      </c>
      <c r="K978">
        <f>(Table1[[#This Row],[H-S Bet]]*Table1[[#This Row],[Odds]]*Table1[[#This Row],[Win]]-Table1[[#This Row],[H-S Bet]])*Table1[[#This Row],[H-S Bankroll]]</f>
        <v>3.6234031335900141E-2</v>
      </c>
      <c r="L978">
        <f>Table1[[#This Row],[H-S Bet]]*Table1[[#This Row],[Odds]]*Table1[[#This Row],[Win]]-Table1[[#This Row],[H-S Bet]]</f>
        <v>2.5182109362867397E-2</v>
      </c>
      <c r="M978" s="5">
        <f>M977</f>
        <v>1.4388799132661023</v>
      </c>
      <c r="N978" s="4">
        <v>0.46200000000000002</v>
      </c>
      <c r="O978" s="4">
        <f>((Table1[[#This Row],[Dom prob.]]*(Table1[[#This Row],[Odds]]-1)-1+Table1[[#This Row],[Dom prob.]])/(Table1[[#This Row],[Odds]]-1))*0.3</f>
        <v>2.7289655172413826E-2</v>
      </c>
      <c r="P978" s="4">
        <v>2.7289655172413826E-2</v>
      </c>
      <c r="Q978" s="4">
        <f>(Table1[[#This Row],[Dom Bet]]*Table1[[#This Row],[Odds]]*Table1[[#This Row],[Win]]-Table1[[#This Row],[Dom Bet]])*Table1[[#This Row],[Dom Bankroll]]</f>
        <v>4.4557032399724694E-2</v>
      </c>
      <c r="R978" s="4">
        <f>Table1[[#This Row],[Dom Bet]]*Table1[[#This Row],[Odds]]*Table1[[#This Row],[Win]]-Table1[[#This Row],[Dom Bet]]</f>
        <v>3.957000000000005E-2</v>
      </c>
      <c r="S978" s="4">
        <f>S977</f>
        <v>1.1260306393663038</v>
      </c>
      <c r="T978">
        <v>0.45929999999999999</v>
      </c>
      <c r="U978">
        <f>((Table1[[#This Row],[BB prob.]]*(Table1[[#This Row],[Odds]]-1)-1+Table1[[#This Row],[BB prob.]])/(Table1[[#This Row],[Odds]]-1))*0.3</f>
        <v>2.5921034482758624E-2</v>
      </c>
      <c r="V978">
        <v>2.5921034482758624E-2</v>
      </c>
      <c r="W978">
        <f>(Table1[[#This Row],[BB Bet]]*Table1[[#This Row],[Odds]]*Table1[[#This Row],[Win]]-Table1[[#This Row],[BB Bet]])*Table1[[#This Row],[BB Bankroll]]</f>
        <v>5.5907594726030969E-2</v>
      </c>
      <c r="X978">
        <f>Table1[[#This Row],[BB Bet]]*Table1[[#This Row],[Odds]]*Table1[[#This Row],[Win]]-Table1[[#This Row],[BB Bet]]</f>
        <v>3.7585500000000008E-2</v>
      </c>
      <c r="Y978" s="5">
        <f>Y977</f>
        <v>1.4874777434391178</v>
      </c>
    </row>
    <row r="979" spans="1:25" x14ac:dyDescent="0.35">
      <c r="A979" s="4">
        <v>2020020505</v>
      </c>
      <c r="B979" s="4">
        <v>69</v>
      </c>
      <c r="C979" s="4" t="s">
        <v>31</v>
      </c>
      <c r="D979" s="4" t="s">
        <v>4</v>
      </c>
      <c r="E979" s="4">
        <v>0</v>
      </c>
      <c r="F979" s="4">
        <v>0</v>
      </c>
      <c r="G979" s="4">
        <v>1.6</v>
      </c>
      <c r="H979">
        <v>0.5575753614110649</v>
      </c>
      <c r="I979">
        <f>((Table1[[#This Row],[H-S prob.]]*(Table1[[#This Row],[Odds]]-1)-1+Table1[[#This Row],[H-S prob.]])/(Table1[[#This Row],[Odds]]-1))*0.3</f>
        <v>-5.3939710871148058E-2</v>
      </c>
      <c r="K979">
        <f>(Table1[[#This Row],[H-S Bet]]*Table1[[#This Row],[Odds]]*Table1[[#This Row],[Win]]-Table1[[#This Row],[H-S Bet]])*Table1[[#This Row],[H-S Bankroll]]</f>
        <v>0</v>
      </c>
      <c r="L979">
        <f>Table1[[#This Row],[H-S Bet]]*Table1[[#This Row],[Odds]]*Table1[[#This Row],[Win]]-Table1[[#This Row],[H-S Bet]]</f>
        <v>0</v>
      </c>
      <c r="M979" s="5">
        <f>M978</f>
        <v>1.4388799132661023</v>
      </c>
      <c r="N979" s="4">
        <v>0.53800000000000003</v>
      </c>
      <c r="O979" s="4">
        <f>((Table1[[#This Row],[Dom prob.]]*(Table1[[#This Row],[Odds]]-1)-1+Table1[[#This Row],[Dom prob.]])/(Table1[[#This Row],[Odds]]-1))*0.3</f>
        <v>-6.9599999999999926E-2</v>
      </c>
      <c r="P979" s="4"/>
      <c r="Q979" s="4">
        <f>(Table1[[#This Row],[Dom Bet]]*Table1[[#This Row],[Odds]]*Table1[[#This Row],[Win]]-Table1[[#This Row],[Dom Bet]])*Table1[[#This Row],[Dom Bankroll]]</f>
        <v>0</v>
      </c>
      <c r="R979" s="4">
        <f>Table1[[#This Row],[Dom Bet]]*Table1[[#This Row],[Odds]]*Table1[[#This Row],[Win]]-Table1[[#This Row],[Dom Bet]]</f>
        <v>0</v>
      </c>
      <c r="S979" s="4">
        <f>S978</f>
        <v>1.1260306393663038</v>
      </c>
      <c r="T979">
        <v>0.54069999999999996</v>
      </c>
      <c r="U979">
        <f>((Table1[[#This Row],[BB prob.]]*(Table1[[#This Row],[Odds]]-1)-1+Table1[[#This Row],[BB prob.]])/(Table1[[#This Row],[Odds]]-1))*0.3</f>
        <v>-6.7439999999999986E-2</v>
      </c>
      <c r="W979">
        <f>(Table1[[#This Row],[BB Bet]]*Table1[[#This Row],[Odds]]*Table1[[#This Row],[Win]]-Table1[[#This Row],[BB Bet]])*Table1[[#This Row],[BB Bankroll]]</f>
        <v>0</v>
      </c>
      <c r="X979">
        <f>Table1[[#This Row],[BB Bet]]*Table1[[#This Row],[Odds]]*Table1[[#This Row],[Win]]-Table1[[#This Row],[BB Bet]]</f>
        <v>0</v>
      </c>
      <c r="Y979" s="5">
        <f>Y978</f>
        <v>1.4874777434391178</v>
      </c>
    </row>
    <row r="980" spans="1:25" x14ac:dyDescent="0.35">
      <c r="A980" s="4">
        <v>2020020506</v>
      </c>
      <c r="B980" s="4">
        <v>69</v>
      </c>
      <c r="C980" s="4" t="s">
        <v>19</v>
      </c>
      <c r="D980" s="4" t="s">
        <v>21</v>
      </c>
      <c r="E980" s="4">
        <v>0</v>
      </c>
      <c r="F980" s="4">
        <v>0</v>
      </c>
      <c r="G980" s="4">
        <v>2.4500000000000002</v>
      </c>
      <c r="H980">
        <v>0.39518616602865952</v>
      </c>
      <c r="I980">
        <f>((Table1[[#This Row],[H-S prob.]]*(Table1[[#This Row],[Odds]]-1)-1+Table1[[#This Row],[H-S prob.]])/(Table1[[#This Row],[Odds]]-1))*0.3</f>
        <v>-6.5780468751277443E-3</v>
      </c>
      <c r="K980">
        <f>(Table1[[#This Row],[H-S Bet]]*Table1[[#This Row],[Odds]]*Table1[[#This Row],[Win]]-Table1[[#This Row],[H-S Bet]])*Table1[[#This Row],[H-S Bankroll]]</f>
        <v>0</v>
      </c>
      <c r="L980">
        <f>Table1[[#This Row],[H-S Bet]]*Table1[[#This Row],[Odds]]*Table1[[#This Row],[Win]]-Table1[[#This Row],[H-S Bet]]</f>
        <v>0</v>
      </c>
      <c r="M980" s="5">
        <f>M979</f>
        <v>1.4388799132661023</v>
      </c>
      <c r="N980" s="4">
        <v>0.377</v>
      </c>
      <c r="O980" s="4">
        <f>((Table1[[#This Row],[Dom prob.]]*(Table1[[#This Row],[Odds]]-1)-1+Table1[[#This Row],[Dom prob.]])/(Table1[[#This Row],[Odds]]-1))*0.3</f>
        <v>-1.5796551724137912E-2</v>
      </c>
      <c r="P980" s="4"/>
      <c r="Q980" s="4">
        <f>(Table1[[#This Row],[Dom Bet]]*Table1[[#This Row],[Odds]]*Table1[[#This Row],[Win]]-Table1[[#This Row],[Dom Bet]])*Table1[[#This Row],[Dom Bankroll]]</f>
        <v>0</v>
      </c>
      <c r="R980" s="4">
        <f>Table1[[#This Row],[Dom Bet]]*Table1[[#This Row],[Odds]]*Table1[[#This Row],[Win]]-Table1[[#This Row],[Dom Bet]]</f>
        <v>0</v>
      </c>
      <c r="S980" s="4">
        <f>S979</f>
        <v>1.1260306393663038</v>
      </c>
      <c r="T980">
        <v>0.32020000000000004</v>
      </c>
      <c r="U980">
        <f>((Table1[[#This Row],[BB prob.]]*(Table1[[#This Row],[Odds]]-1)-1+Table1[[#This Row],[BB prob.]])/(Table1[[#This Row],[Odds]]-1))*0.3</f>
        <v>-4.4588275862068934E-2</v>
      </c>
      <c r="W980">
        <f>(Table1[[#This Row],[BB Bet]]*Table1[[#This Row],[Odds]]*Table1[[#This Row],[Win]]-Table1[[#This Row],[BB Bet]])*Table1[[#This Row],[BB Bankroll]]</f>
        <v>0</v>
      </c>
      <c r="X980">
        <f>Table1[[#This Row],[BB Bet]]*Table1[[#This Row],[Odds]]*Table1[[#This Row],[Win]]-Table1[[#This Row],[BB Bet]]</f>
        <v>0</v>
      </c>
      <c r="Y980" s="5">
        <f>Y979</f>
        <v>1.4874777434391178</v>
      </c>
    </row>
    <row r="981" spans="1:25" x14ac:dyDescent="0.35">
      <c r="A981" s="4">
        <v>2020020506</v>
      </c>
      <c r="B981" s="4">
        <v>69</v>
      </c>
      <c r="C981" s="4" t="s">
        <v>21</v>
      </c>
      <c r="D981" s="4" t="s">
        <v>19</v>
      </c>
      <c r="E981" s="4">
        <v>1</v>
      </c>
      <c r="F981" s="4">
        <v>1</v>
      </c>
      <c r="G981" s="4">
        <v>1.68</v>
      </c>
      <c r="H981">
        <v>0.60481383397134048</v>
      </c>
      <c r="I981">
        <f>((Table1[[#This Row],[H-S prob.]]*(Table1[[#This Row],[Odds]]-1)-1+Table1[[#This Row],[H-S prob.]])/(Table1[[#This Row],[Odds]]-1))*0.3</f>
        <v>7.0973122375817647E-3</v>
      </c>
      <c r="J981">
        <v>7.0973122375817647E-3</v>
      </c>
      <c r="K981">
        <f>(Table1[[#This Row],[H-S Bet]]*Table1[[#This Row],[Odds]]*Table1[[#This Row],[Win]]-Table1[[#This Row],[H-S Bet]])*Table1[[#This Row],[H-S Bankroll]]</f>
        <v>6.9442824114471858E-3</v>
      </c>
      <c r="L981">
        <f>Table1[[#This Row],[H-S Bet]]*Table1[[#This Row],[Odds]]*Table1[[#This Row],[Win]]-Table1[[#This Row],[H-S Bet]]</f>
        <v>4.8261723215556E-3</v>
      </c>
      <c r="M981" s="5">
        <f>M980</f>
        <v>1.4388799132661023</v>
      </c>
      <c r="N981" s="4">
        <v>0.623</v>
      </c>
      <c r="O981" s="4">
        <f>((Table1[[#This Row],[Dom prob.]]*(Table1[[#This Row],[Odds]]-1)-1+Table1[[#This Row],[Dom prob.]])/(Table1[[#This Row],[Odds]]-1))*0.3</f>
        <v>2.05764705882353E-2</v>
      </c>
      <c r="P981" s="4">
        <v>2.05764705882353E-2</v>
      </c>
      <c r="Q981" s="4">
        <f>(Table1[[#This Row],[Dom Bet]]*Table1[[#This Row],[Odds]]*Table1[[#This Row],[Win]]-Table1[[#This Row],[Dom Bet]])*Table1[[#This Row],[Dom Bankroll]]</f>
        <v>1.5755420706013327E-2</v>
      </c>
      <c r="R981" s="4">
        <f>Table1[[#This Row],[Dom Bet]]*Table1[[#This Row],[Odds]]*Table1[[#This Row],[Win]]-Table1[[#This Row],[Dom Bet]]</f>
        <v>1.3992000000000004E-2</v>
      </c>
      <c r="S981" s="4">
        <f>S980</f>
        <v>1.1260306393663038</v>
      </c>
      <c r="T981">
        <v>0.67979999999999996</v>
      </c>
      <c r="U981">
        <f>((Table1[[#This Row],[BB prob.]]*(Table1[[#This Row],[Odds]]-1)-1+Table1[[#This Row],[BB prob.]])/(Table1[[#This Row],[Odds]]-1))*0.3</f>
        <v>6.2675294117647051E-2</v>
      </c>
      <c r="V981">
        <v>6.2675294117647051E-2</v>
      </c>
      <c r="W981">
        <f>(Table1[[#This Row],[BB Bet]]*Table1[[#This Row],[Odds]]*Table1[[#This Row],[Win]]-Table1[[#This Row],[BB Bet]])*Table1[[#This Row],[BB Bankroll]]</f>
        <v>6.3395111443180441E-2</v>
      </c>
      <c r="X981">
        <f>Table1[[#This Row],[BB Bet]]*Table1[[#This Row],[Odds]]*Table1[[#This Row],[Win]]-Table1[[#This Row],[BB Bet]]</f>
        <v>4.2619199999999996E-2</v>
      </c>
      <c r="Y981" s="5">
        <f>Y980</f>
        <v>1.4874777434391178</v>
      </c>
    </row>
    <row r="982" spans="1:25" x14ac:dyDescent="0.35">
      <c r="A982" s="4">
        <v>2020020507</v>
      </c>
      <c r="B982" s="4">
        <v>69</v>
      </c>
      <c r="C982" s="4" t="s">
        <v>32</v>
      </c>
      <c r="D982" s="4" t="s">
        <v>5</v>
      </c>
      <c r="E982" s="4">
        <v>1</v>
      </c>
      <c r="F982" s="4">
        <v>0</v>
      </c>
      <c r="G982" s="4">
        <v>2.6</v>
      </c>
      <c r="H982">
        <v>0.37149199552647261</v>
      </c>
      <c r="I982">
        <f>((Table1[[#This Row],[H-S prob.]]*(Table1[[#This Row],[Odds]]-1)-1+Table1[[#This Row],[H-S prob.]])/(Table1[[#This Row],[Odds]]-1))*0.3</f>
        <v>-6.3976521808445999E-3</v>
      </c>
      <c r="K982">
        <f>(Table1[[#This Row],[H-S Bet]]*Table1[[#This Row],[Odds]]*Table1[[#This Row],[Win]]-Table1[[#This Row],[H-S Bet]])*Table1[[#This Row],[H-S Bankroll]]</f>
        <v>0</v>
      </c>
      <c r="L982">
        <f>Table1[[#This Row],[H-S Bet]]*Table1[[#This Row],[Odds]]*Table1[[#This Row],[Win]]-Table1[[#This Row],[H-S Bet]]</f>
        <v>0</v>
      </c>
      <c r="M982" s="5">
        <f>M981</f>
        <v>1.4388799132661023</v>
      </c>
      <c r="N982" s="4">
        <v>0.373</v>
      </c>
      <c r="O982" s="4">
        <f>((Table1[[#This Row],[Dom prob.]]*(Table1[[#This Row],[Odds]]-1)-1+Table1[[#This Row],[Dom prob.]])/(Table1[[#This Row],[Odds]]-1))*0.3</f>
        <v>-5.6625000000000009E-3</v>
      </c>
      <c r="P982" s="4"/>
      <c r="Q982" s="4">
        <f>(Table1[[#This Row],[Dom Bet]]*Table1[[#This Row],[Odds]]*Table1[[#This Row],[Win]]-Table1[[#This Row],[Dom Bet]])*Table1[[#This Row],[Dom Bankroll]]</f>
        <v>0</v>
      </c>
      <c r="R982" s="4">
        <f>Table1[[#This Row],[Dom Bet]]*Table1[[#This Row],[Odds]]*Table1[[#This Row],[Win]]-Table1[[#This Row],[Dom Bet]]</f>
        <v>0</v>
      </c>
      <c r="S982" s="4">
        <f>S981</f>
        <v>1.1260306393663038</v>
      </c>
      <c r="T982">
        <v>0.34899999999999998</v>
      </c>
      <c r="U982">
        <f>((Table1[[#This Row],[BB prob.]]*(Table1[[#This Row],[Odds]]-1)-1+Table1[[#This Row],[BB prob.]])/(Table1[[#This Row],[Odds]]-1))*0.3</f>
        <v>-1.7362500000000003E-2</v>
      </c>
      <c r="W982">
        <f>(Table1[[#This Row],[BB Bet]]*Table1[[#This Row],[Odds]]*Table1[[#This Row],[Win]]-Table1[[#This Row],[BB Bet]])*Table1[[#This Row],[BB Bankroll]]</f>
        <v>0</v>
      </c>
      <c r="X982">
        <f>Table1[[#This Row],[BB Bet]]*Table1[[#This Row],[Odds]]*Table1[[#This Row],[Win]]-Table1[[#This Row],[BB Bet]]</f>
        <v>0</v>
      </c>
      <c r="Y982" s="5">
        <f>Y981</f>
        <v>1.4874777434391178</v>
      </c>
    </row>
    <row r="983" spans="1:25" x14ac:dyDescent="0.35">
      <c r="A983" s="4">
        <v>2020020507</v>
      </c>
      <c r="B983" s="4">
        <v>69</v>
      </c>
      <c r="C983" s="4" t="s">
        <v>5</v>
      </c>
      <c r="D983" s="4" t="s">
        <v>32</v>
      </c>
      <c r="E983" s="4">
        <v>0</v>
      </c>
      <c r="F983" s="4">
        <v>1</v>
      </c>
      <c r="G983" s="4">
        <v>1.57</v>
      </c>
      <c r="H983">
        <v>0.6285080044735275</v>
      </c>
      <c r="I983">
        <f>((Table1[[#This Row],[H-S prob.]]*(Table1[[#This Row],[Odds]]-1)-1+Table1[[#This Row],[H-S prob.]])/(Table1[[#This Row],[Odds]]-1))*0.3</f>
        <v>-6.9697015666114739E-3</v>
      </c>
      <c r="K983">
        <f>(Table1[[#This Row],[H-S Bet]]*Table1[[#This Row],[Odds]]*Table1[[#This Row],[Win]]-Table1[[#This Row],[H-S Bet]])*Table1[[#This Row],[H-S Bankroll]]</f>
        <v>0</v>
      </c>
      <c r="L983">
        <f>Table1[[#This Row],[H-S Bet]]*Table1[[#This Row],[Odds]]*Table1[[#This Row],[Win]]-Table1[[#This Row],[H-S Bet]]</f>
        <v>0</v>
      </c>
      <c r="M983" s="5">
        <f>M982</f>
        <v>1.4388799132661023</v>
      </c>
      <c r="N983" s="4">
        <v>0.627</v>
      </c>
      <c r="O983" s="4">
        <f>((Table1[[#This Row],[Dom prob.]]*(Table1[[#This Row],[Odds]]-1)-1+Table1[[#This Row],[Dom prob.]])/(Table1[[#This Row],[Odds]]-1))*0.3</f>
        <v>-8.2157894736841573E-3</v>
      </c>
      <c r="P983" s="4"/>
      <c r="Q983" s="4">
        <f>(Table1[[#This Row],[Dom Bet]]*Table1[[#This Row],[Odds]]*Table1[[#This Row],[Win]]-Table1[[#This Row],[Dom Bet]])*Table1[[#This Row],[Dom Bankroll]]</f>
        <v>0</v>
      </c>
      <c r="R983" s="4">
        <f>Table1[[#This Row],[Dom Bet]]*Table1[[#This Row],[Odds]]*Table1[[#This Row],[Win]]-Table1[[#This Row],[Dom Bet]]</f>
        <v>0</v>
      </c>
      <c r="S983" s="4">
        <f>S982</f>
        <v>1.1260306393663038</v>
      </c>
      <c r="T983">
        <v>0.65100000000000002</v>
      </c>
      <c r="U983">
        <f>((Table1[[#This Row],[BB prob.]]*(Table1[[#This Row],[Odds]]-1)-1+Table1[[#This Row],[BB prob.]])/(Table1[[#This Row],[Odds]]-1))*0.3</f>
        <v>1.1615789473684227E-2</v>
      </c>
      <c r="V983">
        <v>1.1615789473684227E-2</v>
      </c>
      <c r="W983">
        <f>(Table1[[#This Row],[BB Bet]]*Table1[[#This Row],[Odds]]*Table1[[#This Row],[Win]]-Table1[[#This Row],[BB Bet]])*Table1[[#This Row],[BB Bankroll]]</f>
        <v>9.8485901393104147E-3</v>
      </c>
      <c r="X983">
        <f>Table1[[#This Row],[BB Bet]]*Table1[[#This Row],[Odds]]*Table1[[#This Row],[Win]]-Table1[[#This Row],[BB Bet]]</f>
        <v>6.6210000000000106E-3</v>
      </c>
      <c r="Y983" s="5">
        <f>Y982</f>
        <v>1.4874777434391178</v>
      </c>
    </row>
    <row r="984" spans="1:25" x14ac:dyDescent="0.35">
      <c r="A984" s="4">
        <v>2020020508</v>
      </c>
      <c r="B984" s="4">
        <v>69</v>
      </c>
      <c r="C984" s="4" t="s">
        <v>24</v>
      </c>
      <c r="D984" s="4" t="s">
        <v>10</v>
      </c>
      <c r="E984" s="4">
        <v>1</v>
      </c>
      <c r="F984" s="4">
        <v>1</v>
      </c>
      <c r="G984" s="4">
        <v>3.15</v>
      </c>
      <c r="H984">
        <v>0.37907167784599</v>
      </c>
      <c r="I984">
        <f>((Table1[[#This Row],[H-S prob.]]*(Table1[[#This Row],[Odds]]-1)-1+Table1[[#This Row],[H-S prob.]])/(Table1[[#This Row],[Odds]]-1))*0.3</f>
        <v>2.7080342123004895E-2</v>
      </c>
      <c r="J984">
        <v>2.7080342123004895E-2</v>
      </c>
      <c r="K984">
        <f>(Table1[[#This Row],[H-S Bet]]*Table1[[#This Row],[Odds]]*Table1[[#This Row],[Win]]-Table1[[#This Row],[H-S Bet]])*Table1[[#This Row],[H-S Bankroll]]</f>
        <v>8.377552469910618E-2</v>
      </c>
      <c r="L984">
        <f>Table1[[#This Row],[H-S Bet]]*Table1[[#This Row],[Odds]]*Table1[[#This Row],[Win]]-Table1[[#This Row],[H-S Bet]]</f>
        <v>5.8222735564460532E-2</v>
      </c>
      <c r="M984" s="5">
        <f>M983</f>
        <v>1.4388799132661023</v>
      </c>
      <c r="N984" s="4">
        <v>0.33300000000000002</v>
      </c>
      <c r="O984" s="4">
        <f>((Table1[[#This Row],[Dom prob.]]*(Table1[[#This Row],[Odds]]-1)-1+Table1[[#This Row],[Dom prob.]])/(Table1[[#This Row],[Odds]]-1))*0.3</f>
        <v>6.830232558139534E-3</v>
      </c>
      <c r="P984" s="4">
        <v>6.830232558139534E-3</v>
      </c>
      <c r="Q984" s="4">
        <f>(Table1[[#This Row],[Dom Bet]]*Table1[[#This Row],[Odds]]*Table1[[#This Row],[Win]]-Table1[[#This Row],[Dom Bet]])*Table1[[#This Row],[Dom Bankroll]]</f>
        <v>1.6535759939094171E-2</v>
      </c>
      <c r="R984" s="4">
        <f>Table1[[#This Row],[Dom Bet]]*Table1[[#This Row],[Odds]]*Table1[[#This Row],[Win]]-Table1[[#This Row],[Dom Bet]]</f>
        <v>1.4685E-2</v>
      </c>
      <c r="S984" s="4">
        <f>S983</f>
        <v>1.1260306393663038</v>
      </c>
      <c r="T984">
        <v>0.33710000000000001</v>
      </c>
      <c r="U984">
        <f>((Table1[[#This Row],[BB prob.]]*(Table1[[#This Row],[Odds]]-1)-1+Table1[[#This Row],[BB prob.]])/(Table1[[#This Row],[Odds]]-1))*0.3</f>
        <v>8.63232558139535E-3</v>
      </c>
      <c r="V984">
        <v>8.63232558139535E-3</v>
      </c>
      <c r="W984">
        <f>(Table1[[#This Row],[BB Bet]]*Table1[[#This Row],[Odds]]*Table1[[#This Row],[Win]]-Table1[[#This Row],[BB Bet]])*Table1[[#This Row],[BB Bankroll]]</f>
        <v>2.7606843179358305E-2</v>
      </c>
      <c r="X984">
        <f>Table1[[#This Row],[BB Bet]]*Table1[[#This Row],[Odds]]*Table1[[#This Row],[Win]]-Table1[[#This Row],[BB Bet]]</f>
        <v>1.85595E-2</v>
      </c>
      <c r="Y984" s="5">
        <f>Y983</f>
        <v>1.4874777434391178</v>
      </c>
    </row>
    <row r="985" spans="1:25" x14ac:dyDescent="0.35">
      <c r="A985" s="4">
        <v>2020020508</v>
      </c>
      <c r="B985" s="4">
        <v>69</v>
      </c>
      <c r="C985" s="4" t="s">
        <v>10</v>
      </c>
      <c r="D985" s="4" t="s">
        <v>24</v>
      </c>
      <c r="E985" s="4">
        <v>0</v>
      </c>
      <c r="F985" s="4">
        <v>0</v>
      </c>
      <c r="G985" s="4">
        <v>1.4</v>
      </c>
      <c r="H985">
        <v>0.62092832215401006</v>
      </c>
      <c r="I985">
        <f>((Table1[[#This Row],[H-S prob.]]*(Table1[[#This Row],[Odds]]-1)-1+Table1[[#This Row],[H-S prob.]])/(Table1[[#This Row],[Odds]]-1))*0.3</f>
        <v>-9.8025261738289501E-2</v>
      </c>
      <c r="K985">
        <f>(Table1[[#This Row],[H-S Bet]]*Table1[[#This Row],[Odds]]*Table1[[#This Row],[Win]]-Table1[[#This Row],[H-S Bet]])*Table1[[#This Row],[H-S Bankroll]]</f>
        <v>0</v>
      </c>
      <c r="L985">
        <f>Table1[[#This Row],[H-S Bet]]*Table1[[#This Row],[Odds]]*Table1[[#This Row],[Win]]-Table1[[#This Row],[H-S Bet]]</f>
        <v>0</v>
      </c>
      <c r="M985" s="5">
        <f>M984</f>
        <v>1.4388799132661023</v>
      </c>
      <c r="N985" s="4">
        <v>0.66700000000000004</v>
      </c>
      <c r="O985" s="4">
        <f>((Table1[[#This Row],[Dom prob.]]*(Table1[[#This Row],[Odds]]-1)-1+Table1[[#This Row],[Dom prob.]])/(Table1[[#This Row],[Odds]]-1))*0.3</f>
        <v>-4.9650000000000034E-2</v>
      </c>
      <c r="P985" s="4"/>
      <c r="Q985" s="4">
        <f>(Table1[[#This Row],[Dom Bet]]*Table1[[#This Row],[Odds]]*Table1[[#This Row],[Win]]-Table1[[#This Row],[Dom Bet]])*Table1[[#This Row],[Dom Bankroll]]</f>
        <v>0</v>
      </c>
      <c r="R985" s="4">
        <f>Table1[[#This Row],[Dom Bet]]*Table1[[#This Row],[Odds]]*Table1[[#This Row],[Win]]-Table1[[#This Row],[Dom Bet]]</f>
        <v>0</v>
      </c>
      <c r="S985" s="4">
        <f>S984</f>
        <v>1.1260306393663038</v>
      </c>
      <c r="T985">
        <v>0.66290000000000004</v>
      </c>
      <c r="U985">
        <f>((Table1[[#This Row],[BB prob.]]*(Table1[[#This Row],[Odds]]-1)-1+Table1[[#This Row],[BB prob.]])/(Table1[[#This Row],[Odds]]-1))*0.3</f>
        <v>-5.395500000000001E-2</v>
      </c>
      <c r="W985">
        <f>(Table1[[#This Row],[BB Bet]]*Table1[[#This Row],[Odds]]*Table1[[#This Row],[Win]]-Table1[[#This Row],[BB Bet]])*Table1[[#This Row],[BB Bankroll]]</f>
        <v>0</v>
      </c>
      <c r="X985">
        <f>Table1[[#This Row],[BB Bet]]*Table1[[#This Row],[Odds]]*Table1[[#This Row],[Win]]-Table1[[#This Row],[BB Bet]]</f>
        <v>0</v>
      </c>
      <c r="Y985" s="5">
        <f>Y984</f>
        <v>1.4874777434391178</v>
      </c>
    </row>
    <row r="986" spans="1:25" x14ac:dyDescent="0.35">
      <c r="A986" s="4">
        <v>2020020509</v>
      </c>
      <c r="B986" s="4">
        <v>70</v>
      </c>
      <c r="C986" s="4" t="s">
        <v>12</v>
      </c>
      <c r="D986" s="4" t="s">
        <v>3</v>
      </c>
      <c r="E986" s="4">
        <v>0</v>
      </c>
      <c r="F986" s="4">
        <v>0</v>
      </c>
      <c r="G986" s="4">
        <v>3.5</v>
      </c>
      <c r="H986">
        <v>0.28283033304552285</v>
      </c>
      <c r="I986">
        <f>((Table1[[#This Row],[H-S prob.]]*(Table1[[#This Row],[Odds]]-1)-1+Table1[[#This Row],[H-S prob.]])/(Table1[[#This Row],[Odds]]-1))*0.3</f>
        <v>-1.2112601208804019E-3</v>
      </c>
      <c r="K986">
        <f>(Table1[[#This Row],[H-S Bet]]*Table1[[#This Row],[Odds]]*Table1[[#This Row],[Win]]-Table1[[#This Row],[H-S Bet]])*Table1[[#This Row],[H-S Bankroll]]</f>
        <v>0</v>
      </c>
      <c r="L986">
        <f>Table1[[#This Row],[H-S Bet]]*Table1[[#This Row],[Odds]]*Table1[[#This Row],[Win]]-Table1[[#This Row],[H-S Bet]]</f>
        <v>0</v>
      </c>
      <c r="M986" s="5">
        <f>M985+SUM(K976:K985)</f>
        <v>1.5280670623678549</v>
      </c>
      <c r="N986" s="4">
        <v>0.30300000000000005</v>
      </c>
      <c r="O986" s="4">
        <f>((Table1[[#This Row],[Dom prob.]]*(Table1[[#This Row],[Odds]]-1)-1+Table1[[#This Row],[Dom prob.]])/(Table1[[#This Row],[Odds]]-1))*0.3</f>
        <v>7.260000000000013E-3</v>
      </c>
      <c r="P986" s="4">
        <v>7.260000000000013E-3</v>
      </c>
      <c r="Q986" s="4">
        <f>(Table1[[#This Row],[Dom Bet]]*Table1[[#This Row],[Odds]]*Table1[[#This Row],[Win]]-Table1[[#This Row],[Dom Bet]])*Table1[[#This Row],[Dom Bankroll]]</f>
        <v>-8.7187986237927586E-3</v>
      </c>
      <c r="R986" s="4">
        <f>Table1[[#This Row],[Dom Bet]]*Table1[[#This Row],[Odds]]*Table1[[#This Row],[Win]]-Table1[[#This Row],[Dom Bet]]</f>
        <v>-7.260000000000013E-3</v>
      </c>
      <c r="S986" s="4">
        <f>S985+SUM(Q976:Q985)</f>
        <v>1.2009364495582291</v>
      </c>
      <c r="T986">
        <v>0.27129999999999999</v>
      </c>
      <c r="U986">
        <f>((Table1[[#This Row],[BB prob.]]*(Table1[[#This Row],[Odds]]-1)-1+Table1[[#This Row],[BB prob.]])/(Table1[[#This Row],[Odds]]-1))*0.3</f>
        <v>-6.0539999999999986E-3</v>
      </c>
      <c r="W986">
        <f>(Table1[[#This Row],[BB Bet]]*Table1[[#This Row],[Odds]]*Table1[[#This Row],[Win]]-Table1[[#This Row],[BB Bet]])*Table1[[#This Row],[BB Bankroll]]</f>
        <v>0</v>
      </c>
      <c r="X986">
        <f>Table1[[#This Row],[BB Bet]]*Table1[[#This Row],[Odds]]*Table1[[#This Row],[Win]]-Table1[[#This Row],[BB Bet]]</f>
        <v>0</v>
      </c>
      <c r="Y986" s="5">
        <f>Y985+SUM(W976:W985)</f>
        <v>1.647471147018978</v>
      </c>
    </row>
    <row r="987" spans="1:25" x14ac:dyDescent="0.35">
      <c r="A987" s="4">
        <v>2020020509</v>
      </c>
      <c r="B987" s="4">
        <v>70</v>
      </c>
      <c r="C987" s="4" t="s">
        <v>3</v>
      </c>
      <c r="D987" s="4" t="s">
        <v>12</v>
      </c>
      <c r="E987" s="4">
        <v>1</v>
      </c>
      <c r="F987" s="4">
        <v>1</v>
      </c>
      <c r="G987" s="4">
        <v>1.35</v>
      </c>
      <c r="H987">
        <v>0.71716966695447704</v>
      </c>
      <c r="I987">
        <f>((Table1[[#This Row],[H-S prob.]]*(Table1[[#This Row],[Odds]]-1)-1+Table1[[#This Row],[H-S prob.]])/(Table1[[#This Row],[Odds]]-1))*0.3</f>
        <v>-2.7275099666962264E-2</v>
      </c>
      <c r="K987">
        <f>(Table1[[#This Row],[H-S Bet]]*Table1[[#This Row],[Odds]]*Table1[[#This Row],[Win]]-Table1[[#This Row],[H-S Bet]])*Table1[[#This Row],[H-S Bankroll]]</f>
        <v>0</v>
      </c>
      <c r="L987">
        <f>Table1[[#This Row],[H-S Bet]]*Table1[[#This Row],[Odds]]*Table1[[#This Row],[Win]]-Table1[[#This Row],[H-S Bet]]</f>
        <v>0</v>
      </c>
      <c r="M987" s="5">
        <f>M986</f>
        <v>1.5280670623678549</v>
      </c>
      <c r="N987" s="4">
        <v>0.69699999999999995</v>
      </c>
      <c r="O987" s="4">
        <f>((Table1[[#This Row],[Dom prob.]]*(Table1[[#This Row],[Odds]]-1)-1+Table1[[#This Row],[Dom prob.]])/(Table1[[#This Row],[Odds]]-1))*0.3</f>
        <v>-5.0614285714285646E-2</v>
      </c>
      <c r="P987" s="4"/>
      <c r="Q987" s="4">
        <f>(Table1[[#This Row],[Dom Bet]]*Table1[[#This Row],[Odds]]*Table1[[#This Row],[Win]]-Table1[[#This Row],[Dom Bet]])*Table1[[#This Row],[Dom Bankroll]]</f>
        <v>0</v>
      </c>
      <c r="R987" s="4">
        <f>Table1[[#This Row],[Dom Bet]]*Table1[[#This Row],[Odds]]*Table1[[#This Row],[Win]]-Table1[[#This Row],[Dom Bet]]</f>
        <v>0</v>
      </c>
      <c r="S987" s="4">
        <f>S986</f>
        <v>1.2009364495582291</v>
      </c>
      <c r="T987">
        <v>0.72870000000000001</v>
      </c>
      <c r="U987">
        <f>((Table1[[#This Row],[BB prob.]]*(Table1[[#This Row],[Odds]]-1)-1+Table1[[#This Row],[BB prob.]])/(Table1[[#This Row],[Odds]]-1))*0.3</f>
        <v>-1.3932857142857061E-2</v>
      </c>
      <c r="W987">
        <f>(Table1[[#This Row],[BB Bet]]*Table1[[#This Row],[Odds]]*Table1[[#This Row],[Win]]-Table1[[#This Row],[BB Bet]])*Table1[[#This Row],[BB Bankroll]]</f>
        <v>0</v>
      </c>
      <c r="X987">
        <f>Table1[[#This Row],[BB Bet]]*Table1[[#This Row],[Odds]]*Table1[[#This Row],[Win]]-Table1[[#This Row],[BB Bet]]</f>
        <v>0</v>
      </c>
      <c r="Y987" s="5">
        <f>Y986</f>
        <v>1.647471147018978</v>
      </c>
    </row>
    <row r="988" spans="1:25" x14ac:dyDescent="0.35">
      <c r="A988" s="4">
        <v>2020020511</v>
      </c>
      <c r="B988" s="4">
        <v>70</v>
      </c>
      <c r="C988" s="4" t="s">
        <v>22</v>
      </c>
      <c r="D988" s="4" t="s">
        <v>30</v>
      </c>
      <c r="E988" s="4">
        <v>0</v>
      </c>
      <c r="F988" s="4">
        <v>0</v>
      </c>
      <c r="G988" s="4">
        <v>1.52</v>
      </c>
      <c r="H988">
        <v>0.60222986795228495</v>
      </c>
      <c r="I988">
        <f>((Table1[[#This Row],[H-S prob.]]*(Table1[[#This Row],[Odds]]-1)-1+Table1[[#This Row],[H-S prob.]])/(Table1[[#This Row],[Odds]]-1))*0.3</f>
        <v>-4.8813808103380839E-2</v>
      </c>
      <c r="K988">
        <f>(Table1[[#This Row],[H-S Bet]]*Table1[[#This Row],[Odds]]*Table1[[#This Row],[Win]]-Table1[[#This Row],[H-S Bet]])*Table1[[#This Row],[H-S Bankroll]]</f>
        <v>0</v>
      </c>
      <c r="L988">
        <f>Table1[[#This Row],[H-S Bet]]*Table1[[#This Row],[Odds]]*Table1[[#This Row],[Win]]-Table1[[#This Row],[H-S Bet]]</f>
        <v>0</v>
      </c>
      <c r="M988" s="5">
        <f>M987</f>
        <v>1.5280670623678549</v>
      </c>
      <c r="N988" s="4">
        <v>0.63700000000000001</v>
      </c>
      <c r="O988" s="4">
        <f>((Table1[[#This Row],[Dom prob.]]*(Table1[[#This Row],[Odds]]-1)-1+Table1[[#This Row],[Dom prob.]])/(Table1[[#This Row],[Odds]]-1))*0.3</f>
        <v>-1.8323076923076928E-2</v>
      </c>
      <c r="P988" s="4"/>
      <c r="Q988" s="4">
        <f>(Table1[[#This Row],[Dom Bet]]*Table1[[#This Row],[Odds]]*Table1[[#This Row],[Win]]-Table1[[#This Row],[Dom Bet]])*Table1[[#This Row],[Dom Bankroll]]</f>
        <v>0</v>
      </c>
      <c r="R988" s="4">
        <f>Table1[[#This Row],[Dom Bet]]*Table1[[#This Row],[Odds]]*Table1[[#This Row],[Win]]-Table1[[#This Row],[Dom Bet]]</f>
        <v>0</v>
      </c>
      <c r="S988" s="4">
        <f>S987</f>
        <v>1.2009364495582291</v>
      </c>
      <c r="T988">
        <v>0.61780000000000002</v>
      </c>
      <c r="U988">
        <f>((Table1[[#This Row],[BB prob.]]*(Table1[[#This Row],[Odds]]-1)-1+Table1[[#This Row],[BB prob.]])/(Table1[[#This Row],[Odds]]-1))*0.3</f>
        <v>-3.5159999999999997E-2</v>
      </c>
      <c r="W988">
        <f>(Table1[[#This Row],[BB Bet]]*Table1[[#This Row],[Odds]]*Table1[[#This Row],[Win]]-Table1[[#This Row],[BB Bet]])*Table1[[#This Row],[BB Bankroll]]</f>
        <v>0</v>
      </c>
      <c r="X988">
        <f>Table1[[#This Row],[BB Bet]]*Table1[[#This Row],[Odds]]*Table1[[#This Row],[Win]]-Table1[[#This Row],[BB Bet]]</f>
        <v>0</v>
      </c>
      <c r="Y988" s="5">
        <f>Y987</f>
        <v>1.647471147018978</v>
      </c>
    </row>
    <row r="989" spans="1:25" x14ac:dyDescent="0.35">
      <c r="A989" s="4">
        <v>2020020511</v>
      </c>
      <c r="B989" s="4">
        <v>70</v>
      </c>
      <c r="C989" s="4" t="s">
        <v>30</v>
      </c>
      <c r="D989" s="4" t="s">
        <v>22</v>
      </c>
      <c r="E989" s="4">
        <v>1</v>
      </c>
      <c r="F989" s="4">
        <v>1</v>
      </c>
      <c r="G989" s="4">
        <v>2.7</v>
      </c>
      <c r="H989">
        <v>0.39777013204771505</v>
      </c>
      <c r="I989">
        <f>((Table1[[#This Row],[H-S prob.]]*(Table1[[#This Row],[Odds]]-1)-1+Table1[[#This Row],[H-S prob.]])/(Table1[[#This Row],[Odds]]-1))*0.3</f>
        <v>1.3055180563911297E-2</v>
      </c>
      <c r="J989">
        <v>1.3055180563911297E-2</v>
      </c>
      <c r="K989">
        <f>(Table1[[#This Row],[H-S Bet]]*Table1[[#This Row],[Odds]]*Table1[[#This Row],[Win]]-Table1[[#This Row],[H-S Bet]])*Table1[[#This Row],[H-S Bankroll]]</f>
        <v>3.3913625402062345E-2</v>
      </c>
      <c r="L989">
        <f>Table1[[#This Row],[H-S Bet]]*Table1[[#This Row],[Odds]]*Table1[[#This Row],[Win]]-Table1[[#This Row],[H-S Bet]]</f>
        <v>2.2193806958649205E-2</v>
      </c>
      <c r="M989" s="5">
        <f>M988</f>
        <v>1.5280670623678549</v>
      </c>
      <c r="N989" s="4">
        <v>0.36299999999999999</v>
      </c>
      <c r="O989" s="4">
        <f>((Table1[[#This Row],[Dom prob.]]*(Table1[[#This Row],[Odds]]-1)-1+Table1[[#This Row],[Dom prob.]])/(Table1[[#This Row],[Odds]]-1))*0.3</f>
        <v>-3.5117647058823379E-3</v>
      </c>
      <c r="P989" s="4"/>
      <c r="Q989" s="4">
        <f>(Table1[[#This Row],[Dom Bet]]*Table1[[#This Row],[Odds]]*Table1[[#This Row],[Win]]-Table1[[#This Row],[Dom Bet]])*Table1[[#This Row],[Dom Bankroll]]</f>
        <v>0</v>
      </c>
      <c r="R989" s="4">
        <f>Table1[[#This Row],[Dom Bet]]*Table1[[#This Row],[Odds]]*Table1[[#This Row],[Win]]-Table1[[#This Row],[Dom Bet]]</f>
        <v>0</v>
      </c>
      <c r="S989" s="4">
        <f>S988</f>
        <v>1.2009364495582291</v>
      </c>
      <c r="T989">
        <v>0.38219999999999998</v>
      </c>
      <c r="U989">
        <f>((Table1[[#This Row],[BB prob.]]*(Table1[[#This Row],[Odds]]-1)-1+Table1[[#This Row],[BB prob.]])/(Table1[[#This Row],[Odds]]-1))*0.3</f>
        <v>5.6364705882353079E-3</v>
      </c>
      <c r="V989">
        <v>5.6364705882353079E-3</v>
      </c>
      <c r="W989">
        <f>(Table1[[#This Row],[BB Bet]]*Table1[[#This Row],[Odds]]*Table1[[#This Row],[Win]]-Table1[[#This Row],[BB Bet]])*Table1[[#This Row],[BB Bankroll]]</f>
        <v>1.5786068530735886E-2</v>
      </c>
      <c r="X989">
        <f>Table1[[#This Row],[BB Bet]]*Table1[[#This Row],[Odds]]*Table1[[#This Row],[Win]]-Table1[[#This Row],[BB Bet]]</f>
        <v>9.5820000000000245E-3</v>
      </c>
      <c r="Y989" s="5">
        <f>Y988</f>
        <v>1.647471147018978</v>
      </c>
    </row>
    <row r="990" spans="1:25" x14ac:dyDescent="0.35">
      <c r="A990" s="4">
        <v>2020020512</v>
      </c>
      <c r="B990" s="4">
        <v>70</v>
      </c>
      <c r="C990" s="4" t="s">
        <v>9</v>
      </c>
      <c r="D990" s="4" t="s">
        <v>23</v>
      </c>
      <c r="E990" s="4">
        <v>1</v>
      </c>
      <c r="F990" s="4">
        <v>0</v>
      </c>
      <c r="G990" s="4">
        <v>2.2999999999999998</v>
      </c>
      <c r="H990">
        <v>0.44816734157137528</v>
      </c>
      <c r="I990">
        <f>((Table1[[#This Row],[H-S prob.]]*(Table1[[#This Row],[Odds]]-1)-1+Table1[[#This Row],[H-S prob.]])/(Table1[[#This Row],[Odds]]-1))*0.3</f>
        <v>7.1042043724991628E-3</v>
      </c>
      <c r="J990">
        <v>7.1042043724991628E-3</v>
      </c>
      <c r="K990">
        <f>(Table1[[#This Row],[H-S Bet]]*Table1[[#This Row],[Odds]]*Table1[[#This Row],[Win]]-Table1[[#This Row],[H-S Bet]])*Table1[[#This Row],[H-S Bankroll]]</f>
        <v>-1.0855700705945666E-2</v>
      </c>
      <c r="L990">
        <f>Table1[[#This Row],[H-S Bet]]*Table1[[#This Row],[Odds]]*Table1[[#This Row],[Win]]-Table1[[#This Row],[H-S Bet]]</f>
        <v>-7.1042043724991628E-3</v>
      </c>
      <c r="M990" s="5">
        <f>M989</f>
        <v>1.5280670623678549</v>
      </c>
      <c r="N990" s="4">
        <v>0.46600000000000003</v>
      </c>
      <c r="O990" s="4">
        <f>((Table1[[#This Row],[Dom prob.]]*(Table1[[#This Row],[Odds]]-1)-1+Table1[[#This Row],[Dom prob.]])/(Table1[[#This Row],[Odds]]-1))*0.3</f>
        <v>1.6569230769230777E-2</v>
      </c>
      <c r="P990" s="4">
        <v>1.6569230769230777E-2</v>
      </c>
      <c r="Q990" s="4">
        <f>(Table1[[#This Row],[Dom Bet]]*Table1[[#This Row],[Odds]]*Table1[[#This Row],[Win]]-Table1[[#This Row],[Dom Bet]])*Table1[[#This Row],[Dom Bankroll]]</f>
        <v>-1.9898593171910974E-2</v>
      </c>
      <c r="R990" s="4">
        <f>Table1[[#This Row],[Dom Bet]]*Table1[[#This Row],[Odds]]*Table1[[#This Row],[Win]]-Table1[[#This Row],[Dom Bet]]</f>
        <v>-1.6569230769230777E-2</v>
      </c>
      <c r="S990" s="4">
        <f>S989</f>
        <v>1.2009364495582291</v>
      </c>
      <c r="T990">
        <v>0.44790000000000002</v>
      </c>
      <c r="U990">
        <f>((Table1[[#This Row],[BB prob.]]*(Table1[[#This Row],[Odds]]-1)-1+Table1[[#This Row],[BB prob.]])/(Table1[[#This Row],[Odds]]-1))*0.3</f>
        <v>6.9623076923076869E-3</v>
      </c>
      <c r="V990">
        <v>6.9623076923076869E-3</v>
      </c>
      <c r="W990">
        <f>(Table1[[#This Row],[BB Bet]]*Table1[[#This Row],[Odds]]*Table1[[#This Row],[Win]]-Table1[[#This Row],[BB Bet]])*Table1[[#This Row],[BB Bankroll]]</f>
        <v>-1.14702010397452E-2</v>
      </c>
      <c r="X990">
        <f>Table1[[#This Row],[BB Bet]]*Table1[[#This Row],[Odds]]*Table1[[#This Row],[Win]]-Table1[[#This Row],[BB Bet]]</f>
        <v>-6.9623076923076869E-3</v>
      </c>
      <c r="Y990" s="5">
        <f>Y989</f>
        <v>1.647471147018978</v>
      </c>
    </row>
    <row r="991" spans="1:25" x14ac:dyDescent="0.35">
      <c r="A991" s="4">
        <v>2020020512</v>
      </c>
      <c r="B991" s="4">
        <v>70</v>
      </c>
      <c r="C991" s="4" t="s">
        <v>23</v>
      </c>
      <c r="D991" s="4" t="s">
        <v>9</v>
      </c>
      <c r="E991" s="4">
        <v>0</v>
      </c>
      <c r="F991" s="4">
        <v>1</v>
      </c>
      <c r="G991" s="4">
        <v>1.66</v>
      </c>
      <c r="H991">
        <v>0.55183265842862472</v>
      </c>
      <c r="I991">
        <f>((Table1[[#This Row],[H-S prob.]]*(Table1[[#This Row],[Odds]]-1)-1+Table1[[#This Row],[H-S prob.]])/(Table1[[#This Row],[Odds]]-1))*0.3</f>
        <v>-3.8162630458401368E-2</v>
      </c>
      <c r="K991">
        <f>(Table1[[#This Row],[H-S Bet]]*Table1[[#This Row],[Odds]]*Table1[[#This Row],[Win]]-Table1[[#This Row],[H-S Bet]])*Table1[[#This Row],[H-S Bankroll]]</f>
        <v>0</v>
      </c>
      <c r="L991">
        <f>Table1[[#This Row],[H-S Bet]]*Table1[[#This Row],[Odds]]*Table1[[#This Row],[Win]]-Table1[[#This Row],[H-S Bet]]</f>
        <v>0</v>
      </c>
      <c r="M991" s="5">
        <f>M990</f>
        <v>1.5280670623678549</v>
      </c>
      <c r="N991" s="4">
        <v>0.53400000000000003</v>
      </c>
      <c r="O991" s="4">
        <f>((Table1[[#This Row],[Dom prob.]]*(Table1[[#This Row],[Odds]]-1)-1+Table1[[#This Row],[Dom prob.]])/(Table1[[#This Row],[Odds]]-1))*0.3</f>
        <v>-5.161818181818182E-2</v>
      </c>
      <c r="P991" s="4"/>
      <c r="Q991" s="4">
        <f>(Table1[[#This Row],[Dom Bet]]*Table1[[#This Row],[Odds]]*Table1[[#This Row],[Win]]-Table1[[#This Row],[Dom Bet]])*Table1[[#This Row],[Dom Bankroll]]</f>
        <v>0</v>
      </c>
      <c r="R991" s="4">
        <f>Table1[[#This Row],[Dom Bet]]*Table1[[#This Row],[Odds]]*Table1[[#This Row],[Win]]-Table1[[#This Row],[Dom Bet]]</f>
        <v>0</v>
      </c>
      <c r="S991" s="4">
        <f>S990</f>
        <v>1.2009364495582291</v>
      </c>
      <c r="T991">
        <v>0.55210000000000004</v>
      </c>
      <c r="U991">
        <f>((Table1[[#This Row],[BB prob.]]*(Table1[[#This Row],[Odds]]-1)-1+Table1[[#This Row],[BB prob.]])/(Table1[[#This Row],[Odds]]-1))*0.3</f>
        <v>-3.796090909090908E-2</v>
      </c>
      <c r="W991">
        <f>(Table1[[#This Row],[BB Bet]]*Table1[[#This Row],[Odds]]*Table1[[#This Row],[Win]]-Table1[[#This Row],[BB Bet]])*Table1[[#This Row],[BB Bankroll]]</f>
        <v>0</v>
      </c>
      <c r="X991">
        <f>Table1[[#This Row],[BB Bet]]*Table1[[#This Row],[Odds]]*Table1[[#This Row],[Win]]-Table1[[#This Row],[BB Bet]]</f>
        <v>0</v>
      </c>
      <c r="Y991" s="5">
        <f>Y990</f>
        <v>1.647471147018978</v>
      </c>
    </row>
    <row r="992" spans="1:25" x14ac:dyDescent="0.35">
      <c r="A992" s="4">
        <v>2020020513</v>
      </c>
      <c r="B992" s="4">
        <v>70</v>
      </c>
      <c r="C992" s="4" t="s">
        <v>26</v>
      </c>
      <c r="D992" s="4" t="s">
        <v>29</v>
      </c>
      <c r="E992" s="4">
        <v>0</v>
      </c>
      <c r="F992" s="4">
        <v>0</v>
      </c>
      <c r="G992" s="4">
        <v>3.2</v>
      </c>
      <c r="H992">
        <v>0.27956654853261265</v>
      </c>
      <c r="I992">
        <f>((Table1[[#This Row],[H-S prob.]]*(Table1[[#This Row],[Odds]]-1)-1+Table1[[#This Row],[H-S prob.]])/(Table1[[#This Row],[Odds]]-1))*0.3</f>
        <v>-1.4370960640314481E-2</v>
      </c>
      <c r="K992">
        <f>(Table1[[#This Row],[H-S Bet]]*Table1[[#This Row],[Odds]]*Table1[[#This Row],[Win]]-Table1[[#This Row],[H-S Bet]])*Table1[[#This Row],[H-S Bankroll]]</f>
        <v>0</v>
      </c>
      <c r="L992">
        <f>Table1[[#This Row],[H-S Bet]]*Table1[[#This Row],[Odds]]*Table1[[#This Row],[Win]]-Table1[[#This Row],[H-S Bet]]</f>
        <v>0</v>
      </c>
      <c r="M992" s="5">
        <f>M991</f>
        <v>1.5280670623678549</v>
      </c>
      <c r="N992" s="4">
        <v>0.27600000000000002</v>
      </c>
      <c r="O992" s="4">
        <f>((Table1[[#This Row],[Dom prob.]]*(Table1[[#This Row],[Odds]]-1)-1+Table1[[#This Row],[Dom prob.]])/(Table1[[#This Row],[Odds]]-1))*0.3</f>
        <v>-1.5927272727272714E-2</v>
      </c>
      <c r="P992" s="4"/>
      <c r="Q992" s="4">
        <f>(Table1[[#This Row],[Dom Bet]]*Table1[[#This Row],[Odds]]*Table1[[#This Row],[Win]]-Table1[[#This Row],[Dom Bet]])*Table1[[#This Row],[Dom Bankroll]]</f>
        <v>0</v>
      </c>
      <c r="R992" s="4">
        <f>Table1[[#This Row],[Dom Bet]]*Table1[[#This Row],[Odds]]*Table1[[#This Row],[Win]]-Table1[[#This Row],[Dom Bet]]</f>
        <v>0</v>
      </c>
      <c r="S992" s="4">
        <f>S991</f>
        <v>1.2009364495582291</v>
      </c>
      <c r="T992">
        <v>0.29869999999999997</v>
      </c>
      <c r="U992">
        <f>((Table1[[#This Row],[BB prob.]]*(Table1[[#This Row],[Odds]]-1)-1+Table1[[#This Row],[BB prob.]])/(Table1[[#This Row],[Odds]]-1))*0.3</f>
        <v>-6.0218181818181933E-3</v>
      </c>
      <c r="W992">
        <f>(Table1[[#This Row],[BB Bet]]*Table1[[#This Row],[Odds]]*Table1[[#This Row],[Win]]-Table1[[#This Row],[BB Bet]])*Table1[[#This Row],[BB Bankroll]]</f>
        <v>0</v>
      </c>
      <c r="X992">
        <f>Table1[[#This Row],[BB Bet]]*Table1[[#This Row],[Odds]]*Table1[[#This Row],[Win]]-Table1[[#This Row],[BB Bet]]</f>
        <v>0</v>
      </c>
      <c r="Y992" s="5">
        <f>Y991</f>
        <v>1.647471147018978</v>
      </c>
    </row>
    <row r="993" spans="1:25" x14ac:dyDescent="0.35">
      <c r="A993" s="4">
        <v>2020020513</v>
      </c>
      <c r="B993" s="4">
        <v>70</v>
      </c>
      <c r="C993" s="4" t="s">
        <v>29</v>
      </c>
      <c r="D993" s="4" t="s">
        <v>26</v>
      </c>
      <c r="E993" s="4">
        <v>1</v>
      </c>
      <c r="F993" s="4">
        <v>1</v>
      </c>
      <c r="G993" s="4">
        <v>1.38</v>
      </c>
      <c r="H993">
        <v>0.72043345146738724</v>
      </c>
      <c r="I993">
        <f>((Table1[[#This Row],[H-S prob.]]*(Table1[[#This Row],[Odds]]-1)-1+Table1[[#This Row],[H-S prob.]])/(Table1[[#This Row],[Odds]]-1))*0.3</f>
        <v>-4.5803976118466002E-3</v>
      </c>
      <c r="K993">
        <f>(Table1[[#This Row],[H-S Bet]]*Table1[[#This Row],[Odds]]*Table1[[#This Row],[Win]]-Table1[[#This Row],[H-S Bet]])*Table1[[#This Row],[H-S Bankroll]]</f>
        <v>0</v>
      </c>
      <c r="L993">
        <f>Table1[[#This Row],[H-S Bet]]*Table1[[#This Row],[Odds]]*Table1[[#This Row],[Win]]-Table1[[#This Row],[H-S Bet]]</f>
        <v>0</v>
      </c>
      <c r="M993" s="5">
        <f>M992</f>
        <v>1.5280670623678549</v>
      </c>
      <c r="N993" s="4">
        <v>0.72399999999999998</v>
      </c>
      <c r="O993" s="4">
        <f>((Table1[[#This Row],[Dom prob.]]*(Table1[[#This Row],[Odds]]-1)-1+Table1[[#This Row],[Dom prob.]])/(Table1[[#This Row],[Odds]]-1))*0.3</f>
        <v>-6.947368421053446E-4</v>
      </c>
      <c r="P993" s="4"/>
      <c r="Q993" s="4">
        <f>(Table1[[#This Row],[Dom Bet]]*Table1[[#This Row],[Odds]]*Table1[[#This Row],[Win]]-Table1[[#This Row],[Dom Bet]])*Table1[[#This Row],[Dom Bankroll]]</f>
        <v>0</v>
      </c>
      <c r="R993" s="4">
        <f>Table1[[#This Row],[Dom Bet]]*Table1[[#This Row],[Odds]]*Table1[[#This Row],[Win]]-Table1[[#This Row],[Dom Bet]]</f>
        <v>0</v>
      </c>
      <c r="S993" s="4">
        <f>S992</f>
        <v>1.2009364495582291</v>
      </c>
      <c r="T993">
        <v>0.70130000000000003</v>
      </c>
      <c r="U993">
        <f>((Table1[[#This Row],[BB prob.]]*(Table1[[#This Row],[Odds]]-1)-1+Table1[[#This Row],[BB prob.]])/(Table1[[#This Row],[Odds]]-1))*0.3</f>
        <v>-2.5425789473684183E-2</v>
      </c>
      <c r="W993">
        <f>(Table1[[#This Row],[BB Bet]]*Table1[[#This Row],[Odds]]*Table1[[#This Row],[Win]]-Table1[[#This Row],[BB Bet]])*Table1[[#This Row],[BB Bankroll]]</f>
        <v>0</v>
      </c>
      <c r="X993">
        <f>Table1[[#This Row],[BB Bet]]*Table1[[#This Row],[Odds]]*Table1[[#This Row],[Win]]-Table1[[#This Row],[BB Bet]]</f>
        <v>0</v>
      </c>
      <c r="Y993" s="5">
        <f>Y992</f>
        <v>1.647471147018978</v>
      </c>
    </row>
    <row r="994" spans="1:25" x14ac:dyDescent="0.35">
      <c r="A994" s="4">
        <v>2020020514</v>
      </c>
      <c r="B994" s="4">
        <v>70</v>
      </c>
      <c r="C994" s="4" t="s">
        <v>28</v>
      </c>
      <c r="D994" s="4" t="s">
        <v>25</v>
      </c>
      <c r="E994" s="4">
        <v>0</v>
      </c>
      <c r="F994" s="4">
        <v>0</v>
      </c>
      <c r="G994" s="4">
        <v>2.0499999999999998</v>
      </c>
      <c r="H994">
        <v>0.47973737030657942</v>
      </c>
      <c r="I994">
        <f>((Table1[[#This Row],[H-S prob.]]*(Table1[[#This Row],[Odds]]-1)-1+Table1[[#This Row],[H-S prob.]])/(Table1[[#This Row],[Odds]]-1))*0.3</f>
        <v>-4.7252545347177899E-3</v>
      </c>
      <c r="K994">
        <f>(Table1[[#This Row],[H-S Bet]]*Table1[[#This Row],[Odds]]*Table1[[#This Row],[Win]]-Table1[[#This Row],[H-S Bet]])*Table1[[#This Row],[H-S Bankroll]]</f>
        <v>0</v>
      </c>
      <c r="L994">
        <f>Table1[[#This Row],[H-S Bet]]*Table1[[#This Row],[Odds]]*Table1[[#This Row],[Win]]-Table1[[#This Row],[H-S Bet]]</f>
        <v>0</v>
      </c>
      <c r="M994" s="5">
        <f>M993</f>
        <v>1.5280670623678549</v>
      </c>
      <c r="N994" s="4">
        <v>0.497</v>
      </c>
      <c r="O994" s="4">
        <f>((Table1[[#This Row],[Dom prob.]]*(Table1[[#This Row],[Odds]]-1)-1+Table1[[#This Row],[Dom prob.]])/(Table1[[#This Row],[Odds]]-1))*0.3</f>
        <v>5.3857142857142645E-3</v>
      </c>
      <c r="P994" s="4">
        <v>5.3857142857142645E-3</v>
      </c>
      <c r="Q994" s="4">
        <f>(Table1[[#This Row],[Dom Bet]]*Table1[[#This Row],[Odds]]*Table1[[#This Row],[Win]]-Table1[[#This Row],[Dom Bet]])*Table1[[#This Row],[Dom Bankroll]]</f>
        <v>-6.4679005926207228E-3</v>
      </c>
      <c r="R994" s="4">
        <f>Table1[[#This Row],[Dom Bet]]*Table1[[#This Row],[Odds]]*Table1[[#This Row],[Win]]-Table1[[#This Row],[Dom Bet]]</f>
        <v>-5.3857142857142645E-3</v>
      </c>
      <c r="S994" s="4">
        <f>S993</f>
        <v>1.2009364495582291</v>
      </c>
      <c r="T994">
        <v>0.5262</v>
      </c>
      <c r="U994">
        <f>((Table1[[#This Row],[BB prob.]]*(Table1[[#This Row],[Odds]]-1)-1+Table1[[#This Row],[BB prob.]])/(Table1[[#This Row],[Odds]]-1))*0.3</f>
        <v>2.2488571428571417E-2</v>
      </c>
      <c r="V994">
        <v>2.2488571428571417E-2</v>
      </c>
      <c r="W994">
        <f>(Table1[[#This Row],[BB Bet]]*Table1[[#This Row],[Odds]]*Table1[[#This Row],[Win]]-Table1[[#This Row],[BB Bet]])*Table1[[#This Row],[BB Bankroll]]</f>
        <v>-3.7049272566246766E-2</v>
      </c>
      <c r="X994">
        <f>Table1[[#This Row],[BB Bet]]*Table1[[#This Row],[Odds]]*Table1[[#This Row],[Win]]-Table1[[#This Row],[BB Bet]]</f>
        <v>-2.2488571428571417E-2</v>
      </c>
      <c r="Y994" s="5">
        <f>Y993</f>
        <v>1.647471147018978</v>
      </c>
    </row>
    <row r="995" spans="1:25" x14ac:dyDescent="0.35">
      <c r="A995" s="4">
        <v>2020020514</v>
      </c>
      <c r="B995" s="4">
        <v>70</v>
      </c>
      <c r="C995" s="4" t="s">
        <v>25</v>
      </c>
      <c r="D995" s="4" t="s">
        <v>28</v>
      </c>
      <c r="E995" s="4">
        <v>1</v>
      </c>
      <c r="F995" s="4">
        <v>1</v>
      </c>
      <c r="G995" s="4">
        <v>1.95</v>
      </c>
      <c r="H995">
        <v>0.52026262969342052</v>
      </c>
      <c r="I995">
        <f>((Table1[[#This Row],[H-S prob.]]*(Table1[[#This Row],[Odds]]-1)-1+Table1[[#This Row],[H-S prob.]])/(Table1[[#This Row],[Odds]]-1))*0.3</f>
        <v>4.5827772322642258E-3</v>
      </c>
      <c r="J995">
        <v>4.5827772322642258E-3</v>
      </c>
      <c r="K995">
        <f>(Table1[[#This Row],[H-S Bet]]*Table1[[#This Row],[Odds]]*Table1[[#This Row],[Win]]-Table1[[#This Row],[H-S Bet]])*Table1[[#This Row],[H-S Bankroll]]</f>
        <v>6.6526513956526694E-3</v>
      </c>
      <c r="L995">
        <f>Table1[[#This Row],[H-S Bet]]*Table1[[#This Row],[Odds]]*Table1[[#This Row],[Win]]-Table1[[#This Row],[H-S Bet]]</f>
        <v>4.3536383706510142E-3</v>
      </c>
      <c r="M995" s="5">
        <f>M994</f>
        <v>1.5280670623678549</v>
      </c>
      <c r="N995" s="4">
        <v>0.503</v>
      </c>
      <c r="O995" s="4">
        <f>((Table1[[#This Row],[Dom prob.]]*(Table1[[#This Row],[Odds]]-1)-1+Table1[[#This Row],[Dom prob.]])/(Table1[[#This Row],[Odds]]-1))*0.3</f>
        <v>-6.047368421052632E-3</v>
      </c>
      <c r="P995" s="4"/>
      <c r="Q995" s="4">
        <f>(Table1[[#This Row],[Dom Bet]]*Table1[[#This Row],[Odds]]*Table1[[#This Row],[Win]]-Table1[[#This Row],[Dom Bet]])*Table1[[#This Row],[Dom Bankroll]]</f>
        <v>0</v>
      </c>
      <c r="R995" s="4">
        <f>Table1[[#This Row],[Dom Bet]]*Table1[[#This Row],[Odds]]*Table1[[#This Row],[Win]]-Table1[[#This Row],[Dom Bet]]</f>
        <v>0</v>
      </c>
      <c r="S995" s="4">
        <f>S994</f>
        <v>1.2009364495582291</v>
      </c>
      <c r="T995">
        <v>0.4738</v>
      </c>
      <c r="U995">
        <f>((Table1[[#This Row],[BB prob.]]*(Table1[[#This Row],[Odds]]-1)-1+Table1[[#This Row],[BB prob.]])/(Table1[[#This Row],[Odds]]-1))*0.3</f>
        <v>-2.4028421052631577E-2</v>
      </c>
      <c r="W995">
        <f>(Table1[[#This Row],[BB Bet]]*Table1[[#This Row],[Odds]]*Table1[[#This Row],[Win]]-Table1[[#This Row],[BB Bet]])*Table1[[#This Row],[BB Bankroll]]</f>
        <v>0</v>
      </c>
      <c r="X995">
        <f>Table1[[#This Row],[BB Bet]]*Table1[[#This Row],[Odds]]*Table1[[#This Row],[Win]]-Table1[[#This Row],[BB Bet]]</f>
        <v>0</v>
      </c>
      <c r="Y995" s="5">
        <f>Y994</f>
        <v>1.647471147018978</v>
      </c>
    </row>
    <row r="996" spans="1:25" x14ac:dyDescent="0.35">
      <c r="A996" s="4">
        <v>2020020515</v>
      </c>
      <c r="B996" s="4">
        <v>71</v>
      </c>
      <c r="C996" s="4" t="s">
        <v>14</v>
      </c>
      <c r="D996" s="4" t="s">
        <v>16</v>
      </c>
      <c r="E996" s="4">
        <v>1</v>
      </c>
      <c r="F996" s="4">
        <v>0</v>
      </c>
      <c r="G996" s="4">
        <v>1.8</v>
      </c>
      <c r="H996">
        <v>0.55764522892272073</v>
      </c>
      <c r="I996">
        <f>((Table1[[#This Row],[H-S prob.]]*(Table1[[#This Row],[Odds]]-1)-1+Table1[[#This Row],[H-S prob.]])/(Table1[[#This Row],[Odds]]-1))*0.3</f>
        <v>1.41052952283649E-3</v>
      </c>
      <c r="J996">
        <v>1.41052952283649E-3</v>
      </c>
      <c r="K996">
        <f>(Table1[[#This Row],[H-S Bet]]*Table1[[#This Row],[Odds]]*Table1[[#This Row],[Win]]-Table1[[#This Row],[H-S Bet]])*Table1[[#This Row],[H-S Bankroll]]</f>
        <v>-2.1972913490618082E-3</v>
      </c>
      <c r="L996">
        <f>Table1[[#This Row],[H-S Bet]]*Table1[[#This Row],[Odds]]*Table1[[#This Row],[Win]]-Table1[[#This Row],[H-S Bet]]</f>
        <v>-1.41052952283649E-3</v>
      </c>
      <c r="M996" s="5">
        <f>M995+SUM(K986:K995)</f>
        <v>1.5577776384596242</v>
      </c>
      <c r="N996" s="4">
        <v>0.54700000000000004</v>
      </c>
      <c r="O996" s="4">
        <f>((Table1[[#This Row],[Dom prob.]]*(Table1[[#This Row],[Odds]]-1)-1+Table1[[#This Row],[Dom prob.]])/(Table1[[#This Row],[Odds]]-1))*0.3</f>
        <v>-5.7749999999999885E-3</v>
      </c>
      <c r="P996" s="4"/>
      <c r="Q996" s="4">
        <f>(Table1[[#This Row],[Dom Bet]]*Table1[[#This Row],[Odds]]*Table1[[#This Row],[Win]]-Table1[[#This Row],[Dom Bet]])*Table1[[#This Row],[Dom Bankroll]]</f>
        <v>0</v>
      </c>
      <c r="R996" s="4">
        <f>Table1[[#This Row],[Dom Bet]]*Table1[[#This Row],[Odds]]*Table1[[#This Row],[Win]]-Table1[[#This Row],[Dom Bet]]</f>
        <v>0</v>
      </c>
      <c r="S996" s="4">
        <f>S995+SUM(Q986:Q995)</f>
        <v>1.1658511571699046</v>
      </c>
      <c r="T996">
        <v>0.52800000000000002</v>
      </c>
      <c r="U996">
        <f>((Table1[[#This Row],[BB prob.]]*(Table1[[#This Row],[Odds]]-1)-1+Table1[[#This Row],[BB prob.]])/(Table1[[#This Row],[Odds]]-1))*0.3</f>
        <v>-1.859999999999995E-2</v>
      </c>
      <c r="W996">
        <f>(Table1[[#This Row],[BB Bet]]*Table1[[#This Row],[Odds]]*Table1[[#This Row],[Win]]-Table1[[#This Row],[BB Bet]])*Table1[[#This Row],[BB Bankroll]]</f>
        <v>0</v>
      </c>
      <c r="X996">
        <f>Table1[[#This Row],[BB Bet]]*Table1[[#This Row],[Odds]]*Table1[[#This Row],[Win]]-Table1[[#This Row],[BB Bet]]</f>
        <v>0</v>
      </c>
      <c r="Y996" s="5">
        <f>Y995+SUM(W986:W995)</f>
        <v>1.6147377419437219</v>
      </c>
    </row>
    <row r="997" spans="1:25" x14ac:dyDescent="0.35">
      <c r="A997" s="4">
        <v>2020020515</v>
      </c>
      <c r="B997" s="4">
        <v>71</v>
      </c>
      <c r="C997" s="4" t="s">
        <v>16</v>
      </c>
      <c r="D997" s="4" t="s">
        <v>14</v>
      </c>
      <c r="E997" s="4">
        <v>0</v>
      </c>
      <c r="F997" s="4">
        <v>1</v>
      </c>
      <c r="G997" s="4">
        <v>2.15</v>
      </c>
      <c r="H997">
        <v>0.44235477107727939</v>
      </c>
      <c r="I997">
        <f>((Table1[[#This Row],[H-S prob.]]*(Table1[[#This Row],[Odds]]-1)-1+Table1[[#This Row],[H-S prob.]])/(Table1[[#This Row],[Odds]]-1))*0.3</f>
        <v>-1.2766237091438953E-2</v>
      </c>
      <c r="K997">
        <f>(Table1[[#This Row],[H-S Bet]]*Table1[[#This Row],[Odds]]*Table1[[#This Row],[Win]]-Table1[[#This Row],[H-S Bet]])*Table1[[#This Row],[H-S Bankroll]]</f>
        <v>0</v>
      </c>
      <c r="L997">
        <f>Table1[[#This Row],[H-S Bet]]*Table1[[#This Row],[Odds]]*Table1[[#This Row],[Win]]-Table1[[#This Row],[H-S Bet]]</f>
        <v>0</v>
      </c>
      <c r="M997" s="5">
        <f>M996</f>
        <v>1.5577776384596242</v>
      </c>
      <c r="N997" s="4">
        <v>0.45299999999999996</v>
      </c>
      <c r="O997" s="4">
        <f>((Table1[[#This Row],[Dom prob.]]*(Table1[[#This Row],[Odds]]-1)-1+Table1[[#This Row],[Dom prob.]])/(Table1[[#This Row],[Odds]]-1))*0.3</f>
        <v>-6.7956521739130776E-3</v>
      </c>
      <c r="P997" s="4"/>
      <c r="Q997" s="4">
        <f>(Table1[[#This Row],[Dom Bet]]*Table1[[#This Row],[Odds]]*Table1[[#This Row],[Win]]-Table1[[#This Row],[Dom Bet]])*Table1[[#This Row],[Dom Bankroll]]</f>
        <v>0</v>
      </c>
      <c r="R997" s="4">
        <f>Table1[[#This Row],[Dom Bet]]*Table1[[#This Row],[Odds]]*Table1[[#This Row],[Win]]-Table1[[#This Row],[Dom Bet]]</f>
        <v>0</v>
      </c>
      <c r="S997" s="4">
        <f>S996</f>
        <v>1.1658511571699046</v>
      </c>
      <c r="T997">
        <v>0.47199999999999998</v>
      </c>
      <c r="U997">
        <f>((Table1[[#This Row],[BB prob.]]*(Table1[[#This Row],[Odds]]-1)-1+Table1[[#This Row],[BB prob.]])/(Table1[[#This Row],[Odds]]-1))*0.3</f>
        <v>3.8608695652173719E-3</v>
      </c>
      <c r="V997">
        <v>3.8608695652173719E-3</v>
      </c>
      <c r="W997">
        <f>(Table1[[#This Row],[BB Bet]]*Table1[[#This Row],[Odds]]*Table1[[#This Row],[Win]]-Table1[[#This Row],[BB Bet]])*Table1[[#This Row],[BB Bankroll]]</f>
        <v>7.169435574230088E-3</v>
      </c>
      <c r="X997">
        <f>Table1[[#This Row],[BB Bet]]*Table1[[#This Row],[Odds]]*Table1[[#This Row],[Win]]-Table1[[#This Row],[BB Bet]]</f>
        <v>4.439999999999977E-3</v>
      </c>
      <c r="Y997" s="5">
        <f>Y996</f>
        <v>1.6147377419437219</v>
      </c>
    </row>
    <row r="998" spans="1:25" x14ac:dyDescent="0.35">
      <c r="A998" s="4">
        <v>2020020516</v>
      </c>
      <c r="B998" s="4">
        <v>71</v>
      </c>
      <c r="C998" s="4" t="s">
        <v>17</v>
      </c>
      <c r="D998" s="4" t="s">
        <v>2</v>
      </c>
      <c r="E998" s="4">
        <v>0</v>
      </c>
      <c r="F998" s="4">
        <v>1</v>
      </c>
      <c r="G998" s="4">
        <v>1.76</v>
      </c>
      <c r="H998">
        <v>0.42881850403166122</v>
      </c>
      <c r="I998">
        <f>((Table1[[#This Row],[H-S prob.]]*(Table1[[#This Row],[Odds]]-1)-1+Table1[[#This Row],[H-S prob.]])/(Table1[[#This Row],[Odds]]-1))*0.3</f>
        <v>-9.682082877800377E-2</v>
      </c>
      <c r="K998">
        <f>(Table1[[#This Row],[H-S Bet]]*Table1[[#This Row],[Odds]]*Table1[[#This Row],[Win]]-Table1[[#This Row],[H-S Bet]])*Table1[[#This Row],[H-S Bankroll]]</f>
        <v>0</v>
      </c>
      <c r="L998">
        <f>Table1[[#This Row],[H-S Bet]]*Table1[[#This Row],[Odds]]*Table1[[#This Row],[Win]]-Table1[[#This Row],[H-S Bet]]</f>
        <v>0</v>
      </c>
      <c r="M998" s="5">
        <f>M997</f>
        <v>1.5577776384596242</v>
      </c>
      <c r="N998" s="4">
        <v>0.55600000000000005</v>
      </c>
      <c r="O998" s="4">
        <f>((Table1[[#This Row],[Dom prob.]]*(Table1[[#This Row],[Odds]]-1)-1+Table1[[#This Row],[Dom prob.]])/(Table1[[#This Row],[Odds]]-1))*0.3</f>
        <v>-8.4631578947368027E-3</v>
      </c>
      <c r="P998" s="4"/>
      <c r="Q998" s="4">
        <f>(Table1[[#This Row],[Dom Bet]]*Table1[[#This Row],[Odds]]*Table1[[#This Row],[Win]]-Table1[[#This Row],[Dom Bet]])*Table1[[#This Row],[Dom Bankroll]]</f>
        <v>0</v>
      </c>
      <c r="R998" s="4">
        <f>Table1[[#This Row],[Dom Bet]]*Table1[[#This Row],[Odds]]*Table1[[#This Row],[Win]]-Table1[[#This Row],[Dom Bet]]</f>
        <v>0</v>
      </c>
      <c r="S998" s="4">
        <f>S997</f>
        <v>1.1658511571699046</v>
      </c>
      <c r="T998">
        <v>0.5</v>
      </c>
      <c r="U998">
        <f>((Table1[[#This Row],[BB prob.]]*(Table1[[#This Row],[Odds]]-1)-1+Table1[[#This Row],[BB prob.]])/(Table1[[#This Row],[Odds]]-1))*0.3</f>
        <v>-4.7368421052631574E-2</v>
      </c>
      <c r="W998">
        <f>(Table1[[#This Row],[BB Bet]]*Table1[[#This Row],[Odds]]*Table1[[#This Row],[Win]]-Table1[[#This Row],[BB Bet]])*Table1[[#This Row],[BB Bankroll]]</f>
        <v>0</v>
      </c>
      <c r="X998">
        <f>Table1[[#This Row],[BB Bet]]*Table1[[#This Row],[Odds]]*Table1[[#This Row],[Win]]-Table1[[#This Row],[BB Bet]]</f>
        <v>0</v>
      </c>
      <c r="Y998" s="5">
        <f>Y997</f>
        <v>1.6147377419437219</v>
      </c>
    </row>
    <row r="999" spans="1:25" x14ac:dyDescent="0.35">
      <c r="A999" s="4">
        <v>2020020516</v>
      </c>
      <c r="B999" s="4">
        <v>71</v>
      </c>
      <c r="C999" s="4" t="s">
        <v>2</v>
      </c>
      <c r="D999" s="4" t="s">
        <v>17</v>
      </c>
      <c r="E999" s="4">
        <v>1</v>
      </c>
      <c r="F999" s="4">
        <v>0</v>
      </c>
      <c r="G999" s="4">
        <v>2.1</v>
      </c>
      <c r="H999">
        <v>0.57118149596833889</v>
      </c>
      <c r="I999">
        <f>((Table1[[#This Row],[H-S prob.]]*(Table1[[#This Row],[Odds]]-1)-1+Table1[[#This Row],[H-S prob.]])/(Table1[[#This Row],[Odds]]-1))*0.3</f>
        <v>5.440394769095773E-2</v>
      </c>
      <c r="J999">
        <v>5.440394769095773E-2</v>
      </c>
      <c r="K999">
        <f>(Table1[[#This Row],[H-S Bet]]*Table1[[#This Row],[Odds]]*Table1[[#This Row],[Win]]-Table1[[#This Row],[H-S Bet]])*Table1[[#This Row],[H-S Bankroll]]</f>
        <v>-8.4749253156901058E-2</v>
      </c>
      <c r="L999">
        <f>Table1[[#This Row],[H-S Bet]]*Table1[[#This Row],[Odds]]*Table1[[#This Row],[Win]]-Table1[[#This Row],[H-S Bet]]</f>
        <v>-5.440394769095773E-2</v>
      </c>
      <c r="M999" s="5">
        <f>M998</f>
        <v>1.5577776384596242</v>
      </c>
      <c r="N999" s="4">
        <v>0.44400000000000001</v>
      </c>
      <c r="O999" s="4">
        <f>((Table1[[#This Row],[Dom prob.]]*(Table1[[#This Row],[Odds]]-1)-1+Table1[[#This Row],[Dom prob.]])/(Table1[[#This Row],[Odds]]-1))*0.3</f>
        <v>-1.8436363636363619E-2</v>
      </c>
      <c r="P999" s="4"/>
      <c r="Q999" s="4">
        <f>(Table1[[#This Row],[Dom Bet]]*Table1[[#This Row],[Odds]]*Table1[[#This Row],[Win]]-Table1[[#This Row],[Dom Bet]])*Table1[[#This Row],[Dom Bankroll]]</f>
        <v>0</v>
      </c>
      <c r="R999" s="4">
        <f>Table1[[#This Row],[Dom Bet]]*Table1[[#This Row],[Odds]]*Table1[[#This Row],[Win]]-Table1[[#This Row],[Dom Bet]]</f>
        <v>0</v>
      </c>
      <c r="S999" s="4">
        <f>S998</f>
        <v>1.1658511571699046</v>
      </c>
      <c r="T999">
        <v>0.5</v>
      </c>
      <c r="U999">
        <f>((Table1[[#This Row],[BB prob.]]*(Table1[[#This Row],[Odds]]-1)-1+Table1[[#This Row],[BB prob.]])/(Table1[[#This Row],[Odds]]-1))*0.3</f>
        <v>1.3636363636363646E-2</v>
      </c>
      <c r="V999">
        <v>1.3636363636363646E-2</v>
      </c>
      <c r="W999">
        <f>(Table1[[#This Row],[BB Bet]]*Table1[[#This Row],[Odds]]*Table1[[#This Row],[Win]]-Table1[[#This Row],[BB Bet]])*Table1[[#This Row],[BB Bankroll]]</f>
        <v>-2.2019151026505313E-2</v>
      </c>
      <c r="X999">
        <f>Table1[[#This Row],[BB Bet]]*Table1[[#This Row],[Odds]]*Table1[[#This Row],[Win]]-Table1[[#This Row],[BB Bet]]</f>
        <v>-1.3636363636363646E-2</v>
      </c>
      <c r="Y999" s="5">
        <f>Y998</f>
        <v>1.6147377419437219</v>
      </c>
    </row>
    <row r="1000" spans="1:25" x14ac:dyDescent="0.35">
      <c r="A1000" s="4">
        <v>2020020517</v>
      </c>
      <c r="B1000" s="4">
        <v>71</v>
      </c>
      <c r="C1000" s="4" t="s">
        <v>15</v>
      </c>
      <c r="D1000" s="4" t="s">
        <v>13</v>
      </c>
      <c r="E1000" s="4">
        <v>0</v>
      </c>
      <c r="F1000" s="4">
        <v>0</v>
      </c>
      <c r="G1000" s="4">
        <v>2.65</v>
      </c>
      <c r="H1000">
        <v>0.35214791717058486</v>
      </c>
      <c r="I1000">
        <f>((Table1[[#This Row],[H-S prob.]]*(Table1[[#This Row],[Odds]]-1)-1+Table1[[#This Row],[H-S prob.]])/(Table1[[#This Row],[Odds]]-1))*0.3</f>
        <v>-1.2146912635990941E-2</v>
      </c>
      <c r="K1000">
        <f>(Table1[[#This Row],[H-S Bet]]*Table1[[#This Row],[Odds]]*Table1[[#This Row],[Win]]-Table1[[#This Row],[H-S Bet]])*Table1[[#This Row],[H-S Bankroll]]</f>
        <v>0</v>
      </c>
      <c r="L1000">
        <f>Table1[[#This Row],[H-S Bet]]*Table1[[#This Row],[Odds]]*Table1[[#This Row],[Win]]-Table1[[#This Row],[H-S Bet]]</f>
        <v>0</v>
      </c>
      <c r="M1000" s="5">
        <f>M999</f>
        <v>1.5577776384596242</v>
      </c>
      <c r="N1000" s="4">
        <v>0.33899999999999997</v>
      </c>
      <c r="O1000" s="4">
        <f>((Table1[[#This Row],[Dom prob.]]*(Table1[[#This Row],[Odds]]-1)-1+Table1[[#This Row],[Dom prob.]])/(Table1[[#This Row],[Odds]]-1))*0.3</f>
        <v>-1.8481818181818203E-2</v>
      </c>
      <c r="P1000" s="4"/>
      <c r="Q1000" s="4">
        <f>(Table1[[#This Row],[Dom Bet]]*Table1[[#This Row],[Odds]]*Table1[[#This Row],[Win]]-Table1[[#This Row],[Dom Bet]])*Table1[[#This Row],[Dom Bankroll]]</f>
        <v>0</v>
      </c>
      <c r="R1000" s="4">
        <f>Table1[[#This Row],[Dom Bet]]*Table1[[#This Row],[Odds]]*Table1[[#This Row],[Win]]-Table1[[#This Row],[Dom Bet]]</f>
        <v>0</v>
      </c>
      <c r="S1000" s="4">
        <f>S999</f>
        <v>1.1658511571699046</v>
      </c>
      <c r="T1000">
        <v>0.33750000000000002</v>
      </c>
      <c r="U1000">
        <f>((Table1[[#This Row],[BB prob.]]*(Table1[[#This Row],[Odds]]-1)-1+Table1[[#This Row],[BB prob.]])/(Table1[[#This Row],[Odds]]-1))*0.3</f>
        <v>-1.920454545454545E-2</v>
      </c>
      <c r="W1000">
        <f>(Table1[[#This Row],[BB Bet]]*Table1[[#This Row],[Odds]]*Table1[[#This Row],[Win]]-Table1[[#This Row],[BB Bet]])*Table1[[#This Row],[BB Bankroll]]</f>
        <v>0</v>
      </c>
      <c r="X1000">
        <f>Table1[[#This Row],[BB Bet]]*Table1[[#This Row],[Odds]]*Table1[[#This Row],[Win]]-Table1[[#This Row],[BB Bet]]</f>
        <v>0</v>
      </c>
      <c r="Y1000" s="5">
        <f>Y999</f>
        <v>1.6147377419437219</v>
      </c>
    </row>
    <row r="1001" spans="1:25" x14ac:dyDescent="0.35">
      <c r="A1001" s="4">
        <v>2020020517</v>
      </c>
      <c r="B1001" s="4">
        <v>71</v>
      </c>
      <c r="C1001" s="4" t="s">
        <v>13</v>
      </c>
      <c r="D1001" s="4" t="s">
        <v>15</v>
      </c>
      <c r="E1001" s="4">
        <v>1</v>
      </c>
      <c r="F1001" s="4">
        <v>1</v>
      </c>
      <c r="G1001" s="4">
        <v>1.54</v>
      </c>
      <c r="H1001">
        <v>0.64785208282941509</v>
      </c>
      <c r="I1001">
        <f>((Table1[[#This Row],[H-S prob.]]*(Table1[[#This Row],[Odds]]-1)-1+Table1[[#This Row],[H-S prob.]])/(Table1[[#This Row],[Odds]]-1))*0.3</f>
        <v>-1.2821069126115222E-3</v>
      </c>
      <c r="K1001">
        <f>(Table1[[#This Row],[H-S Bet]]*Table1[[#This Row],[Odds]]*Table1[[#This Row],[Win]]-Table1[[#This Row],[H-S Bet]])*Table1[[#This Row],[H-S Bankroll]]</f>
        <v>0</v>
      </c>
      <c r="L1001">
        <f>Table1[[#This Row],[H-S Bet]]*Table1[[#This Row],[Odds]]*Table1[[#This Row],[Win]]-Table1[[#This Row],[H-S Bet]]</f>
        <v>0</v>
      </c>
      <c r="M1001" s="5">
        <f>M1000</f>
        <v>1.5577776384596242</v>
      </c>
      <c r="N1001" s="4">
        <v>0.66100000000000003</v>
      </c>
      <c r="O1001" s="4">
        <f>((Table1[[#This Row],[Dom prob.]]*(Table1[[#This Row],[Odds]]-1)-1+Table1[[#This Row],[Dom prob.]])/(Table1[[#This Row],[Odds]]-1))*0.3</f>
        <v>9.9666666666667035E-3</v>
      </c>
      <c r="P1001" s="4">
        <v>9.9666666666667035E-3</v>
      </c>
      <c r="Q1001" s="4">
        <f>(Table1[[#This Row],[Dom Bet]]*Table1[[#This Row],[Odds]]*Table1[[#This Row],[Win]]-Table1[[#This Row],[Dom Bet]])*Table1[[#This Row],[Dom Bankroll]]</f>
        <v>6.2746109278884509E-3</v>
      </c>
      <c r="R1001" s="4">
        <f>Table1[[#This Row],[Dom Bet]]*Table1[[#This Row],[Odds]]*Table1[[#This Row],[Win]]-Table1[[#This Row],[Dom Bet]]</f>
        <v>5.3820000000000204E-3</v>
      </c>
      <c r="S1001" s="4">
        <f>S1000</f>
        <v>1.1658511571699046</v>
      </c>
      <c r="T1001">
        <v>0.66249999999999998</v>
      </c>
      <c r="U1001">
        <f>((Table1[[#This Row],[BB prob.]]*(Table1[[#This Row],[Odds]]-1)-1+Table1[[#This Row],[BB prob.]])/(Table1[[#This Row],[Odds]]-1))*0.3</f>
        <v>1.1249999999999993E-2</v>
      </c>
      <c r="V1001">
        <v>1.1249999999999993E-2</v>
      </c>
      <c r="W1001">
        <f>(Table1[[#This Row],[BB Bet]]*Table1[[#This Row],[Odds]]*Table1[[#This Row],[Win]]-Table1[[#This Row],[BB Bet]])*Table1[[#This Row],[BB Bankroll]]</f>
        <v>9.8095317823081053E-3</v>
      </c>
      <c r="X1001">
        <f>Table1[[#This Row],[BB Bet]]*Table1[[#This Row],[Odds]]*Table1[[#This Row],[Win]]-Table1[[#This Row],[BB Bet]]</f>
        <v>6.0749999999999971E-3</v>
      </c>
      <c r="Y1001" s="5">
        <f>Y1000</f>
        <v>1.6147377419437219</v>
      </c>
    </row>
    <row r="1002" spans="1:25" x14ac:dyDescent="0.35">
      <c r="A1002" s="4">
        <v>2020020518</v>
      </c>
      <c r="B1002" s="4">
        <v>71</v>
      </c>
      <c r="C1002" s="4" t="s">
        <v>18</v>
      </c>
      <c r="D1002" s="4" t="s">
        <v>20</v>
      </c>
      <c r="E1002" s="4">
        <v>0</v>
      </c>
      <c r="F1002" s="4">
        <v>1</v>
      </c>
      <c r="G1002" s="4">
        <v>1.6</v>
      </c>
      <c r="H1002">
        <v>0.54448152546708284</v>
      </c>
      <c r="I1002">
        <f>((Table1[[#This Row],[H-S prob.]]*(Table1[[#This Row],[Odds]]-1)-1+Table1[[#This Row],[H-S prob.]])/(Table1[[#This Row],[Odds]]-1))*0.3</f>
        <v>-6.4414779626333726E-2</v>
      </c>
      <c r="K1002">
        <f>(Table1[[#This Row],[H-S Bet]]*Table1[[#This Row],[Odds]]*Table1[[#This Row],[Win]]-Table1[[#This Row],[H-S Bet]])*Table1[[#This Row],[H-S Bankroll]]</f>
        <v>0</v>
      </c>
      <c r="L1002">
        <f>Table1[[#This Row],[H-S Bet]]*Table1[[#This Row],[Odds]]*Table1[[#This Row],[Win]]-Table1[[#This Row],[H-S Bet]]</f>
        <v>0</v>
      </c>
      <c r="M1002" s="5">
        <f>M1001</f>
        <v>1.5577776384596242</v>
      </c>
      <c r="N1002" s="4">
        <v>0.60899999999999999</v>
      </c>
      <c r="O1002" s="4">
        <f>((Table1[[#This Row],[Dom prob.]]*(Table1[[#This Row],[Odds]]-1)-1+Table1[[#This Row],[Dom prob.]])/(Table1[[#This Row],[Odds]]-1))*0.3</f>
        <v>-1.2799999999999976E-2</v>
      </c>
      <c r="P1002" s="4"/>
      <c r="Q1002" s="4">
        <f>(Table1[[#This Row],[Dom Bet]]*Table1[[#This Row],[Odds]]*Table1[[#This Row],[Win]]-Table1[[#This Row],[Dom Bet]])*Table1[[#This Row],[Dom Bankroll]]</f>
        <v>0</v>
      </c>
      <c r="R1002" s="4">
        <f>Table1[[#This Row],[Dom Bet]]*Table1[[#This Row],[Odds]]*Table1[[#This Row],[Win]]-Table1[[#This Row],[Dom Bet]]</f>
        <v>0</v>
      </c>
      <c r="S1002" s="4">
        <f>S1001</f>
        <v>1.1658511571699046</v>
      </c>
      <c r="T1002">
        <v>0.59210000000000007</v>
      </c>
      <c r="U1002">
        <f>((Table1[[#This Row],[BB prob.]]*(Table1[[#This Row],[Odds]]-1)-1+Table1[[#This Row],[BB prob.]])/(Table1[[#This Row],[Odds]]-1))*0.3</f>
        <v>-2.6319999999999896E-2</v>
      </c>
      <c r="W1002">
        <f>(Table1[[#This Row],[BB Bet]]*Table1[[#This Row],[Odds]]*Table1[[#This Row],[Win]]-Table1[[#This Row],[BB Bet]])*Table1[[#This Row],[BB Bankroll]]</f>
        <v>0</v>
      </c>
      <c r="X1002">
        <f>Table1[[#This Row],[BB Bet]]*Table1[[#This Row],[Odds]]*Table1[[#This Row],[Win]]-Table1[[#This Row],[BB Bet]]</f>
        <v>0</v>
      </c>
      <c r="Y1002" s="5">
        <f>Y1001</f>
        <v>1.6147377419437219</v>
      </c>
    </row>
    <row r="1003" spans="1:25" x14ac:dyDescent="0.35">
      <c r="A1003" s="4">
        <v>2020020518</v>
      </c>
      <c r="B1003" s="4">
        <v>71</v>
      </c>
      <c r="C1003" s="4" t="s">
        <v>20</v>
      </c>
      <c r="D1003" s="4" t="s">
        <v>18</v>
      </c>
      <c r="E1003" s="4">
        <v>1</v>
      </c>
      <c r="F1003" s="4">
        <v>0</v>
      </c>
      <c r="G1003" s="4">
        <v>2.4500000000000002</v>
      </c>
      <c r="H1003">
        <v>0.45551847453291722</v>
      </c>
      <c r="I1003">
        <f>((Table1[[#This Row],[H-S prob.]]*(Table1[[#This Row],[Odds]]-1)-1+Table1[[#This Row],[H-S prob.]])/(Table1[[#This Row],[Odds]]-1))*0.3</f>
        <v>2.400419226323737E-2</v>
      </c>
      <c r="J1003">
        <v>2.400419226323737E-2</v>
      </c>
      <c r="K1003">
        <f>(Table1[[#This Row],[H-S Bet]]*Table1[[#This Row],[Odds]]*Table1[[#This Row],[Win]]-Table1[[#This Row],[H-S Bet]])*Table1[[#This Row],[H-S Bankroll]]</f>
        <v>-3.7393193936956691E-2</v>
      </c>
      <c r="L1003">
        <f>Table1[[#This Row],[H-S Bet]]*Table1[[#This Row],[Odds]]*Table1[[#This Row],[Win]]-Table1[[#This Row],[H-S Bet]]</f>
        <v>-2.400419226323737E-2</v>
      </c>
      <c r="M1003" s="5">
        <f>M1002</f>
        <v>1.5577776384596242</v>
      </c>
      <c r="N1003" s="4">
        <v>0.39100000000000001</v>
      </c>
      <c r="O1003" s="4">
        <f>((Table1[[#This Row],[Dom prob.]]*(Table1[[#This Row],[Odds]]-1)-1+Table1[[#This Row],[Dom prob.]])/(Table1[[#This Row],[Odds]]-1))*0.3</f>
        <v>-8.6999999999999821E-3</v>
      </c>
      <c r="P1003" s="4"/>
      <c r="Q1003" s="4">
        <f>(Table1[[#This Row],[Dom Bet]]*Table1[[#This Row],[Odds]]*Table1[[#This Row],[Win]]-Table1[[#This Row],[Dom Bet]])*Table1[[#This Row],[Dom Bankroll]]</f>
        <v>0</v>
      </c>
      <c r="R1003" s="4">
        <f>Table1[[#This Row],[Dom Bet]]*Table1[[#This Row],[Odds]]*Table1[[#This Row],[Win]]-Table1[[#This Row],[Dom Bet]]</f>
        <v>0</v>
      </c>
      <c r="S1003" s="4">
        <f>S1002</f>
        <v>1.1658511571699046</v>
      </c>
      <c r="T1003">
        <v>0.40789999999999998</v>
      </c>
      <c r="U1003">
        <f>((Table1[[#This Row],[BB prob.]]*(Table1[[#This Row],[Odds]]-1)-1+Table1[[#This Row],[BB prob.]])/(Table1[[#This Row],[Odds]]-1))*0.3</f>
        <v>-1.3344827586205882E-4</v>
      </c>
      <c r="W1003">
        <f>(Table1[[#This Row],[BB Bet]]*Table1[[#This Row],[Odds]]*Table1[[#This Row],[Win]]-Table1[[#This Row],[BB Bet]])*Table1[[#This Row],[BB Bankroll]]</f>
        <v>0</v>
      </c>
      <c r="X1003">
        <f>Table1[[#This Row],[BB Bet]]*Table1[[#This Row],[Odds]]*Table1[[#This Row],[Win]]-Table1[[#This Row],[BB Bet]]</f>
        <v>0</v>
      </c>
      <c r="Y1003" s="5">
        <f>Y1002</f>
        <v>1.6147377419437219</v>
      </c>
    </row>
    <row r="1004" spans="1:25" x14ac:dyDescent="0.35">
      <c r="A1004" s="4">
        <v>2020020519</v>
      </c>
      <c r="B1004" s="4">
        <v>71</v>
      </c>
      <c r="C1004" s="4" t="s">
        <v>4</v>
      </c>
      <c r="D1004" s="4" t="s">
        <v>31</v>
      </c>
      <c r="E1004" s="4">
        <v>1</v>
      </c>
      <c r="F1004" s="4">
        <v>1</v>
      </c>
      <c r="G1004" s="4">
        <v>2.15</v>
      </c>
      <c r="H1004">
        <v>0.45439244598923895</v>
      </c>
      <c r="I1004">
        <f>((Table1[[#This Row],[H-S prob.]]*(Table1[[#This Row],[Odds]]-1)-1+Table1[[#This Row],[H-S prob.]])/(Table1[[#This Row],[Odds]]-1))*0.3</f>
        <v>-6.0146715973398929E-3</v>
      </c>
      <c r="K1004">
        <f>(Table1[[#This Row],[H-S Bet]]*Table1[[#This Row],[Odds]]*Table1[[#This Row],[Win]]-Table1[[#This Row],[H-S Bet]])*Table1[[#This Row],[H-S Bankroll]]</f>
        <v>0</v>
      </c>
      <c r="L1004">
        <f>Table1[[#This Row],[H-S Bet]]*Table1[[#This Row],[Odds]]*Table1[[#This Row],[Win]]-Table1[[#This Row],[H-S Bet]]</f>
        <v>0</v>
      </c>
      <c r="M1004" s="5">
        <f>M1003</f>
        <v>1.5577776384596242</v>
      </c>
      <c r="N1004" s="4">
        <v>0.502</v>
      </c>
      <c r="O1004" s="4">
        <f>((Table1[[#This Row],[Dom prob.]]*(Table1[[#This Row],[Odds]]-1)-1+Table1[[#This Row],[Dom prob.]])/(Table1[[#This Row],[Odds]]-1))*0.3</f>
        <v>2.0686956521739113E-2</v>
      </c>
      <c r="P1004" s="4">
        <v>2.0686956521739113E-2</v>
      </c>
      <c r="Q1004" s="4">
        <f>(Table1[[#This Row],[Dom Bet]]*Table1[[#This Row],[Odds]]*Table1[[#This Row],[Win]]-Table1[[#This Row],[Dom Bet]])*Table1[[#This Row],[Dom Bankroll]]</f>
        <v>2.7735599029072008E-2</v>
      </c>
      <c r="R1004" s="4">
        <f>Table1[[#This Row],[Dom Bet]]*Table1[[#This Row],[Odds]]*Table1[[#This Row],[Win]]-Table1[[#This Row],[Dom Bet]]</f>
        <v>2.3789999999999981E-2</v>
      </c>
      <c r="S1004" s="4">
        <f>S1003</f>
        <v>1.1658511571699046</v>
      </c>
      <c r="T1004">
        <v>0.48110000000000003</v>
      </c>
      <c r="U1004">
        <f>((Table1[[#This Row],[BB prob.]]*(Table1[[#This Row],[Odds]]-1)-1+Table1[[#This Row],[BB prob.]])/(Table1[[#This Row],[Odds]]-1))*0.3</f>
        <v>8.9647826086956626E-3</v>
      </c>
      <c r="V1004">
        <v>8.9647826086956626E-3</v>
      </c>
      <c r="W1004">
        <f>(Table1[[#This Row],[BB Bet]]*Table1[[#This Row],[Odds]]*Table1[[#This Row],[Win]]-Table1[[#This Row],[BB Bet]])*Table1[[#This Row],[BB Bankroll]]</f>
        <v>1.6647138750568818E-2</v>
      </c>
      <c r="X1004">
        <f>Table1[[#This Row],[BB Bet]]*Table1[[#This Row],[Odds]]*Table1[[#This Row],[Win]]-Table1[[#This Row],[BB Bet]]</f>
        <v>1.0309500000000011E-2</v>
      </c>
      <c r="Y1004" s="5">
        <f>Y1003</f>
        <v>1.6147377419437219</v>
      </c>
    </row>
    <row r="1005" spans="1:25" x14ac:dyDescent="0.35">
      <c r="A1005" s="4">
        <v>2020020519</v>
      </c>
      <c r="B1005" s="4">
        <v>71</v>
      </c>
      <c r="C1005" s="4" t="s">
        <v>31</v>
      </c>
      <c r="D1005" s="4" t="s">
        <v>4</v>
      </c>
      <c r="E1005" s="4">
        <v>0</v>
      </c>
      <c r="F1005" s="4">
        <v>0</v>
      </c>
      <c r="G1005" s="4">
        <v>1.8</v>
      </c>
      <c r="H1005">
        <v>0.54560755401076111</v>
      </c>
      <c r="I1005">
        <f>((Table1[[#This Row],[H-S prob.]]*(Table1[[#This Row],[Odds]]-1)-1+Table1[[#This Row],[H-S prob.]])/(Table1[[#This Row],[Odds]]-1))*0.3</f>
        <v>-6.7149010427362682E-3</v>
      </c>
      <c r="K1005">
        <f>(Table1[[#This Row],[H-S Bet]]*Table1[[#This Row],[Odds]]*Table1[[#This Row],[Win]]-Table1[[#This Row],[H-S Bet]])*Table1[[#This Row],[H-S Bankroll]]</f>
        <v>0</v>
      </c>
      <c r="L1005">
        <f>Table1[[#This Row],[H-S Bet]]*Table1[[#This Row],[Odds]]*Table1[[#This Row],[Win]]-Table1[[#This Row],[H-S Bet]]</f>
        <v>0</v>
      </c>
      <c r="M1005" s="5">
        <f>M1004</f>
        <v>1.5577776384596242</v>
      </c>
      <c r="N1005" s="4">
        <v>0.498</v>
      </c>
      <c r="O1005" s="4">
        <f>((Table1[[#This Row],[Dom prob.]]*(Table1[[#This Row],[Odds]]-1)-1+Table1[[#This Row],[Dom prob.]])/(Table1[[#This Row],[Odds]]-1))*0.3</f>
        <v>-3.8849999999999968E-2</v>
      </c>
      <c r="P1005" s="4"/>
      <c r="Q1005" s="4">
        <f>(Table1[[#This Row],[Dom Bet]]*Table1[[#This Row],[Odds]]*Table1[[#This Row],[Win]]-Table1[[#This Row],[Dom Bet]])*Table1[[#This Row],[Dom Bankroll]]</f>
        <v>0</v>
      </c>
      <c r="R1005" s="4">
        <f>Table1[[#This Row],[Dom Bet]]*Table1[[#This Row],[Odds]]*Table1[[#This Row],[Win]]-Table1[[#This Row],[Dom Bet]]</f>
        <v>0</v>
      </c>
      <c r="S1005" s="4">
        <f>S1004</f>
        <v>1.1658511571699046</v>
      </c>
      <c r="T1005">
        <v>0.51889999999999992</v>
      </c>
      <c r="U1005">
        <f>((Table1[[#This Row],[BB prob.]]*(Table1[[#This Row],[Odds]]-1)-1+Table1[[#This Row],[BB prob.]])/(Table1[[#This Row],[Odds]]-1))*0.3</f>
        <v>-2.4742500000000056E-2</v>
      </c>
      <c r="W1005">
        <f>(Table1[[#This Row],[BB Bet]]*Table1[[#This Row],[Odds]]*Table1[[#This Row],[Win]]-Table1[[#This Row],[BB Bet]])*Table1[[#This Row],[BB Bankroll]]</f>
        <v>0</v>
      </c>
      <c r="X1005">
        <f>Table1[[#This Row],[BB Bet]]*Table1[[#This Row],[Odds]]*Table1[[#This Row],[Win]]-Table1[[#This Row],[BB Bet]]</f>
        <v>0</v>
      </c>
      <c r="Y1005" s="5">
        <f>Y1004</f>
        <v>1.6147377419437219</v>
      </c>
    </row>
    <row r="1006" spans="1:25" x14ac:dyDescent="0.35">
      <c r="A1006" s="4">
        <v>2020020520</v>
      </c>
      <c r="B1006" s="4">
        <v>71</v>
      </c>
      <c r="C1006" s="4" t="s">
        <v>19</v>
      </c>
      <c r="D1006" s="4" t="s">
        <v>21</v>
      </c>
      <c r="E1006" s="4">
        <v>0</v>
      </c>
      <c r="F1006" s="4">
        <v>0</v>
      </c>
      <c r="G1006" s="4">
        <v>2.5</v>
      </c>
      <c r="H1006">
        <v>0.36439627147864823</v>
      </c>
      <c r="I1006">
        <f>((Table1[[#This Row],[H-S prob.]]*(Table1[[#This Row],[Odds]]-1)-1+Table1[[#This Row],[H-S prob.]])/(Table1[[#This Row],[Odds]]-1))*0.3</f>
        <v>-1.7801864260675881E-2</v>
      </c>
      <c r="K1006">
        <f>(Table1[[#This Row],[H-S Bet]]*Table1[[#This Row],[Odds]]*Table1[[#This Row],[Win]]-Table1[[#This Row],[H-S Bet]])*Table1[[#This Row],[H-S Bankroll]]</f>
        <v>0</v>
      </c>
      <c r="L1006">
        <f>Table1[[#This Row],[H-S Bet]]*Table1[[#This Row],[Odds]]*Table1[[#This Row],[Win]]-Table1[[#This Row],[H-S Bet]]</f>
        <v>0</v>
      </c>
      <c r="M1006" s="5">
        <f>M1005</f>
        <v>1.5577776384596242</v>
      </c>
      <c r="N1006" s="4">
        <v>0.35299999999999998</v>
      </c>
      <c r="O1006" s="4">
        <f>((Table1[[#This Row],[Dom prob.]]*(Table1[[#This Row],[Odds]]-1)-1+Table1[[#This Row],[Dom prob.]])/(Table1[[#This Row],[Odds]]-1))*0.3</f>
        <v>-2.350000000000001E-2</v>
      </c>
      <c r="P1006" s="4"/>
      <c r="Q1006" s="4">
        <f>(Table1[[#This Row],[Dom Bet]]*Table1[[#This Row],[Odds]]*Table1[[#This Row],[Win]]-Table1[[#This Row],[Dom Bet]])*Table1[[#This Row],[Dom Bankroll]]</f>
        <v>0</v>
      </c>
      <c r="R1006" s="4">
        <f>Table1[[#This Row],[Dom Bet]]*Table1[[#This Row],[Odds]]*Table1[[#This Row],[Win]]-Table1[[#This Row],[Dom Bet]]</f>
        <v>0</v>
      </c>
      <c r="S1006" s="4">
        <f>S1005</f>
        <v>1.1658511571699046</v>
      </c>
      <c r="T1006">
        <v>0.30530000000000002</v>
      </c>
      <c r="U1006">
        <f>((Table1[[#This Row],[BB prob.]]*(Table1[[#This Row],[Odds]]-1)-1+Table1[[#This Row],[BB prob.]])/(Table1[[#This Row],[Odds]]-1))*0.3</f>
        <v>-4.7349999999999982E-2</v>
      </c>
      <c r="W1006">
        <f>(Table1[[#This Row],[BB Bet]]*Table1[[#This Row],[Odds]]*Table1[[#This Row],[Win]]-Table1[[#This Row],[BB Bet]])*Table1[[#This Row],[BB Bankroll]]</f>
        <v>0</v>
      </c>
      <c r="X1006">
        <f>Table1[[#This Row],[BB Bet]]*Table1[[#This Row],[Odds]]*Table1[[#This Row],[Win]]-Table1[[#This Row],[BB Bet]]</f>
        <v>0</v>
      </c>
      <c r="Y1006" s="5">
        <f>Y1005</f>
        <v>1.6147377419437219</v>
      </c>
    </row>
    <row r="1007" spans="1:25" x14ac:dyDescent="0.35">
      <c r="A1007" s="4">
        <v>2020020520</v>
      </c>
      <c r="B1007" s="4">
        <v>71</v>
      </c>
      <c r="C1007" s="4" t="s">
        <v>21</v>
      </c>
      <c r="D1007" s="4" t="s">
        <v>19</v>
      </c>
      <c r="E1007" s="4">
        <v>1</v>
      </c>
      <c r="F1007" s="4">
        <v>1</v>
      </c>
      <c r="G1007" s="4">
        <v>1.58</v>
      </c>
      <c r="H1007">
        <v>0.63560372852135183</v>
      </c>
      <c r="I1007">
        <f>((Table1[[#This Row],[H-S prob.]]*(Table1[[#This Row],[Odds]]-1)-1+Table1[[#This Row],[H-S prob.]])/(Table1[[#This Row],[Odds]]-1))*0.3</f>
        <v>2.200288481242743E-3</v>
      </c>
      <c r="J1007">
        <v>2.200288481242743E-3</v>
      </c>
      <c r="K1007">
        <f>(Table1[[#This Row],[H-S Bet]]*Table1[[#This Row],[Odds]]*Table1[[#This Row],[Win]]-Table1[[#This Row],[H-S Bet]])*Table1[[#This Row],[H-S Bankroll]]</f>
        <v>1.9879849126593352E-3</v>
      </c>
      <c r="L1007">
        <f>Table1[[#This Row],[H-S Bet]]*Table1[[#This Row],[Odds]]*Table1[[#This Row],[Win]]-Table1[[#This Row],[H-S Bet]]</f>
        <v>1.2761673191207909E-3</v>
      </c>
      <c r="M1007" s="5">
        <f>M1006</f>
        <v>1.5577776384596242</v>
      </c>
      <c r="N1007" s="4">
        <v>0.64700000000000002</v>
      </c>
      <c r="O1007" s="4">
        <f>((Table1[[#This Row],[Dom prob.]]*(Table1[[#This Row],[Odds]]-1)-1+Table1[[#This Row],[Dom prob.]])/(Table1[[#This Row],[Odds]]-1))*0.3</f>
        <v>1.1513793103448303E-2</v>
      </c>
      <c r="P1007" s="4">
        <v>1.1513793103448303E-2</v>
      </c>
      <c r="Q1007" s="4">
        <f>(Table1[[#This Row],[Dom Bet]]*Table1[[#This Row],[Odds]]*Table1[[#This Row],[Win]]-Table1[[#This Row],[Dom Bet]])*Table1[[#This Row],[Dom Bankroll]]</f>
        <v>7.7855540275806436E-3</v>
      </c>
      <c r="R1007" s="4">
        <f>Table1[[#This Row],[Dom Bet]]*Table1[[#This Row],[Odds]]*Table1[[#This Row],[Win]]-Table1[[#This Row],[Dom Bet]]</f>
        <v>6.6780000000000173E-3</v>
      </c>
      <c r="S1007" s="4">
        <f>S1006</f>
        <v>1.1658511571699046</v>
      </c>
      <c r="T1007">
        <v>0.69469999999999998</v>
      </c>
      <c r="U1007">
        <f>((Table1[[#This Row],[BB prob.]]*(Table1[[#This Row],[Odds]]-1)-1+Table1[[#This Row],[BB prob.]])/(Table1[[#This Row],[Odds]]-1))*0.3</f>
        <v>5.0496206896551772E-2</v>
      </c>
      <c r="V1007">
        <v>5.0496206896551772E-2</v>
      </c>
      <c r="W1007">
        <f>(Table1[[#This Row],[BB Bet]]*Table1[[#This Row],[Odds]]*Table1[[#This Row],[Win]]-Table1[[#This Row],[BB Bet]])*Table1[[#This Row],[BB Bankroll]]</f>
        <v>4.72921160384994E-2</v>
      </c>
      <c r="X1007">
        <f>Table1[[#This Row],[BB Bet]]*Table1[[#This Row],[Odds]]*Table1[[#This Row],[Win]]-Table1[[#This Row],[BB Bet]]</f>
        <v>2.9287800000000037E-2</v>
      </c>
      <c r="Y1007" s="5">
        <f>Y1006</f>
        <v>1.6147377419437219</v>
      </c>
    </row>
    <row r="1008" spans="1:25" x14ac:dyDescent="0.35">
      <c r="A1008" s="4">
        <v>2020020521</v>
      </c>
      <c r="B1008" s="4">
        <v>71</v>
      </c>
      <c r="C1008" s="4" t="s">
        <v>30</v>
      </c>
      <c r="D1008" s="4" t="s">
        <v>7</v>
      </c>
      <c r="E1008" s="4">
        <v>1</v>
      </c>
      <c r="F1008" s="4">
        <v>0</v>
      </c>
      <c r="G1008" s="4">
        <v>3.5</v>
      </c>
      <c r="H1008">
        <v>0.33175258736568874</v>
      </c>
      <c r="I1008">
        <f>((Table1[[#This Row],[H-S prob.]]*(Table1[[#This Row],[Odds]]-1)-1+Table1[[#This Row],[H-S prob.]])/(Table1[[#This Row],[Odds]]-1))*0.3</f>
        <v>1.9336086693589275E-2</v>
      </c>
      <c r="J1008">
        <v>1.9336086693589275E-2</v>
      </c>
      <c r="K1008">
        <f>(Table1[[#This Row],[H-S Bet]]*Table1[[#This Row],[Odds]]*Table1[[#This Row],[Win]]-Table1[[#This Row],[H-S Bet]])*Table1[[#This Row],[H-S Bankroll]]</f>
        <v>-3.0121323466590064E-2</v>
      </c>
      <c r="L1008">
        <f>Table1[[#This Row],[H-S Bet]]*Table1[[#This Row],[Odds]]*Table1[[#This Row],[Win]]-Table1[[#This Row],[H-S Bet]]</f>
        <v>-1.9336086693589275E-2</v>
      </c>
      <c r="M1008" s="5">
        <f>M1007</f>
        <v>1.5577776384596242</v>
      </c>
      <c r="N1008" s="4">
        <v>0.245</v>
      </c>
      <c r="O1008" s="4">
        <f>((Table1[[#This Row],[Dom prob.]]*(Table1[[#This Row],[Odds]]-1)-1+Table1[[#This Row],[Dom prob.]])/(Table1[[#This Row],[Odds]]-1))*0.3</f>
        <v>-1.7099999999999994E-2</v>
      </c>
      <c r="P1008" s="4"/>
      <c r="Q1008" s="4">
        <f>(Table1[[#This Row],[Dom Bet]]*Table1[[#This Row],[Odds]]*Table1[[#This Row],[Win]]-Table1[[#This Row],[Dom Bet]])*Table1[[#This Row],[Dom Bankroll]]</f>
        <v>0</v>
      </c>
      <c r="R1008" s="4">
        <f>Table1[[#This Row],[Dom Bet]]*Table1[[#This Row],[Odds]]*Table1[[#This Row],[Win]]-Table1[[#This Row],[Dom Bet]]</f>
        <v>0</v>
      </c>
      <c r="S1008" s="4">
        <f>S1007</f>
        <v>1.1658511571699046</v>
      </c>
      <c r="T1008">
        <v>0.3125</v>
      </c>
      <c r="U1008">
        <f>((Table1[[#This Row],[BB prob.]]*(Table1[[#This Row],[Odds]]-1)-1+Table1[[#This Row],[BB prob.]])/(Table1[[#This Row],[Odds]]-1))*0.3</f>
        <v>1.125E-2</v>
      </c>
      <c r="V1008">
        <v>1.125E-2</v>
      </c>
      <c r="W1008">
        <f>(Table1[[#This Row],[BB Bet]]*Table1[[#This Row],[Odds]]*Table1[[#This Row],[Win]]-Table1[[#This Row],[BB Bet]])*Table1[[#This Row],[BB Bankroll]]</f>
        <v>-1.8165799596866872E-2</v>
      </c>
      <c r="X1008">
        <f>Table1[[#This Row],[BB Bet]]*Table1[[#This Row],[Odds]]*Table1[[#This Row],[Win]]-Table1[[#This Row],[BB Bet]]</f>
        <v>-1.125E-2</v>
      </c>
      <c r="Y1008" s="5">
        <f>Y1007</f>
        <v>1.6147377419437219</v>
      </c>
    </row>
    <row r="1009" spans="1:25" x14ac:dyDescent="0.35">
      <c r="A1009" s="4">
        <v>2020020521</v>
      </c>
      <c r="B1009" s="4">
        <v>71</v>
      </c>
      <c r="C1009" s="4" t="s">
        <v>7</v>
      </c>
      <c r="D1009" s="4" t="s">
        <v>30</v>
      </c>
      <c r="E1009" s="4">
        <v>0</v>
      </c>
      <c r="F1009" s="4">
        <v>1</v>
      </c>
      <c r="G1009" s="4">
        <v>1.32</v>
      </c>
      <c r="H1009">
        <v>0.66824741263431131</v>
      </c>
      <c r="I1009">
        <f>((Table1[[#This Row],[H-S prob.]]*(Table1[[#This Row],[Odds]]-1)-1+Table1[[#This Row],[H-S prob.]])/(Table1[[#This Row],[Odds]]-1))*0.3</f>
        <v>-0.1105438268650397</v>
      </c>
      <c r="K1009">
        <f>(Table1[[#This Row],[H-S Bet]]*Table1[[#This Row],[Odds]]*Table1[[#This Row],[Win]]-Table1[[#This Row],[H-S Bet]])*Table1[[#This Row],[H-S Bankroll]]</f>
        <v>0</v>
      </c>
      <c r="L1009">
        <f>Table1[[#This Row],[H-S Bet]]*Table1[[#This Row],[Odds]]*Table1[[#This Row],[Win]]-Table1[[#This Row],[H-S Bet]]</f>
        <v>0</v>
      </c>
      <c r="M1009" s="5">
        <f>M1008</f>
        <v>1.5577776384596242</v>
      </c>
      <c r="N1009" s="4">
        <v>0.755</v>
      </c>
      <c r="O1009" s="4">
        <f>((Table1[[#This Row],[Dom prob.]]*(Table1[[#This Row],[Odds]]-1)-1+Table1[[#This Row],[Dom prob.]])/(Table1[[#This Row],[Odds]]-1))*0.3</f>
        <v>-3.1874999999999608E-3</v>
      </c>
      <c r="P1009" s="4"/>
      <c r="Q1009" s="4">
        <f>(Table1[[#This Row],[Dom Bet]]*Table1[[#This Row],[Odds]]*Table1[[#This Row],[Win]]-Table1[[#This Row],[Dom Bet]])*Table1[[#This Row],[Dom Bankroll]]</f>
        <v>0</v>
      </c>
      <c r="R1009" s="4">
        <f>Table1[[#This Row],[Dom Bet]]*Table1[[#This Row],[Odds]]*Table1[[#This Row],[Win]]-Table1[[#This Row],[Dom Bet]]</f>
        <v>0</v>
      </c>
      <c r="S1009" s="4">
        <f>S1008</f>
        <v>1.1658511571699046</v>
      </c>
      <c r="T1009">
        <v>0.6875</v>
      </c>
      <c r="U1009">
        <f>((Table1[[#This Row],[BB prob.]]*(Table1[[#This Row],[Odds]]-1)-1+Table1[[#This Row],[BB prob.]])/(Table1[[#This Row],[Odds]]-1))*0.3</f>
        <v>-8.6718749999999997E-2</v>
      </c>
      <c r="W1009">
        <f>(Table1[[#This Row],[BB Bet]]*Table1[[#This Row],[Odds]]*Table1[[#This Row],[Win]]-Table1[[#This Row],[BB Bet]])*Table1[[#This Row],[BB Bankroll]]</f>
        <v>0</v>
      </c>
      <c r="X1009">
        <f>Table1[[#This Row],[BB Bet]]*Table1[[#This Row],[Odds]]*Table1[[#This Row],[Win]]-Table1[[#This Row],[BB Bet]]</f>
        <v>0</v>
      </c>
      <c r="Y1009" s="5">
        <f>Y1008</f>
        <v>1.6147377419437219</v>
      </c>
    </row>
    <row r="1010" spans="1:25" x14ac:dyDescent="0.35">
      <c r="A1010" s="4">
        <v>2020020522</v>
      </c>
      <c r="B1010" s="4">
        <v>71</v>
      </c>
      <c r="C1010" s="4" t="s">
        <v>32</v>
      </c>
      <c r="D1010" s="4" t="s">
        <v>5</v>
      </c>
      <c r="E1010" s="4">
        <v>1</v>
      </c>
      <c r="F1010" s="4">
        <v>1</v>
      </c>
      <c r="G1010" s="4">
        <v>2.6</v>
      </c>
      <c r="H1010">
        <v>0.35663763090775019</v>
      </c>
      <c r="I1010">
        <f>((Table1[[#This Row],[H-S prob.]]*(Table1[[#This Row],[Odds]]-1)-1+Table1[[#This Row],[H-S prob.]])/(Table1[[#This Row],[Odds]]-1))*0.3</f>
        <v>-1.3639154932471777E-2</v>
      </c>
      <c r="K1010">
        <f>(Table1[[#This Row],[H-S Bet]]*Table1[[#This Row],[Odds]]*Table1[[#This Row],[Win]]-Table1[[#This Row],[H-S Bet]])*Table1[[#This Row],[H-S Bankroll]]</f>
        <v>0</v>
      </c>
      <c r="L1010">
        <f>Table1[[#This Row],[H-S Bet]]*Table1[[#This Row],[Odds]]*Table1[[#This Row],[Win]]-Table1[[#This Row],[H-S Bet]]</f>
        <v>0</v>
      </c>
      <c r="M1010" s="5">
        <f>M1009</f>
        <v>1.5577776384596242</v>
      </c>
      <c r="N1010" s="4">
        <v>0.35399999999999998</v>
      </c>
      <c r="O1010" s="4">
        <f>((Table1[[#This Row],[Dom prob.]]*(Table1[[#This Row],[Odds]]-1)-1+Table1[[#This Row],[Dom prob.]])/(Table1[[#This Row],[Odds]]-1))*0.3</f>
        <v>-1.4925000000000001E-2</v>
      </c>
      <c r="P1010" s="4"/>
      <c r="Q1010" s="4">
        <f>(Table1[[#This Row],[Dom Bet]]*Table1[[#This Row],[Odds]]*Table1[[#This Row],[Win]]-Table1[[#This Row],[Dom Bet]])*Table1[[#This Row],[Dom Bankroll]]</f>
        <v>0</v>
      </c>
      <c r="R1010" s="4">
        <f>Table1[[#This Row],[Dom Bet]]*Table1[[#This Row],[Odds]]*Table1[[#This Row],[Win]]-Table1[[#This Row],[Dom Bet]]</f>
        <v>0</v>
      </c>
      <c r="S1010" s="4">
        <f>S1009</f>
        <v>1.1658511571699046</v>
      </c>
      <c r="T1010">
        <v>0.35160000000000002</v>
      </c>
      <c r="U1010">
        <f>((Table1[[#This Row],[BB prob.]]*(Table1[[#This Row],[Odds]]-1)-1+Table1[[#This Row],[BB prob.]])/(Table1[[#This Row],[Odds]]-1))*0.3</f>
        <v>-1.6094999999999984E-2</v>
      </c>
      <c r="W1010">
        <f>(Table1[[#This Row],[BB Bet]]*Table1[[#This Row],[Odds]]*Table1[[#This Row],[Win]]-Table1[[#This Row],[BB Bet]])*Table1[[#This Row],[BB Bankroll]]</f>
        <v>0</v>
      </c>
      <c r="X1010">
        <f>Table1[[#This Row],[BB Bet]]*Table1[[#This Row],[Odds]]*Table1[[#This Row],[Win]]-Table1[[#This Row],[BB Bet]]</f>
        <v>0</v>
      </c>
      <c r="Y1010" s="5">
        <f>Y1009</f>
        <v>1.6147377419437219</v>
      </c>
    </row>
    <row r="1011" spans="1:25" x14ac:dyDescent="0.35">
      <c r="A1011" s="4">
        <v>2020020522</v>
      </c>
      <c r="B1011" s="4">
        <v>71</v>
      </c>
      <c r="C1011" s="4" t="s">
        <v>5</v>
      </c>
      <c r="D1011" s="4" t="s">
        <v>32</v>
      </c>
      <c r="E1011" s="4">
        <v>0</v>
      </c>
      <c r="F1011" s="4">
        <v>0</v>
      </c>
      <c r="G1011" s="4">
        <v>1.55</v>
      </c>
      <c r="H1011">
        <v>0.64336236909224986</v>
      </c>
      <c r="I1011">
        <f>((Table1[[#This Row],[H-S prob.]]*(Table1[[#This Row],[Odds]]-1)-1+Table1[[#This Row],[H-S prob.]])/(Table1[[#This Row],[Odds]]-1))*0.3</f>
        <v>-1.520906131097818E-3</v>
      </c>
      <c r="K1011">
        <f>(Table1[[#This Row],[H-S Bet]]*Table1[[#This Row],[Odds]]*Table1[[#This Row],[Win]]-Table1[[#This Row],[H-S Bet]])*Table1[[#This Row],[H-S Bankroll]]</f>
        <v>0</v>
      </c>
      <c r="L1011">
        <f>Table1[[#This Row],[H-S Bet]]*Table1[[#This Row],[Odds]]*Table1[[#This Row],[Win]]-Table1[[#This Row],[H-S Bet]]</f>
        <v>0</v>
      </c>
      <c r="M1011" s="5">
        <f>M1010</f>
        <v>1.5577776384596242</v>
      </c>
      <c r="N1011" s="4">
        <v>0.64600000000000002</v>
      </c>
      <c r="O1011" s="4">
        <f>((Table1[[#This Row],[Dom prob.]]*(Table1[[#This Row],[Odds]]-1)-1+Table1[[#This Row],[Dom prob.]])/(Table1[[#This Row],[Odds]]-1))*0.3</f>
        <v>7.0909090909095204E-4</v>
      </c>
      <c r="P1011" s="4">
        <v>7.0909090909095204E-4</v>
      </c>
      <c r="Q1011" s="4">
        <f>(Table1[[#This Row],[Dom Bet]]*Table1[[#This Row],[Odds]]*Table1[[#This Row],[Win]]-Table1[[#This Row],[Dom Bet]])*Table1[[#This Row],[Dom Bankroll]]</f>
        <v>-8.2669445690234603E-4</v>
      </c>
      <c r="R1011" s="4">
        <f>Table1[[#This Row],[Dom Bet]]*Table1[[#This Row],[Odds]]*Table1[[#This Row],[Win]]-Table1[[#This Row],[Dom Bet]]</f>
        <v>-7.0909090909095204E-4</v>
      </c>
      <c r="S1011" s="4">
        <f>S1010</f>
        <v>1.1658511571699046</v>
      </c>
      <c r="T1011">
        <v>0.64839999999999998</v>
      </c>
      <c r="U1011">
        <f>((Table1[[#This Row],[BB prob.]]*(Table1[[#This Row],[Odds]]-1)-1+Table1[[#This Row],[BB prob.]])/(Table1[[#This Row],[Odds]]-1))*0.3</f>
        <v>2.7381818181817707E-3</v>
      </c>
      <c r="V1011">
        <v>2.7381818181817707E-3</v>
      </c>
      <c r="W1011">
        <f>(Table1[[#This Row],[BB Bet]]*Table1[[#This Row],[Odds]]*Table1[[#This Row],[Win]]-Table1[[#This Row],[BB Bet]])*Table1[[#This Row],[BB Bankroll]]</f>
        <v>-4.421445526122187E-3</v>
      </c>
      <c r="X1011">
        <f>Table1[[#This Row],[BB Bet]]*Table1[[#This Row],[Odds]]*Table1[[#This Row],[Win]]-Table1[[#This Row],[BB Bet]]</f>
        <v>-2.7381818181817707E-3</v>
      </c>
      <c r="Y1011" s="5">
        <f>Y1010</f>
        <v>1.6147377419437219</v>
      </c>
    </row>
    <row r="1012" spans="1:25" x14ac:dyDescent="0.35">
      <c r="A1012" s="4">
        <v>2020020523</v>
      </c>
      <c r="B1012" s="4">
        <v>71</v>
      </c>
      <c r="C1012" s="4" t="s">
        <v>10</v>
      </c>
      <c r="D1012" s="4" t="s">
        <v>27</v>
      </c>
      <c r="E1012" s="4">
        <v>1</v>
      </c>
      <c r="F1012" s="4">
        <v>1</v>
      </c>
      <c r="G1012" s="4">
        <v>1.55</v>
      </c>
      <c r="H1012">
        <v>0.56532605782691492</v>
      </c>
      <c r="I1012">
        <f>((Table1[[#This Row],[H-S prob.]]*(Table1[[#This Row],[Odds]]-1)-1+Table1[[#This Row],[H-S prob.]])/(Table1[[#This Row],[Odds]]-1))*0.3</f>
        <v>-6.7497060200881018E-2</v>
      </c>
      <c r="K1012">
        <f>(Table1[[#This Row],[H-S Bet]]*Table1[[#This Row],[Odds]]*Table1[[#This Row],[Win]]-Table1[[#This Row],[H-S Bet]])*Table1[[#This Row],[H-S Bankroll]]</f>
        <v>0</v>
      </c>
      <c r="L1012">
        <f>Table1[[#This Row],[H-S Bet]]*Table1[[#This Row],[Odds]]*Table1[[#This Row],[Win]]-Table1[[#This Row],[H-S Bet]]</f>
        <v>0</v>
      </c>
      <c r="M1012" s="5">
        <f>M1011</f>
        <v>1.5577776384596242</v>
      </c>
      <c r="N1012" s="4">
        <v>0.66300000000000003</v>
      </c>
      <c r="O1012" s="4">
        <f>((Table1[[#This Row],[Dom prob.]]*(Table1[[#This Row],[Odds]]-1)-1+Table1[[#This Row],[Dom prob.]])/(Table1[[#This Row],[Odds]]-1))*0.3</f>
        <v>1.5081818181818215E-2</v>
      </c>
      <c r="P1012" s="4">
        <v>1.5081818181818215E-2</v>
      </c>
      <c r="Q1012" s="4">
        <f>(Table1[[#This Row],[Dom Bet]]*Table1[[#This Row],[Odds]]*Table1[[#This Row],[Win]]-Table1[[#This Row],[Dom Bet]])*Table1[[#This Row],[Dom Bankroll]]</f>
        <v>9.6707353487243807E-3</v>
      </c>
      <c r="R1012" s="4">
        <f>Table1[[#This Row],[Dom Bet]]*Table1[[#This Row],[Odds]]*Table1[[#This Row],[Win]]-Table1[[#This Row],[Dom Bet]]</f>
        <v>8.2950000000000194E-3</v>
      </c>
      <c r="S1012" s="4">
        <f>S1011</f>
        <v>1.1658511571699046</v>
      </c>
      <c r="T1012">
        <v>0.54659999999999997</v>
      </c>
      <c r="U1012">
        <f>((Table1[[#This Row],[BB prob.]]*(Table1[[#This Row],[Odds]]-1)-1+Table1[[#This Row],[BB prob.]])/(Table1[[#This Row],[Odds]]-1))*0.3</f>
        <v>-8.332909090909095E-2</v>
      </c>
      <c r="W1012">
        <f>(Table1[[#This Row],[BB Bet]]*Table1[[#This Row],[Odds]]*Table1[[#This Row],[Win]]-Table1[[#This Row],[BB Bet]])*Table1[[#This Row],[BB Bankroll]]</f>
        <v>0</v>
      </c>
      <c r="X1012">
        <f>Table1[[#This Row],[BB Bet]]*Table1[[#This Row],[Odds]]*Table1[[#This Row],[Win]]-Table1[[#This Row],[BB Bet]]</f>
        <v>0</v>
      </c>
      <c r="Y1012" s="5">
        <f>Y1011</f>
        <v>1.6147377419437219</v>
      </c>
    </row>
    <row r="1013" spans="1:25" x14ac:dyDescent="0.35">
      <c r="A1013" s="4">
        <v>2020020523</v>
      </c>
      <c r="B1013" s="4">
        <v>71</v>
      </c>
      <c r="C1013" s="4" t="s">
        <v>27</v>
      </c>
      <c r="D1013" s="4" t="s">
        <v>10</v>
      </c>
      <c r="E1013" s="4">
        <v>0</v>
      </c>
      <c r="F1013" s="4">
        <v>0</v>
      </c>
      <c r="G1013" s="4">
        <v>2.6</v>
      </c>
      <c r="H1013">
        <v>0.43467394217308519</v>
      </c>
      <c r="I1013">
        <f>((Table1[[#This Row],[H-S prob.]]*(Table1[[#This Row],[Odds]]-1)-1+Table1[[#This Row],[H-S prob.]])/(Table1[[#This Row],[Odds]]-1))*0.3</f>
        <v>2.4403546809379048E-2</v>
      </c>
      <c r="J1013">
        <v>2.4403546809379048E-2</v>
      </c>
      <c r="K1013">
        <f>(Table1[[#This Row],[H-S Bet]]*Table1[[#This Row],[Odds]]*Table1[[#This Row],[Win]]-Table1[[#This Row],[H-S Bet]])*Table1[[#This Row],[H-S Bankroll]]</f>
        <v>-3.801529951875339E-2</v>
      </c>
      <c r="L1013">
        <f>Table1[[#This Row],[H-S Bet]]*Table1[[#This Row],[Odds]]*Table1[[#This Row],[Win]]-Table1[[#This Row],[H-S Bet]]</f>
        <v>-2.4403546809379048E-2</v>
      </c>
      <c r="M1013" s="5">
        <f>M1012</f>
        <v>1.5577776384596242</v>
      </c>
      <c r="N1013" s="4">
        <v>0.33699999999999997</v>
      </c>
      <c r="O1013" s="4">
        <f>((Table1[[#This Row],[Dom prob.]]*(Table1[[#This Row],[Odds]]-1)-1+Table1[[#This Row],[Dom prob.]])/(Table1[[#This Row],[Odds]]-1))*0.3</f>
        <v>-2.3212500000000004E-2</v>
      </c>
      <c r="P1013" s="4"/>
      <c r="Q1013" s="4">
        <f>(Table1[[#This Row],[Dom Bet]]*Table1[[#This Row],[Odds]]*Table1[[#This Row],[Win]]-Table1[[#This Row],[Dom Bet]])*Table1[[#This Row],[Dom Bankroll]]</f>
        <v>0</v>
      </c>
      <c r="R1013" s="4">
        <f>Table1[[#This Row],[Dom Bet]]*Table1[[#This Row],[Odds]]*Table1[[#This Row],[Win]]-Table1[[#This Row],[Dom Bet]]</f>
        <v>0</v>
      </c>
      <c r="S1013" s="4">
        <f>S1012</f>
        <v>1.1658511571699046</v>
      </c>
      <c r="T1013">
        <v>0.45340000000000003</v>
      </c>
      <c r="U1013">
        <f>((Table1[[#This Row],[BB prob.]]*(Table1[[#This Row],[Odds]]-1)-1+Table1[[#This Row],[BB prob.]])/(Table1[[#This Row],[Odds]]-1))*0.3</f>
        <v>3.3532500000000021E-2</v>
      </c>
      <c r="V1013">
        <v>3.3532500000000021E-2</v>
      </c>
      <c r="W1013">
        <f>(Table1[[#This Row],[BB Bet]]*Table1[[#This Row],[Odds]]*Table1[[#This Row],[Win]]-Table1[[#This Row],[BB Bet]])*Table1[[#This Row],[BB Bankroll]]</f>
        <v>-5.414619333172789E-2</v>
      </c>
      <c r="X1013">
        <f>Table1[[#This Row],[BB Bet]]*Table1[[#This Row],[Odds]]*Table1[[#This Row],[Win]]-Table1[[#This Row],[BB Bet]]</f>
        <v>-3.3532500000000021E-2</v>
      </c>
      <c r="Y1013" s="5">
        <f>Y1012</f>
        <v>1.6147377419437219</v>
      </c>
    </row>
    <row r="1014" spans="1:25" x14ac:dyDescent="0.35">
      <c r="A1014" s="4">
        <v>2020020523.0999999</v>
      </c>
      <c r="B1014" s="4">
        <v>71</v>
      </c>
      <c r="C1014" s="4" t="s">
        <v>12</v>
      </c>
      <c r="D1014" s="4" t="s">
        <v>3</v>
      </c>
      <c r="E1014" s="4">
        <v>0</v>
      </c>
      <c r="F1014" s="4">
        <v>0</v>
      </c>
      <c r="G1014" s="4">
        <v>3.8</v>
      </c>
      <c r="H1014">
        <v>0.2717224686845453</v>
      </c>
      <c r="I1014">
        <f>((Table1[[#This Row],[H-S prob.]]*(Table1[[#This Row],[Odds]]-1)-1+Table1[[#This Row],[H-S prob.]])/(Table1[[#This Row],[Odds]]-1))*0.3</f>
        <v>3.487005107279157E-3</v>
      </c>
      <c r="J1014">
        <v>3.487005107279157E-3</v>
      </c>
      <c r="K1014">
        <f>(Table1[[#This Row],[H-S Bet]]*Table1[[#This Row],[Odds]]*Table1[[#This Row],[Win]]-Table1[[#This Row],[H-S Bet]])*Table1[[#This Row],[H-S Bankroll]]</f>
        <v>-5.431978581313974E-3</v>
      </c>
      <c r="L1014">
        <f>Table1[[#This Row],[H-S Bet]]*Table1[[#This Row],[Odds]]*Table1[[#This Row],[Win]]-Table1[[#This Row],[H-S Bet]]</f>
        <v>-3.487005107279157E-3</v>
      </c>
      <c r="M1014" s="5">
        <f>M1013</f>
        <v>1.5577776384596242</v>
      </c>
      <c r="N1014" s="4">
        <v>0.30200000000000005</v>
      </c>
      <c r="O1014" s="4">
        <f>((Table1[[#This Row],[Dom prob.]]*(Table1[[#This Row],[Odds]]-1)-1+Table1[[#This Row],[Dom prob.]])/(Table1[[#This Row],[Odds]]-1))*0.3</f>
        <v>1.5814285714285736E-2</v>
      </c>
      <c r="P1014" s="4">
        <v>1.5814285714285736E-2</v>
      </c>
      <c r="Q1014" s="4">
        <f>(Table1[[#This Row],[Dom Bet]]*Table1[[#This Row],[Odds]]*Table1[[#This Row],[Win]]-Table1[[#This Row],[Dom Bet]])*Table1[[#This Row],[Dom Bankroll]]</f>
        <v>-1.8437103299815516E-2</v>
      </c>
      <c r="R1014" s="4">
        <f>Table1[[#This Row],[Dom Bet]]*Table1[[#This Row],[Odds]]*Table1[[#This Row],[Win]]-Table1[[#This Row],[Dom Bet]]</f>
        <v>-1.5814285714285736E-2</v>
      </c>
      <c r="S1014" s="4">
        <f>S1013</f>
        <v>1.1658511571699046</v>
      </c>
      <c r="T1014">
        <v>0.25339999999999996</v>
      </c>
      <c r="U1014">
        <f>((Table1[[#This Row],[BB prob.]]*(Table1[[#This Row],[Odds]]-1)-1+Table1[[#This Row],[BB prob.]])/(Table1[[#This Row],[Odds]]-1))*0.3</f>
        <v>-3.9728571428571668E-3</v>
      </c>
      <c r="W1014">
        <f>(Table1[[#This Row],[BB Bet]]*Table1[[#This Row],[Odds]]*Table1[[#This Row],[Win]]-Table1[[#This Row],[BB Bet]])*Table1[[#This Row],[BB Bankroll]]</f>
        <v>0</v>
      </c>
      <c r="X1014">
        <f>Table1[[#This Row],[BB Bet]]*Table1[[#This Row],[Odds]]*Table1[[#This Row],[Win]]-Table1[[#This Row],[BB Bet]]</f>
        <v>0</v>
      </c>
      <c r="Y1014" s="5">
        <f>Y1013</f>
        <v>1.6147377419437219</v>
      </c>
    </row>
    <row r="1015" spans="1:25" x14ac:dyDescent="0.35">
      <c r="A1015" s="4">
        <v>2020020523.0999999</v>
      </c>
      <c r="B1015" s="4">
        <v>71</v>
      </c>
      <c r="C1015" s="4" t="s">
        <v>3</v>
      </c>
      <c r="D1015" s="4" t="s">
        <v>12</v>
      </c>
      <c r="E1015" s="4">
        <v>1</v>
      </c>
      <c r="F1015" s="4">
        <v>1</v>
      </c>
      <c r="G1015" s="4">
        <v>1.31</v>
      </c>
      <c r="H1015">
        <v>0.7282775313154547</v>
      </c>
      <c r="I1015">
        <f>((Table1[[#This Row],[H-S prob.]]*(Table1[[#This Row],[Odds]]-1)-1+Table1[[#This Row],[H-S prob.]])/(Table1[[#This Row],[Odds]]-1))*0.3</f>
        <v>-4.4473968364600928E-2</v>
      </c>
      <c r="K1015">
        <f>(Table1[[#This Row],[H-S Bet]]*Table1[[#This Row],[Odds]]*Table1[[#This Row],[Win]]-Table1[[#This Row],[H-S Bet]])*Table1[[#This Row],[H-S Bankroll]]</f>
        <v>0</v>
      </c>
      <c r="L1015">
        <f>Table1[[#This Row],[H-S Bet]]*Table1[[#This Row],[Odds]]*Table1[[#This Row],[Win]]-Table1[[#This Row],[H-S Bet]]</f>
        <v>0</v>
      </c>
      <c r="M1015" s="5">
        <f>M1014</f>
        <v>1.5577776384596242</v>
      </c>
      <c r="N1015" s="4">
        <v>0.69799999999999995</v>
      </c>
      <c r="O1015" s="4">
        <f>((Table1[[#This Row],[Dom prob.]]*(Table1[[#This Row],[Odds]]-1)-1+Table1[[#This Row],[Dom prob.]])/(Table1[[#This Row],[Odds]]-1))*0.3</f>
        <v>-8.2858064516129037E-2</v>
      </c>
      <c r="P1015" s="4"/>
      <c r="Q1015" s="4">
        <f>(Table1[[#This Row],[Dom Bet]]*Table1[[#This Row],[Odds]]*Table1[[#This Row],[Win]]-Table1[[#This Row],[Dom Bet]])*Table1[[#This Row],[Dom Bankroll]]</f>
        <v>0</v>
      </c>
      <c r="R1015" s="4">
        <f>Table1[[#This Row],[Dom Bet]]*Table1[[#This Row],[Odds]]*Table1[[#This Row],[Win]]-Table1[[#This Row],[Dom Bet]]</f>
        <v>0</v>
      </c>
      <c r="S1015" s="4">
        <f>S1014</f>
        <v>1.1658511571699046</v>
      </c>
      <c r="T1015">
        <v>0.74660000000000004</v>
      </c>
      <c r="U1015">
        <f>((Table1[[#This Row],[BB prob.]]*(Table1[[#This Row],[Odds]]-1)-1+Table1[[#This Row],[BB prob.]])/(Table1[[#This Row],[Odds]]-1))*0.3</f>
        <v>-2.1245806451612819E-2</v>
      </c>
      <c r="W1015">
        <f>(Table1[[#This Row],[BB Bet]]*Table1[[#This Row],[Odds]]*Table1[[#This Row],[Win]]-Table1[[#This Row],[BB Bet]])*Table1[[#This Row],[BB Bankroll]]</f>
        <v>0</v>
      </c>
      <c r="X1015">
        <f>Table1[[#This Row],[BB Bet]]*Table1[[#This Row],[Odds]]*Table1[[#This Row],[Win]]-Table1[[#This Row],[BB Bet]]</f>
        <v>0</v>
      </c>
      <c r="Y1015" s="5">
        <f>Y1014</f>
        <v>1.6147377419437219</v>
      </c>
    </row>
    <row r="1016" spans="1:25" x14ac:dyDescent="0.35">
      <c r="A1016" s="4">
        <v>2020020523.2</v>
      </c>
      <c r="B1016" s="4">
        <v>71</v>
      </c>
      <c r="C1016" s="4" t="s">
        <v>29</v>
      </c>
      <c r="D1016" s="4" t="s">
        <v>11</v>
      </c>
      <c r="E1016" s="4">
        <v>1</v>
      </c>
      <c r="F1016" s="4">
        <v>1</v>
      </c>
      <c r="G1016" s="4">
        <v>1.83</v>
      </c>
      <c r="H1016">
        <v>0.53063262927926591</v>
      </c>
      <c r="I1016">
        <f>((Table1[[#This Row],[H-S prob.]]*(Table1[[#This Row],[Odds]]-1)-1+Table1[[#This Row],[H-S prob.]])/(Table1[[#This Row],[Odds]]-1))*0.3</f>
        <v>-1.0461068103232518E-2</v>
      </c>
      <c r="K1016">
        <f>(Table1[[#This Row],[H-S Bet]]*Table1[[#This Row],[Odds]]*Table1[[#This Row],[Win]]-Table1[[#This Row],[H-S Bet]])*Table1[[#This Row],[H-S Bankroll]]</f>
        <v>0</v>
      </c>
      <c r="L1016">
        <f>Table1[[#This Row],[H-S Bet]]*Table1[[#This Row],[Odds]]*Table1[[#This Row],[Win]]-Table1[[#This Row],[H-S Bet]]</f>
        <v>0</v>
      </c>
      <c r="M1016" s="5">
        <f>M1015</f>
        <v>1.5577776384596242</v>
      </c>
      <c r="N1016" s="4">
        <v>0.53600000000000003</v>
      </c>
      <c r="O1016" s="4">
        <f>((Table1[[#This Row],[Dom prob.]]*(Table1[[#This Row],[Odds]]-1)-1+Table1[[#This Row],[Dom prob.]])/(Table1[[#This Row],[Odds]]-1))*0.3</f>
        <v>-6.9108433734939448E-3</v>
      </c>
      <c r="P1016" s="4"/>
      <c r="Q1016" s="4">
        <f>(Table1[[#This Row],[Dom Bet]]*Table1[[#This Row],[Odds]]*Table1[[#This Row],[Win]]-Table1[[#This Row],[Dom Bet]])*Table1[[#This Row],[Dom Bankroll]]</f>
        <v>0</v>
      </c>
      <c r="R1016" s="4">
        <f>Table1[[#This Row],[Dom Bet]]*Table1[[#This Row],[Odds]]*Table1[[#This Row],[Win]]-Table1[[#This Row],[Dom Bet]]</f>
        <v>0</v>
      </c>
      <c r="S1016" s="4">
        <f>S1015</f>
        <v>1.1658511571699046</v>
      </c>
      <c r="T1016">
        <v>0.55900000000000005</v>
      </c>
      <c r="U1016">
        <f>((Table1[[#This Row],[BB prob.]]*(Table1[[#This Row],[Odds]]-1)-1+Table1[[#This Row],[BB prob.]])/(Table1[[#This Row],[Odds]]-1))*0.3</f>
        <v>8.3024096385542721E-3</v>
      </c>
      <c r="V1016">
        <v>8.3024096385542721E-3</v>
      </c>
      <c r="W1016">
        <f>(Table1[[#This Row],[BB Bet]]*Table1[[#This Row],[Odds]]*Table1[[#This Row],[Win]]-Table1[[#This Row],[BB Bet]])*Table1[[#This Row],[BB Bankroll]]</f>
        <v>1.1127157779734262E-2</v>
      </c>
      <c r="X1016">
        <f>Table1[[#This Row],[BB Bet]]*Table1[[#This Row],[Odds]]*Table1[[#This Row],[Win]]-Table1[[#This Row],[BB Bet]]</f>
        <v>6.8910000000000464E-3</v>
      </c>
      <c r="Y1016" s="5">
        <f>Y1015</f>
        <v>1.6147377419437219</v>
      </c>
    </row>
    <row r="1017" spans="1:25" x14ac:dyDescent="0.35">
      <c r="A1017" s="4">
        <v>2020020523.2</v>
      </c>
      <c r="B1017" s="4">
        <v>71</v>
      </c>
      <c r="C1017" s="4" t="s">
        <v>11</v>
      </c>
      <c r="D1017" s="4" t="s">
        <v>29</v>
      </c>
      <c r="E1017" s="4">
        <v>0</v>
      </c>
      <c r="F1017" s="4">
        <v>0</v>
      </c>
      <c r="G1017" s="4">
        <v>2.15</v>
      </c>
      <c r="H1017">
        <v>0.46936737072073409</v>
      </c>
      <c r="I1017">
        <f>((Table1[[#This Row],[H-S prob.]]*(Table1[[#This Row],[Odds]]-1)-1+Table1[[#This Row],[H-S prob.]])/(Table1[[#This Row],[Odds]]-1))*0.3</f>
        <v>2.3843079259769388E-3</v>
      </c>
      <c r="J1017">
        <v>2.3843079259769388E-3</v>
      </c>
      <c r="K1017">
        <f>(Table1[[#This Row],[H-S Bet]]*Table1[[#This Row],[Odds]]*Table1[[#This Row],[Win]]-Table1[[#This Row],[H-S Bet]])*Table1[[#This Row],[H-S Bankroll]]</f>
        <v>-3.7142215702889204E-3</v>
      </c>
      <c r="L1017">
        <f>Table1[[#This Row],[H-S Bet]]*Table1[[#This Row],[Odds]]*Table1[[#This Row],[Win]]-Table1[[#This Row],[H-S Bet]]</f>
        <v>-2.3843079259769388E-3</v>
      </c>
      <c r="M1017" s="5">
        <f>M1016</f>
        <v>1.5577776384596242</v>
      </c>
      <c r="N1017" s="4">
        <v>0.46399999999999997</v>
      </c>
      <c r="O1017" s="4">
        <f>((Table1[[#This Row],[Dom prob.]]*(Table1[[#This Row],[Odds]]-1)-1+Table1[[#This Row],[Dom prob.]])/(Table1[[#This Row],[Odds]]-1))*0.3</f>
        <v>-6.2608695652175718E-4</v>
      </c>
      <c r="P1017" s="4"/>
      <c r="Q1017" s="4">
        <f>(Table1[[#This Row],[Dom Bet]]*Table1[[#This Row],[Odds]]*Table1[[#This Row],[Win]]-Table1[[#This Row],[Dom Bet]])*Table1[[#This Row],[Dom Bankroll]]</f>
        <v>0</v>
      </c>
      <c r="R1017" s="4">
        <f>Table1[[#This Row],[Dom Bet]]*Table1[[#This Row],[Odds]]*Table1[[#This Row],[Win]]-Table1[[#This Row],[Dom Bet]]</f>
        <v>0</v>
      </c>
      <c r="S1017" s="4">
        <f>S1016</f>
        <v>1.1658511571699046</v>
      </c>
      <c r="T1017">
        <v>0.44099999999999995</v>
      </c>
      <c r="U1017">
        <f>((Table1[[#This Row],[BB prob.]]*(Table1[[#This Row],[Odds]]-1)-1+Table1[[#This Row],[BB prob.]])/(Table1[[#This Row],[Odds]]-1))*0.3</f>
        <v>-1.3526086956521787E-2</v>
      </c>
      <c r="W1017">
        <f>(Table1[[#This Row],[BB Bet]]*Table1[[#This Row],[Odds]]*Table1[[#This Row],[Win]]-Table1[[#This Row],[BB Bet]])*Table1[[#This Row],[BB Bankroll]]</f>
        <v>0</v>
      </c>
      <c r="X1017">
        <f>Table1[[#This Row],[BB Bet]]*Table1[[#This Row],[Odds]]*Table1[[#This Row],[Win]]-Table1[[#This Row],[BB Bet]]</f>
        <v>0</v>
      </c>
      <c r="Y1017" s="5">
        <f>Y1016</f>
        <v>1.6147377419437219</v>
      </c>
    </row>
    <row r="1018" spans="1:25" x14ac:dyDescent="0.35">
      <c r="A1018" s="4">
        <v>2020020524</v>
      </c>
      <c r="B1018" s="4">
        <v>72</v>
      </c>
      <c r="C1018" s="4" t="s">
        <v>15</v>
      </c>
      <c r="D1018" s="4" t="s">
        <v>13</v>
      </c>
      <c r="E1018" s="4">
        <v>0</v>
      </c>
      <c r="F1018" s="4">
        <v>0</v>
      </c>
      <c r="G1018" s="4">
        <v>2.9</v>
      </c>
      <c r="H1018">
        <v>0.3239451902533646</v>
      </c>
      <c r="I1018">
        <f>((Table1[[#This Row],[H-S prob.]]*(Table1[[#This Row],[Odds]]-1)-1+Table1[[#This Row],[H-S prob.]])/(Table1[[#This Row],[Odds]]-1))*0.3</f>
        <v>-9.5619391997751671E-3</v>
      </c>
      <c r="K1018">
        <f>(Table1[[#This Row],[H-S Bet]]*Table1[[#This Row],[Odds]]*Table1[[#This Row],[Win]]-Table1[[#This Row],[H-S Bet]])*Table1[[#This Row],[H-S Bankroll]]</f>
        <v>0</v>
      </c>
      <c r="L1018">
        <f>Table1[[#This Row],[H-S Bet]]*Table1[[#This Row],[Odds]]*Table1[[#This Row],[Win]]-Table1[[#This Row],[H-S Bet]]</f>
        <v>0</v>
      </c>
      <c r="M1018" s="5">
        <f>M1017+SUM(K996:K1017)</f>
        <v>1.3581430617924177</v>
      </c>
      <c r="N1018" s="4">
        <v>0.34599999999999997</v>
      </c>
      <c r="O1018" s="4">
        <f>((Table1[[#This Row],[Dom prob.]]*(Table1[[#This Row],[Odds]]-1)-1+Table1[[#This Row],[Dom prob.]])/(Table1[[#This Row],[Odds]]-1))*0.3</f>
        <v>5.3684210526313376E-4</v>
      </c>
      <c r="P1018" s="4">
        <v>5.3684210526313376E-4</v>
      </c>
      <c r="Q1018" s="4">
        <f>(Table1[[#This Row],[Dom Bet]]*Table1[[#This Row],[Odds]]*Table1[[#This Row],[Win]]-Table1[[#This Row],[Dom Bet]])*Table1[[#This Row],[Dom Bankroll]]</f>
        <v>-6.4316575574806646E-4</v>
      </c>
      <c r="R1018" s="4">
        <f>Table1[[#This Row],[Dom Bet]]*Table1[[#This Row],[Odds]]*Table1[[#This Row],[Win]]-Table1[[#This Row],[Dom Bet]]</f>
        <v>-5.3684210526313376E-4</v>
      </c>
      <c r="S1018" s="4">
        <f>S1017+SUM(Q996:Q1017)</f>
        <v>1.1980538587464522</v>
      </c>
      <c r="T1018">
        <v>0.30989999999999995</v>
      </c>
      <c r="U1018">
        <f>((Table1[[#This Row],[BB prob.]]*(Table1[[#This Row],[Odds]]-1)-1+Table1[[#This Row],[BB prob.]])/(Table1[[#This Row],[Odds]]-1))*0.3</f>
        <v>-1.5993157894736876E-2</v>
      </c>
      <c r="W1018">
        <f>(Table1[[#This Row],[BB Bet]]*Table1[[#This Row],[Odds]]*Table1[[#This Row],[Win]]-Table1[[#This Row],[BB Bet]])*Table1[[#This Row],[BB Bankroll]]</f>
        <v>0</v>
      </c>
      <c r="X1018">
        <f>Table1[[#This Row],[BB Bet]]*Table1[[#This Row],[Odds]]*Table1[[#This Row],[Win]]-Table1[[#This Row],[BB Bet]]</f>
        <v>0</v>
      </c>
      <c r="Y1018" s="5">
        <f>Y1017+SUM(W996:W1017)</f>
        <v>1.6080305323878403</v>
      </c>
    </row>
    <row r="1019" spans="1:25" x14ac:dyDescent="0.35">
      <c r="A1019" s="4">
        <v>2020020524</v>
      </c>
      <c r="B1019" s="4">
        <v>72</v>
      </c>
      <c r="C1019" s="4" t="s">
        <v>13</v>
      </c>
      <c r="D1019" s="4" t="s">
        <v>15</v>
      </c>
      <c r="E1019" s="4">
        <v>1</v>
      </c>
      <c r="F1019" s="4">
        <v>1</v>
      </c>
      <c r="G1019" s="4">
        <v>1.47</v>
      </c>
      <c r="H1019">
        <v>0.67605480974663545</v>
      </c>
      <c r="I1019">
        <f>((Table1[[#This Row],[H-S prob.]]*(Table1[[#This Row],[Odds]]-1)-1+Table1[[#This Row],[H-S prob.]])/(Table1[[#This Row],[Odds]]-1))*0.3</f>
        <v>-3.9570827696463265E-3</v>
      </c>
      <c r="K1019">
        <f>(Table1[[#This Row],[H-S Bet]]*Table1[[#This Row],[Odds]]*Table1[[#This Row],[Win]]-Table1[[#This Row],[H-S Bet]])*Table1[[#This Row],[H-S Bankroll]]</f>
        <v>0</v>
      </c>
      <c r="L1019">
        <f>Table1[[#This Row],[H-S Bet]]*Table1[[#This Row],[Odds]]*Table1[[#This Row],[Win]]-Table1[[#This Row],[H-S Bet]]</f>
        <v>0</v>
      </c>
      <c r="M1019" s="5">
        <f>M1018</f>
        <v>1.3581430617924177</v>
      </c>
      <c r="N1019" s="4">
        <v>0.65400000000000003</v>
      </c>
      <c r="O1019" s="4">
        <f>((Table1[[#This Row],[Dom prob.]]*(Table1[[#This Row],[Odds]]-1)-1+Table1[[#This Row],[Dom prob.]])/(Table1[[#This Row],[Odds]]-1))*0.3</f>
        <v>-2.4651063829787229E-2</v>
      </c>
      <c r="P1019" s="4"/>
      <c r="Q1019" s="4">
        <f>(Table1[[#This Row],[Dom Bet]]*Table1[[#This Row],[Odds]]*Table1[[#This Row],[Win]]-Table1[[#This Row],[Dom Bet]])*Table1[[#This Row],[Dom Bankroll]]</f>
        <v>0</v>
      </c>
      <c r="R1019" s="4">
        <f>Table1[[#This Row],[Dom Bet]]*Table1[[#This Row],[Odds]]*Table1[[#This Row],[Win]]-Table1[[#This Row],[Dom Bet]]</f>
        <v>0</v>
      </c>
      <c r="S1019" s="4">
        <f>S1018</f>
        <v>1.1980538587464522</v>
      </c>
      <c r="T1019">
        <v>0.69010000000000005</v>
      </c>
      <c r="U1019">
        <f>((Table1[[#This Row],[BB prob.]]*(Table1[[#This Row],[Odds]]-1)-1+Table1[[#This Row],[BB prob.]])/(Table1[[#This Row],[Odds]]-1))*0.3</f>
        <v>9.2214893617021208E-3</v>
      </c>
      <c r="V1019">
        <v>9.2214893617021208E-3</v>
      </c>
      <c r="W1019">
        <f>(Table1[[#This Row],[BB Bet]]*Table1[[#This Row],[Odds]]*Table1[[#This Row],[Win]]-Table1[[#This Row],[BB Bet]])*Table1[[#This Row],[BB Bankroll]]</f>
        <v>6.969365130422134E-3</v>
      </c>
      <c r="X1019">
        <f>Table1[[#This Row],[BB Bet]]*Table1[[#This Row],[Odds]]*Table1[[#This Row],[Win]]-Table1[[#This Row],[BB Bet]]</f>
        <v>4.334099999999997E-3</v>
      </c>
      <c r="Y1019" s="5">
        <f>Y1018</f>
        <v>1.6080305323878403</v>
      </c>
    </row>
    <row r="1020" spans="1:25" x14ac:dyDescent="0.35">
      <c r="A1020" s="4">
        <v>2020020525</v>
      </c>
      <c r="B1020" s="4">
        <v>72</v>
      </c>
      <c r="C1020" s="4" t="s">
        <v>26</v>
      </c>
      <c r="D1020" s="4" t="s">
        <v>11</v>
      </c>
      <c r="E1020" s="4">
        <v>0</v>
      </c>
      <c r="F1020" s="4">
        <v>1</v>
      </c>
      <c r="G1020" s="4">
        <v>2.7</v>
      </c>
      <c r="H1020">
        <v>0.27999932057766863</v>
      </c>
      <c r="I1020">
        <f>((Table1[[#This Row],[H-S prob.]]*(Table1[[#This Row],[Odds]]-1)-1+Table1[[#This Row],[H-S prob.]])/(Table1[[#This Row],[Odds]]-1))*0.3</f>
        <v>-4.3059147254169636E-2</v>
      </c>
      <c r="K1020">
        <f>(Table1[[#This Row],[H-S Bet]]*Table1[[#This Row],[Odds]]*Table1[[#This Row],[Win]]-Table1[[#This Row],[H-S Bet]])*Table1[[#This Row],[H-S Bankroll]]</f>
        <v>0</v>
      </c>
      <c r="L1020">
        <f>Table1[[#This Row],[H-S Bet]]*Table1[[#This Row],[Odds]]*Table1[[#This Row],[Win]]-Table1[[#This Row],[H-S Bet]]</f>
        <v>0</v>
      </c>
      <c r="M1020" s="5">
        <f>M1019</f>
        <v>1.3581430617924177</v>
      </c>
      <c r="N1020" s="4">
        <v>0.32199999999999995</v>
      </c>
      <c r="O1020" s="4">
        <f>((Table1[[#This Row],[Dom prob.]]*(Table1[[#This Row],[Odds]]-1)-1+Table1[[#This Row],[Dom prob.]])/(Table1[[#This Row],[Odds]]-1))*0.3</f>
        <v>-2.3047058823529417E-2</v>
      </c>
      <c r="P1020" s="4"/>
      <c r="Q1020" s="4">
        <f>(Table1[[#This Row],[Dom Bet]]*Table1[[#This Row],[Odds]]*Table1[[#This Row],[Win]]-Table1[[#This Row],[Dom Bet]])*Table1[[#This Row],[Dom Bankroll]]</f>
        <v>0</v>
      </c>
      <c r="R1020" s="4">
        <f>Table1[[#This Row],[Dom Bet]]*Table1[[#This Row],[Odds]]*Table1[[#This Row],[Win]]-Table1[[#This Row],[Dom Bet]]</f>
        <v>0</v>
      </c>
      <c r="S1020" s="4">
        <f>S1019</f>
        <v>1.1980538587464522</v>
      </c>
      <c r="T1020">
        <v>0.2954</v>
      </c>
      <c r="U1020">
        <f>((Table1[[#This Row],[BB prob.]]*(Table1[[#This Row],[Odds]]-1)-1+Table1[[#This Row],[BB prob.]])/(Table1[[#This Row],[Odds]]-1))*0.3</f>
        <v>-3.5721176470588221E-2</v>
      </c>
      <c r="W1020">
        <f>(Table1[[#This Row],[BB Bet]]*Table1[[#This Row],[Odds]]*Table1[[#This Row],[Win]]-Table1[[#This Row],[BB Bet]])*Table1[[#This Row],[BB Bankroll]]</f>
        <v>0</v>
      </c>
      <c r="X1020">
        <f>Table1[[#This Row],[BB Bet]]*Table1[[#This Row],[Odds]]*Table1[[#This Row],[Win]]-Table1[[#This Row],[BB Bet]]</f>
        <v>0</v>
      </c>
      <c r="Y1020" s="5">
        <f>Y1019</f>
        <v>1.6080305323878403</v>
      </c>
    </row>
    <row r="1021" spans="1:25" x14ac:dyDescent="0.35">
      <c r="A1021" s="4">
        <v>2020020525</v>
      </c>
      <c r="B1021" s="4">
        <v>72</v>
      </c>
      <c r="C1021" s="4" t="s">
        <v>11</v>
      </c>
      <c r="D1021" s="4" t="s">
        <v>26</v>
      </c>
      <c r="E1021" s="4">
        <v>1</v>
      </c>
      <c r="F1021" s="4">
        <v>0</v>
      </c>
      <c r="G1021" s="4">
        <v>1.52</v>
      </c>
      <c r="H1021">
        <v>0.72000067942233137</v>
      </c>
      <c r="I1021">
        <f>((Table1[[#This Row],[H-S prob.]]*(Table1[[#This Row],[Odds]]-1)-1+Table1[[#This Row],[H-S prob.]])/(Table1[[#This Row],[Odds]]-1))*0.3</f>
        <v>5.4462134262659806E-2</v>
      </c>
      <c r="J1021">
        <v>5.4462134262659806E-2</v>
      </c>
      <c r="K1021">
        <f>(Table1[[#This Row],[H-S Bet]]*Table1[[#This Row],[Odds]]*Table1[[#This Row],[Win]]-Table1[[#This Row],[H-S Bet]])*Table1[[#This Row],[H-S Bankroll]]</f>
        <v>-7.3967369779238526E-2</v>
      </c>
      <c r="L1021">
        <f>Table1[[#This Row],[H-S Bet]]*Table1[[#This Row],[Odds]]*Table1[[#This Row],[Win]]-Table1[[#This Row],[H-S Bet]]</f>
        <v>-5.4462134262659806E-2</v>
      </c>
      <c r="M1021" s="5">
        <f>M1020</f>
        <v>1.3581430617924177</v>
      </c>
      <c r="N1021" s="4">
        <v>0.67800000000000005</v>
      </c>
      <c r="O1021" s="4">
        <f>((Table1[[#This Row],[Dom prob.]]*(Table1[[#This Row],[Odds]]-1)-1+Table1[[#This Row],[Dom prob.]])/(Table1[[#This Row],[Odds]]-1))*0.3</f>
        <v>1.7630769230769248E-2</v>
      </c>
      <c r="P1021" s="4">
        <v>1.7630769230769248E-2</v>
      </c>
      <c r="Q1021" s="4">
        <f>(Table1[[#This Row],[Dom Bet]]*Table1[[#This Row],[Odds]]*Table1[[#This Row],[Win]]-Table1[[#This Row],[Dom Bet]])*Table1[[#This Row],[Dom Bankroll]]</f>
        <v>-2.1122611109591318E-2</v>
      </c>
      <c r="R1021" s="4">
        <f>Table1[[#This Row],[Dom Bet]]*Table1[[#This Row],[Odds]]*Table1[[#This Row],[Win]]-Table1[[#This Row],[Dom Bet]]</f>
        <v>-1.7630769230769248E-2</v>
      </c>
      <c r="S1021" s="4">
        <f>S1020</f>
        <v>1.1980538587464522</v>
      </c>
      <c r="T1021">
        <v>0.7046</v>
      </c>
      <c r="U1021">
        <f>((Table1[[#This Row],[BB prob.]]*(Table1[[#This Row],[Odds]]-1)-1+Table1[[#This Row],[BB prob.]])/(Table1[[#This Row],[Odds]]-1))*0.3</f>
        <v>4.0956923076923106E-2</v>
      </c>
      <c r="V1021">
        <v>4.0956923076923106E-2</v>
      </c>
      <c r="W1021">
        <f>(Table1[[#This Row],[BB Bet]]*Table1[[#This Row],[Odds]]*Table1[[#This Row],[Win]]-Table1[[#This Row],[BB Bet]])*Table1[[#This Row],[BB Bankroll]]</f>
        <v>-6.5859982820352492E-2</v>
      </c>
      <c r="X1021">
        <f>Table1[[#This Row],[BB Bet]]*Table1[[#This Row],[Odds]]*Table1[[#This Row],[Win]]-Table1[[#This Row],[BB Bet]]</f>
        <v>-4.0956923076923106E-2</v>
      </c>
      <c r="Y1021" s="5">
        <f>Y1020</f>
        <v>1.6080305323878403</v>
      </c>
    </row>
    <row r="1022" spans="1:25" x14ac:dyDescent="0.35">
      <c r="A1022" s="4">
        <v>2020020527</v>
      </c>
      <c r="B1022" s="4">
        <v>72</v>
      </c>
      <c r="C1022" s="4" t="s">
        <v>22</v>
      </c>
      <c r="D1022" s="4" t="s">
        <v>23</v>
      </c>
      <c r="E1022" s="4">
        <v>1</v>
      </c>
      <c r="F1022" s="4">
        <v>0</v>
      </c>
      <c r="G1022" s="4">
        <v>1.83</v>
      </c>
      <c r="H1022">
        <v>0.5067976685972746</v>
      </c>
      <c r="I1022">
        <f>((Table1[[#This Row],[H-S prob.]]*(Table1[[#This Row],[Odds]]-1)-1+Table1[[#This Row],[H-S prob.]])/(Table1[[#This Row],[Odds]]-1))*0.3</f>
        <v>-2.6226602337465332E-2</v>
      </c>
      <c r="K1022">
        <f>(Table1[[#This Row],[H-S Bet]]*Table1[[#This Row],[Odds]]*Table1[[#This Row],[Win]]-Table1[[#This Row],[H-S Bet]])*Table1[[#This Row],[H-S Bankroll]]</f>
        <v>0</v>
      </c>
      <c r="L1022">
        <f>Table1[[#This Row],[H-S Bet]]*Table1[[#This Row],[Odds]]*Table1[[#This Row],[Win]]-Table1[[#This Row],[H-S Bet]]</f>
        <v>0</v>
      </c>
      <c r="M1022" s="5">
        <f>M1021</f>
        <v>1.3581430617924177</v>
      </c>
      <c r="N1022" s="4">
        <v>0.55300000000000005</v>
      </c>
      <c r="O1022" s="4">
        <f>((Table1[[#This Row],[Dom prob.]]*(Table1[[#This Row],[Odds]]-1)-1+Table1[[#This Row],[Dom prob.]])/(Table1[[#This Row],[Odds]]-1))*0.3</f>
        <v>4.3337349397590558E-3</v>
      </c>
      <c r="P1022" s="4">
        <v>4.3337349397590558E-3</v>
      </c>
      <c r="Q1022" s="4">
        <f>(Table1[[#This Row],[Dom Bet]]*Table1[[#This Row],[Odds]]*Table1[[#This Row],[Win]]-Table1[[#This Row],[Dom Bet]])*Table1[[#This Row],[Dom Bankroll]]</f>
        <v>-5.1920478673626608E-3</v>
      </c>
      <c r="R1022" s="4">
        <f>Table1[[#This Row],[Dom Bet]]*Table1[[#This Row],[Odds]]*Table1[[#This Row],[Win]]-Table1[[#This Row],[Dom Bet]]</f>
        <v>-4.3337349397590558E-3</v>
      </c>
      <c r="S1022" s="4">
        <f>S1021</f>
        <v>1.1980538587464522</v>
      </c>
      <c r="T1022">
        <v>0.46339999999999998</v>
      </c>
      <c r="U1022">
        <f>((Table1[[#This Row],[BB prob.]]*(Table1[[#This Row],[Odds]]-1)-1+Table1[[#This Row],[BB prob.]])/(Table1[[#This Row],[Odds]]-1))*0.3</f>
        <v>-5.4931807228915656E-2</v>
      </c>
      <c r="W1022">
        <f>(Table1[[#This Row],[BB Bet]]*Table1[[#This Row],[Odds]]*Table1[[#This Row],[Win]]-Table1[[#This Row],[BB Bet]])*Table1[[#This Row],[BB Bankroll]]</f>
        <v>0</v>
      </c>
      <c r="X1022">
        <f>Table1[[#This Row],[BB Bet]]*Table1[[#This Row],[Odds]]*Table1[[#This Row],[Win]]-Table1[[#This Row],[BB Bet]]</f>
        <v>0</v>
      </c>
      <c r="Y1022" s="5">
        <f>Y1021</f>
        <v>1.6080305323878403</v>
      </c>
    </row>
    <row r="1023" spans="1:25" x14ac:dyDescent="0.35">
      <c r="A1023" s="4">
        <v>2020020527</v>
      </c>
      <c r="B1023" s="4">
        <v>72</v>
      </c>
      <c r="C1023" s="4" t="s">
        <v>23</v>
      </c>
      <c r="D1023" s="4" t="s">
        <v>22</v>
      </c>
      <c r="E1023" s="4">
        <v>0</v>
      </c>
      <c r="F1023" s="4">
        <v>1</v>
      </c>
      <c r="G1023" s="4">
        <v>2.15</v>
      </c>
      <c r="H1023">
        <v>0.49320233140272546</v>
      </c>
      <c r="I1023">
        <f>((Table1[[#This Row],[H-S prob.]]*(Table1[[#This Row],[Odds]]-1)-1+Table1[[#This Row],[H-S prob.]])/(Table1[[#This Row],[Odds]]-1))*0.3</f>
        <v>1.5752611960659042E-2</v>
      </c>
      <c r="J1023">
        <v>1.5752611960659042E-2</v>
      </c>
      <c r="K1023">
        <f>(Table1[[#This Row],[H-S Bet]]*Table1[[#This Row],[Odds]]*Table1[[#This Row],[Win]]-Table1[[#This Row],[H-S Bet]])*Table1[[#This Row],[H-S Bankroll]]</f>
        <v>2.4603445735398931E-2</v>
      </c>
      <c r="L1023">
        <f>Table1[[#This Row],[H-S Bet]]*Table1[[#This Row],[Odds]]*Table1[[#This Row],[Win]]-Table1[[#This Row],[H-S Bet]]</f>
        <v>1.8115503754757897E-2</v>
      </c>
      <c r="M1023" s="5">
        <f>M1022</f>
        <v>1.3581430617924177</v>
      </c>
      <c r="N1023" s="4">
        <v>0.44699999999999995</v>
      </c>
      <c r="O1023" s="4">
        <f>((Table1[[#This Row],[Dom prob.]]*(Table1[[#This Row],[Odds]]-1)-1+Table1[[#This Row],[Dom prob.]])/(Table1[[#This Row],[Odds]]-1))*0.3</f>
        <v>-1.016086956521743E-2</v>
      </c>
      <c r="P1023" s="4"/>
      <c r="Q1023" s="4">
        <f>(Table1[[#This Row],[Dom Bet]]*Table1[[#This Row],[Odds]]*Table1[[#This Row],[Win]]-Table1[[#This Row],[Dom Bet]])*Table1[[#This Row],[Dom Bankroll]]</f>
        <v>0</v>
      </c>
      <c r="R1023" s="4">
        <f>Table1[[#This Row],[Dom Bet]]*Table1[[#This Row],[Odds]]*Table1[[#This Row],[Win]]-Table1[[#This Row],[Dom Bet]]</f>
        <v>0</v>
      </c>
      <c r="S1023" s="4">
        <f>S1022</f>
        <v>1.1980538587464522</v>
      </c>
      <c r="T1023">
        <v>0.53659999999999997</v>
      </c>
      <c r="U1023">
        <f>((Table1[[#This Row],[BB prob.]]*(Table1[[#This Row],[Odds]]-1)-1+Table1[[#This Row],[BB prob.]])/(Table1[[#This Row],[Odds]]-1))*0.3</f>
        <v>4.0093043478260842E-2</v>
      </c>
      <c r="V1023">
        <v>4.0093043478260842E-2</v>
      </c>
      <c r="W1023">
        <f>(Table1[[#This Row],[BB Bet]]*Table1[[#This Row],[Odds]]*Table1[[#This Row],[Win]]-Table1[[#This Row],[BB Bet]])*Table1[[#This Row],[BB Bankroll]]</f>
        <v>7.4141463756806109E-2</v>
      </c>
      <c r="X1023">
        <f>Table1[[#This Row],[BB Bet]]*Table1[[#This Row],[Odds]]*Table1[[#This Row],[Win]]-Table1[[#This Row],[BB Bet]]</f>
        <v>4.6106999999999967E-2</v>
      </c>
      <c r="Y1023" s="5">
        <f>Y1022</f>
        <v>1.6080305323878403</v>
      </c>
    </row>
    <row r="1024" spans="1:25" x14ac:dyDescent="0.35">
      <c r="A1024" s="4">
        <v>2020020528</v>
      </c>
      <c r="B1024" s="4">
        <v>72</v>
      </c>
      <c r="C1024" s="4" t="s">
        <v>24</v>
      </c>
      <c r="D1024" s="4" t="s">
        <v>25</v>
      </c>
      <c r="E1024" s="4">
        <v>1</v>
      </c>
      <c r="F1024" s="4">
        <v>1</v>
      </c>
      <c r="G1024" s="4">
        <v>1.95</v>
      </c>
      <c r="H1024">
        <v>0.51992942629352135</v>
      </c>
      <c r="I1024">
        <f>((Table1[[#This Row],[H-S prob.]]*(Table1[[#This Row],[Odds]]-1)-1+Table1[[#This Row],[H-S prob.]])/(Table1[[#This Row],[Odds]]-1))*0.3</f>
        <v>4.377594086010508E-3</v>
      </c>
      <c r="J1024">
        <v>4.377594086010508E-3</v>
      </c>
      <c r="K1024">
        <f>(Table1[[#This Row],[H-S Bet]]*Table1[[#This Row],[Odds]]*Table1[[#This Row],[Win]]-Table1[[#This Row],[H-S Bet]])*Table1[[#This Row],[H-S Bankroll]]</f>
        <v>5.6481290834957563E-3</v>
      </c>
      <c r="L1024">
        <f>Table1[[#This Row],[H-S Bet]]*Table1[[#This Row],[Odds]]*Table1[[#This Row],[Win]]-Table1[[#This Row],[H-S Bet]]</f>
        <v>4.1587143817099822E-3</v>
      </c>
      <c r="M1024" s="5">
        <f>M1023</f>
        <v>1.3581430617924177</v>
      </c>
      <c r="N1024" s="4">
        <v>0.47699999999999998</v>
      </c>
      <c r="O1024" s="4">
        <f>((Table1[[#This Row],[Dom prob.]]*(Table1[[#This Row],[Odds]]-1)-1+Table1[[#This Row],[Dom prob.]])/(Table1[[#This Row],[Odds]]-1))*0.3</f>
        <v>-2.205789473684213E-2</v>
      </c>
      <c r="P1024" s="4"/>
      <c r="Q1024" s="4">
        <f>(Table1[[#This Row],[Dom Bet]]*Table1[[#This Row],[Odds]]*Table1[[#This Row],[Win]]-Table1[[#This Row],[Dom Bet]])*Table1[[#This Row],[Dom Bankroll]]</f>
        <v>0</v>
      </c>
      <c r="R1024" s="4">
        <f>Table1[[#This Row],[Dom Bet]]*Table1[[#This Row],[Odds]]*Table1[[#This Row],[Win]]-Table1[[#This Row],[Dom Bet]]</f>
        <v>0</v>
      </c>
      <c r="S1024" s="4">
        <f>S1023</f>
        <v>1.1980538587464522</v>
      </c>
      <c r="T1024">
        <v>0.58679999999999999</v>
      </c>
      <c r="U1024">
        <f>((Table1[[#This Row],[BB prob.]]*(Table1[[#This Row],[Odds]]-1)-1+Table1[[#This Row],[BB prob.]])/(Table1[[#This Row],[Odds]]-1))*0.3</f>
        <v>4.5555789473684195E-2</v>
      </c>
      <c r="V1024">
        <v>4.5555789473684195E-2</v>
      </c>
      <c r="W1024">
        <f>(Table1[[#This Row],[BB Bet]]*Table1[[#This Row],[Odds]]*Table1[[#This Row],[Win]]-Table1[[#This Row],[BB Bet]])*Table1[[#This Row],[BB Bankroll]]</f>
        <v>6.9592345380680931E-2</v>
      </c>
      <c r="X1024">
        <f>Table1[[#This Row],[BB Bet]]*Table1[[#This Row],[Odds]]*Table1[[#This Row],[Win]]-Table1[[#This Row],[BB Bet]]</f>
        <v>4.327799999999999E-2</v>
      </c>
      <c r="Y1024" s="5">
        <f>Y1023</f>
        <v>1.6080305323878403</v>
      </c>
    </row>
    <row r="1025" spans="1:25" x14ac:dyDescent="0.35">
      <c r="A1025" s="4">
        <v>2020020528</v>
      </c>
      <c r="B1025" s="4">
        <v>72</v>
      </c>
      <c r="C1025" s="4" t="s">
        <v>25</v>
      </c>
      <c r="D1025" s="4" t="s">
        <v>24</v>
      </c>
      <c r="E1025" s="4">
        <v>0</v>
      </c>
      <c r="F1025" s="4">
        <v>0</v>
      </c>
      <c r="G1025" s="4">
        <v>2</v>
      </c>
      <c r="H1025">
        <v>0.48007057370647854</v>
      </c>
      <c r="I1025">
        <f>((Table1[[#This Row],[H-S prob.]]*(Table1[[#This Row],[Odds]]-1)-1+Table1[[#This Row],[H-S prob.]])/(Table1[[#This Row],[Odds]]-1))*0.3</f>
        <v>-1.1957655776112875E-2</v>
      </c>
      <c r="K1025">
        <f>(Table1[[#This Row],[H-S Bet]]*Table1[[#This Row],[Odds]]*Table1[[#This Row],[Win]]-Table1[[#This Row],[H-S Bet]])*Table1[[#This Row],[H-S Bankroll]]</f>
        <v>0</v>
      </c>
      <c r="L1025">
        <f>Table1[[#This Row],[H-S Bet]]*Table1[[#This Row],[Odds]]*Table1[[#This Row],[Win]]-Table1[[#This Row],[H-S Bet]]</f>
        <v>0</v>
      </c>
      <c r="M1025" s="5">
        <f>M1024</f>
        <v>1.3581430617924177</v>
      </c>
      <c r="N1025" s="4">
        <v>0.52300000000000002</v>
      </c>
      <c r="O1025" s="4">
        <f>((Table1[[#This Row],[Dom prob.]]*(Table1[[#This Row],[Odds]]-1)-1+Table1[[#This Row],[Dom prob.]])/(Table1[[#This Row],[Odds]]-1))*0.3</f>
        <v>1.3800000000000012E-2</v>
      </c>
      <c r="P1025" s="4">
        <v>1.3800000000000012E-2</v>
      </c>
      <c r="Q1025" s="4">
        <f>(Table1[[#This Row],[Dom Bet]]*Table1[[#This Row],[Odds]]*Table1[[#This Row],[Win]]-Table1[[#This Row],[Dom Bet]])*Table1[[#This Row],[Dom Bankroll]]</f>
        <v>-1.6533143250701054E-2</v>
      </c>
      <c r="R1025" s="4">
        <f>Table1[[#This Row],[Dom Bet]]*Table1[[#This Row],[Odds]]*Table1[[#This Row],[Win]]-Table1[[#This Row],[Dom Bet]]</f>
        <v>-1.3800000000000012E-2</v>
      </c>
      <c r="S1025" s="4">
        <f>S1024</f>
        <v>1.1980538587464522</v>
      </c>
      <c r="T1025">
        <v>0.41320000000000001</v>
      </c>
      <c r="U1025">
        <f>((Table1[[#This Row],[BB prob.]]*(Table1[[#This Row],[Odds]]-1)-1+Table1[[#This Row],[BB prob.]])/(Table1[[#This Row],[Odds]]-1))*0.3</f>
        <v>-5.2079999999999994E-2</v>
      </c>
      <c r="W1025">
        <f>(Table1[[#This Row],[BB Bet]]*Table1[[#This Row],[Odds]]*Table1[[#This Row],[Win]]-Table1[[#This Row],[BB Bet]])*Table1[[#This Row],[BB Bankroll]]</f>
        <v>0</v>
      </c>
      <c r="X1025">
        <f>Table1[[#This Row],[BB Bet]]*Table1[[#This Row],[Odds]]*Table1[[#This Row],[Win]]-Table1[[#This Row],[BB Bet]]</f>
        <v>0</v>
      </c>
      <c r="Y1025" s="5">
        <f>Y1024</f>
        <v>1.6080305323878403</v>
      </c>
    </row>
    <row r="1026" spans="1:25" x14ac:dyDescent="0.35">
      <c r="A1026" s="4">
        <v>2020020530</v>
      </c>
      <c r="B1026" s="4">
        <v>73</v>
      </c>
      <c r="C1026" s="4" t="s">
        <v>17</v>
      </c>
      <c r="D1026" s="4" t="s">
        <v>2</v>
      </c>
      <c r="E1026" s="4">
        <v>0</v>
      </c>
      <c r="F1026" s="4">
        <v>0</v>
      </c>
      <c r="G1026" s="4">
        <v>1.76</v>
      </c>
      <c r="H1026">
        <v>0.45067283046985313</v>
      </c>
      <c r="I1026">
        <f>((Table1[[#This Row],[H-S prob.]]*(Table1[[#This Row],[Odds]]-1)-1+Table1[[#This Row],[H-S prob.]])/(Table1[[#This Row],[Odds]]-1))*0.3</f>
        <v>-8.1637823041996807E-2</v>
      </c>
      <c r="K1026">
        <f>(Table1[[#This Row],[H-S Bet]]*Table1[[#This Row],[Odds]]*Table1[[#This Row],[Win]]-Table1[[#This Row],[H-S Bet]])*Table1[[#This Row],[H-S Bankroll]]</f>
        <v>0</v>
      </c>
      <c r="L1026">
        <f>Table1[[#This Row],[H-S Bet]]*Table1[[#This Row],[Odds]]*Table1[[#This Row],[Win]]-Table1[[#This Row],[H-S Bet]]</f>
        <v>0</v>
      </c>
      <c r="M1026" s="5">
        <f>M1025+SUM(K1018:K1025)</f>
        <v>1.3144272668320738</v>
      </c>
      <c r="N1026" s="4">
        <v>0.58000000000000007</v>
      </c>
      <c r="O1026" s="4">
        <f>((Table1[[#This Row],[Dom prob.]]*(Table1[[#This Row],[Odds]]-1)-1+Table1[[#This Row],[Dom prob.]])/(Table1[[#This Row],[Odds]]-1))*0.3</f>
        <v>8.2105263157895327E-3</v>
      </c>
      <c r="P1026" s="4">
        <v>8.2105263157895327E-3</v>
      </c>
      <c r="Q1026" s="4">
        <f>(Table1[[#This Row],[Dom Bet]]*Table1[[#This Row],[Odds]]*Table1[[#This Row],[Win]]-Table1[[#This Row],[Dom Bet]])*Table1[[#This Row],[Dom Bankroll]]</f>
        <v>-9.4795689978440512E-3</v>
      </c>
      <c r="R1026" s="4">
        <f>Table1[[#This Row],[Dom Bet]]*Table1[[#This Row],[Odds]]*Table1[[#This Row],[Win]]-Table1[[#This Row],[Dom Bet]]</f>
        <v>-8.2105263157895327E-3</v>
      </c>
      <c r="S1026" s="4">
        <f>S1025+SUM(Q1018:Q1025)</f>
        <v>1.1545628907630492</v>
      </c>
      <c r="T1026">
        <v>0.50970000000000004</v>
      </c>
      <c r="U1026">
        <f>((Table1[[#This Row],[BB prob.]]*(Table1[[#This Row],[Odds]]-1)-1+Table1[[#This Row],[BB prob.]])/(Table1[[#This Row],[Odds]]-1))*0.3</f>
        <v>-4.0629473684210486E-2</v>
      </c>
      <c r="W1026">
        <f>(Table1[[#This Row],[BB Bet]]*Table1[[#This Row],[Odds]]*Table1[[#This Row],[Win]]-Table1[[#This Row],[BB Bet]])*Table1[[#This Row],[BB Bankroll]]</f>
        <v>0</v>
      </c>
      <c r="X1026">
        <f>Table1[[#This Row],[BB Bet]]*Table1[[#This Row],[Odds]]*Table1[[#This Row],[Win]]-Table1[[#This Row],[BB Bet]]</f>
        <v>0</v>
      </c>
      <c r="Y1026" s="5">
        <f>Y1025+SUM(W1018:W1025)</f>
        <v>1.692873723835397</v>
      </c>
    </row>
    <row r="1027" spans="1:25" x14ac:dyDescent="0.35">
      <c r="A1027" s="4">
        <v>2020020530</v>
      </c>
      <c r="B1027" s="4">
        <v>73</v>
      </c>
      <c r="C1027" s="4" t="s">
        <v>2</v>
      </c>
      <c r="D1027" s="4" t="s">
        <v>17</v>
      </c>
      <c r="E1027" s="4">
        <v>1</v>
      </c>
      <c r="F1027" s="4">
        <v>1</v>
      </c>
      <c r="G1027" s="4">
        <v>2.15</v>
      </c>
      <c r="H1027">
        <v>0.54932716953014693</v>
      </c>
      <c r="I1027">
        <f>((Table1[[#This Row],[H-S prob.]]*(Table1[[#This Row],[Odds]]-1)-1+Table1[[#This Row],[H-S prob.]])/(Table1[[#This Row],[Odds]]-1))*0.3</f>
        <v>4.7231325519082386E-2</v>
      </c>
      <c r="J1027">
        <v>4.7231325519082386E-2</v>
      </c>
      <c r="K1027">
        <f>(Table1[[#This Row],[H-S Bet]]*Table1[[#This Row],[Odds]]*Table1[[#This Row],[Win]]-Table1[[#This Row],[H-S Bet]])*Table1[[#This Row],[H-S Bankroll]]</f>
        <v>7.139446342753894E-2</v>
      </c>
      <c r="L1027">
        <f>Table1[[#This Row],[H-S Bet]]*Table1[[#This Row],[Odds]]*Table1[[#This Row],[Win]]-Table1[[#This Row],[H-S Bet]]</f>
        <v>5.4316024346944734E-2</v>
      </c>
      <c r="M1027" s="5">
        <f>M1026</f>
        <v>1.3144272668320738</v>
      </c>
      <c r="N1027" s="4">
        <v>0.42</v>
      </c>
      <c r="O1027" s="4">
        <f>((Table1[[#This Row],[Dom prob.]]*(Table1[[#This Row],[Odds]]-1)-1+Table1[[#This Row],[Dom prob.]])/(Table1[[#This Row],[Odds]]-1))*0.3</f>
        <v>-2.5304347826086995E-2</v>
      </c>
      <c r="P1027" s="4"/>
      <c r="Q1027" s="4">
        <f>(Table1[[#This Row],[Dom Bet]]*Table1[[#This Row],[Odds]]*Table1[[#This Row],[Win]]-Table1[[#This Row],[Dom Bet]])*Table1[[#This Row],[Dom Bankroll]]</f>
        <v>0</v>
      </c>
      <c r="R1027" s="4">
        <f>Table1[[#This Row],[Dom Bet]]*Table1[[#This Row],[Odds]]*Table1[[#This Row],[Win]]-Table1[[#This Row],[Dom Bet]]</f>
        <v>0</v>
      </c>
      <c r="S1027" s="4">
        <f>S1026</f>
        <v>1.1545628907630492</v>
      </c>
      <c r="T1027">
        <v>0.49030000000000001</v>
      </c>
      <c r="U1027">
        <f>((Table1[[#This Row],[BB prob.]]*(Table1[[#This Row],[Odds]]-1)-1+Table1[[#This Row],[BB prob.]])/(Table1[[#This Row],[Odds]]-1))*0.3</f>
        <v>1.4124782608695638E-2</v>
      </c>
      <c r="V1027">
        <v>1.4124782608695638E-2</v>
      </c>
      <c r="W1027">
        <f>(Table1[[#This Row],[BB Bet]]*Table1[[#This Row],[Odds]]*Table1[[#This Row],[Win]]-Table1[[#This Row],[BB Bet]])*Table1[[#This Row],[BB Bankroll]]</f>
        <v>2.7498194333120243E-2</v>
      </c>
      <c r="X1027">
        <f>Table1[[#This Row],[BB Bet]]*Table1[[#This Row],[Odds]]*Table1[[#This Row],[Win]]-Table1[[#This Row],[BB Bet]]</f>
        <v>1.6243499999999984E-2</v>
      </c>
      <c r="Y1027" s="5">
        <f>Y1026</f>
        <v>1.692873723835397</v>
      </c>
    </row>
    <row r="1028" spans="1:25" x14ac:dyDescent="0.35">
      <c r="A1028" s="4">
        <v>2020020531</v>
      </c>
      <c r="B1028" s="4">
        <v>73</v>
      </c>
      <c r="C1028" s="4" t="s">
        <v>18</v>
      </c>
      <c r="D1028" s="4" t="s">
        <v>5</v>
      </c>
      <c r="E1028" s="4">
        <v>1</v>
      </c>
      <c r="F1028" s="4">
        <v>0</v>
      </c>
      <c r="G1028" s="4">
        <v>2.1</v>
      </c>
      <c r="H1028">
        <v>0.45506128510443988</v>
      </c>
      <c r="I1028">
        <f>((Table1[[#This Row],[H-S prob.]]*(Table1[[#This Row],[Odds]]-1)-1+Table1[[#This Row],[H-S prob.]])/(Table1[[#This Row],[Odds]]-1))*0.3</f>
        <v>-1.2101263985638971E-2</v>
      </c>
      <c r="K1028">
        <f>(Table1[[#This Row],[H-S Bet]]*Table1[[#This Row],[Odds]]*Table1[[#This Row],[Win]]-Table1[[#This Row],[H-S Bet]])*Table1[[#This Row],[H-S Bankroll]]</f>
        <v>0</v>
      </c>
      <c r="L1028">
        <f>Table1[[#This Row],[H-S Bet]]*Table1[[#This Row],[Odds]]*Table1[[#This Row],[Win]]-Table1[[#This Row],[H-S Bet]]</f>
        <v>0</v>
      </c>
      <c r="M1028" s="5">
        <f>M1027</f>
        <v>1.3144272668320738</v>
      </c>
      <c r="N1028" s="4">
        <v>0.42599999999999999</v>
      </c>
      <c r="O1028" s="4">
        <f>((Table1[[#This Row],[Dom prob.]]*(Table1[[#This Row],[Odds]]-1)-1+Table1[[#This Row],[Dom prob.]])/(Table1[[#This Row],[Odds]]-1))*0.3</f>
        <v>-2.8745454545454539E-2</v>
      </c>
      <c r="P1028" s="4"/>
      <c r="Q1028" s="4">
        <f>(Table1[[#This Row],[Dom Bet]]*Table1[[#This Row],[Odds]]*Table1[[#This Row],[Win]]-Table1[[#This Row],[Dom Bet]])*Table1[[#This Row],[Dom Bankroll]]</f>
        <v>0</v>
      </c>
      <c r="R1028" s="4">
        <f>Table1[[#This Row],[Dom Bet]]*Table1[[#This Row],[Odds]]*Table1[[#This Row],[Win]]-Table1[[#This Row],[Dom Bet]]</f>
        <v>0</v>
      </c>
      <c r="S1028" s="4">
        <f>S1027</f>
        <v>1.1545628907630492</v>
      </c>
      <c r="T1028">
        <v>0.45590000000000003</v>
      </c>
      <c r="U1028">
        <f>((Table1[[#This Row],[BB prob.]]*(Table1[[#This Row],[Odds]]-1)-1+Table1[[#This Row],[BB prob.]])/(Table1[[#This Row],[Odds]]-1))*0.3</f>
        <v>-1.1620909090909053E-2</v>
      </c>
      <c r="W1028">
        <f>(Table1[[#This Row],[BB Bet]]*Table1[[#This Row],[Odds]]*Table1[[#This Row],[Win]]-Table1[[#This Row],[BB Bet]])*Table1[[#This Row],[BB Bankroll]]</f>
        <v>0</v>
      </c>
      <c r="X1028">
        <f>Table1[[#This Row],[BB Bet]]*Table1[[#This Row],[Odds]]*Table1[[#This Row],[Win]]-Table1[[#This Row],[BB Bet]]</f>
        <v>0</v>
      </c>
      <c r="Y1028" s="5">
        <f>Y1027</f>
        <v>1.692873723835397</v>
      </c>
    </row>
    <row r="1029" spans="1:25" x14ac:dyDescent="0.35">
      <c r="A1029" s="4">
        <v>2020020531</v>
      </c>
      <c r="B1029" s="4">
        <v>73</v>
      </c>
      <c r="C1029" s="4" t="s">
        <v>5</v>
      </c>
      <c r="D1029" s="4" t="s">
        <v>18</v>
      </c>
      <c r="E1029" s="4">
        <v>0</v>
      </c>
      <c r="F1029" s="4">
        <v>1</v>
      </c>
      <c r="G1029" s="4">
        <v>1.83</v>
      </c>
      <c r="H1029">
        <v>0.54493871489556012</v>
      </c>
      <c r="I1029">
        <f>((Table1[[#This Row],[H-S prob.]]*(Table1[[#This Row],[Odds]]-1)-1+Table1[[#This Row],[H-S prob.]])/(Table1[[#This Row],[Odds]]-1))*0.3</f>
        <v>-9.9836809920178168E-4</v>
      </c>
      <c r="K1029">
        <f>(Table1[[#This Row],[H-S Bet]]*Table1[[#This Row],[Odds]]*Table1[[#This Row],[Win]]-Table1[[#This Row],[H-S Bet]])*Table1[[#This Row],[H-S Bankroll]]</f>
        <v>0</v>
      </c>
      <c r="L1029">
        <f>Table1[[#This Row],[H-S Bet]]*Table1[[#This Row],[Odds]]*Table1[[#This Row],[Win]]-Table1[[#This Row],[H-S Bet]]</f>
        <v>0</v>
      </c>
      <c r="M1029" s="5">
        <f>M1028</f>
        <v>1.3144272668320738</v>
      </c>
      <c r="N1029" s="4">
        <v>0.57400000000000007</v>
      </c>
      <c r="O1029" s="4">
        <f>((Table1[[#This Row],[Dom prob.]]*(Table1[[#This Row],[Odds]]-1)-1+Table1[[#This Row],[Dom prob.]])/(Table1[[#This Row],[Odds]]-1))*0.3</f>
        <v>1.8224096385542215E-2</v>
      </c>
      <c r="P1029" s="4">
        <v>1.8224096385542215E-2</v>
      </c>
      <c r="Q1029" s="4">
        <f>(Table1[[#This Row],[Dom Bet]]*Table1[[#This Row],[Odds]]*Table1[[#This Row],[Win]]-Table1[[#This Row],[Dom Bet]])*Table1[[#This Row],[Dom Bankroll]]</f>
        <v>1.7463918285681928E-2</v>
      </c>
      <c r="R1029" s="4">
        <f>Table1[[#This Row],[Dom Bet]]*Table1[[#This Row],[Odds]]*Table1[[#This Row],[Win]]-Table1[[#This Row],[Dom Bet]]</f>
        <v>1.5126000000000039E-2</v>
      </c>
      <c r="S1029" s="4">
        <f>S1028</f>
        <v>1.1545628907630492</v>
      </c>
      <c r="T1029">
        <v>0.54410000000000003</v>
      </c>
      <c r="U1029">
        <f>((Table1[[#This Row],[BB prob.]]*(Table1[[#This Row],[Odds]]-1)-1+Table1[[#This Row],[BB prob.]])/(Table1[[#This Row],[Odds]]-1))*0.3</f>
        <v>-1.5531325301204398E-3</v>
      </c>
      <c r="W1029">
        <f>(Table1[[#This Row],[BB Bet]]*Table1[[#This Row],[Odds]]*Table1[[#This Row],[Win]]-Table1[[#This Row],[BB Bet]])*Table1[[#This Row],[BB Bankroll]]</f>
        <v>0</v>
      </c>
      <c r="X1029">
        <f>Table1[[#This Row],[BB Bet]]*Table1[[#This Row],[Odds]]*Table1[[#This Row],[Win]]-Table1[[#This Row],[BB Bet]]</f>
        <v>0</v>
      </c>
      <c r="Y1029" s="5">
        <f>Y1028</f>
        <v>1.692873723835397</v>
      </c>
    </row>
    <row r="1030" spans="1:25" x14ac:dyDescent="0.35">
      <c r="A1030" s="4">
        <v>2020020533</v>
      </c>
      <c r="B1030" s="4">
        <v>73</v>
      </c>
      <c r="C1030" s="4" t="s">
        <v>20</v>
      </c>
      <c r="D1030" s="4" t="s">
        <v>19</v>
      </c>
      <c r="E1030" s="4">
        <v>0</v>
      </c>
      <c r="F1030" s="4">
        <v>0</v>
      </c>
      <c r="G1030" s="4">
        <v>1.64</v>
      </c>
      <c r="H1030">
        <v>0.56950108919987641</v>
      </c>
      <c r="I1030">
        <f>((Table1[[#This Row],[H-S prob.]]*(Table1[[#This Row],[Odds]]-1)-1+Table1[[#This Row],[H-S prob.]])/(Table1[[#This Row],[Odds]]-1))*0.3</f>
        <v>-3.0946037677595035E-2</v>
      </c>
      <c r="K1030">
        <f>(Table1[[#This Row],[H-S Bet]]*Table1[[#This Row],[Odds]]*Table1[[#This Row],[Win]]-Table1[[#This Row],[H-S Bet]])*Table1[[#This Row],[H-S Bankroll]]</f>
        <v>0</v>
      </c>
      <c r="L1030">
        <f>Table1[[#This Row],[H-S Bet]]*Table1[[#This Row],[Odds]]*Table1[[#This Row],[Win]]-Table1[[#This Row],[H-S Bet]]</f>
        <v>0</v>
      </c>
      <c r="M1030" s="5">
        <f>M1029</f>
        <v>1.3144272668320738</v>
      </c>
      <c r="N1030" s="4">
        <v>0.625</v>
      </c>
      <c r="O1030" s="4">
        <f>((Table1[[#This Row],[Dom prob.]]*(Table1[[#This Row],[Odds]]-1)-1+Table1[[#This Row],[Dom prob.]])/(Table1[[#This Row],[Odds]]-1))*0.3</f>
        <v>1.171874999999996E-2</v>
      </c>
      <c r="P1030" s="4">
        <v>1.171874999999996E-2</v>
      </c>
      <c r="Q1030" s="4">
        <f>(Table1[[#This Row],[Dom Bet]]*Table1[[#This Row],[Odds]]*Table1[[#This Row],[Win]]-Table1[[#This Row],[Dom Bet]])*Table1[[#This Row],[Dom Bankroll]]</f>
        <v>-1.3530033876129437E-2</v>
      </c>
      <c r="R1030" s="4">
        <f>Table1[[#This Row],[Dom Bet]]*Table1[[#This Row],[Odds]]*Table1[[#This Row],[Win]]-Table1[[#This Row],[Dom Bet]]</f>
        <v>-1.171874999999996E-2</v>
      </c>
      <c r="S1030" s="4">
        <f>S1029</f>
        <v>1.1545628907630492</v>
      </c>
      <c r="T1030">
        <v>0.64529999999999998</v>
      </c>
      <c r="U1030">
        <f>((Table1[[#This Row],[BB prob.]]*(Table1[[#This Row],[Odds]]-1)-1+Table1[[#This Row],[BB prob.]])/(Table1[[#This Row],[Odds]]-1))*0.3</f>
        <v>2.732437499999996E-2</v>
      </c>
      <c r="V1030">
        <v>2.732437499999996E-2</v>
      </c>
      <c r="W1030">
        <f>(Table1[[#This Row],[BB Bet]]*Table1[[#This Row],[Odds]]*Table1[[#This Row],[Win]]-Table1[[#This Row],[BB Bet]])*Table1[[#This Row],[BB Bankroll]]</f>
        <v>-4.6256716457724757E-2</v>
      </c>
      <c r="X1030">
        <f>Table1[[#This Row],[BB Bet]]*Table1[[#This Row],[Odds]]*Table1[[#This Row],[Win]]-Table1[[#This Row],[BB Bet]]</f>
        <v>-2.732437499999996E-2</v>
      </c>
      <c r="Y1030" s="5">
        <f>Y1029</f>
        <v>1.692873723835397</v>
      </c>
    </row>
    <row r="1031" spans="1:25" x14ac:dyDescent="0.35">
      <c r="A1031" s="4">
        <v>2020020533</v>
      </c>
      <c r="B1031" s="4">
        <v>73</v>
      </c>
      <c r="C1031" s="4" t="s">
        <v>19</v>
      </c>
      <c r="D1031" s="4" t="s">
        <v>20</v>
      </c>
      <c r="E1031" s="4">
        <v>1</v>
      </c>
      <c r="F1031" s="4">
        <v>1</v>
      </c>
      <c r="G1031" s="4">
        <v>2.4</v>
      </c>
      <c r="H1031">
        <v>0.43049891080012348</v>
      </c>
      <c r="I1031">
        <f>((Table1[[#This Row],[H-S prob.]]*(Table1[[#This Row],[Odds]]-1)-1+Table1[[#This Row],[H-S prob.]])/(Table1[[#This Row],[Odds]]-1))*0.3</f>
        <v>7.1137255543492085E-3</v>
      </c>
      <c r="J1031">
        <v>7.1137255543492085E-3</v>
      </c>
      <c r="K1031">
        <f>(Table1[[#This Row],[H-S Bet]]*Table1[[#This Row],[Odds]]*Table1[[#This Row],[Win]]-Table1[[#This Row],[H-S Bet]])*Table1[[#This Row],[H-S Bankroll]]</f>
        <v>1.309066477235539E-2</v>
      </c>
      <c r="L1031">
        <f>Table1[[#This Row],[H-S Bet]]*Table1[[#This Row],[Odds]]*Table1[[#This Row],[Win]]-Table1[[#This Row],[H-S Bet]]</f>
        <v>9.9592157760888898E-3</v>
      </c>
      <c r="M1031" s="5">
        <f>M1030</f>
        <v>1.3144272668320738</v>
      </c>
      <c r="N1031" s="4">
        <v>0.375</v>
      </c>
      <c r="O1031" s="4">
        <f>((Table1[[#This Row],[Dom prob.]]*(Table1[[#This Row],[Odds]]-1)-1+Table1[[#This Row],[Dom prob.]])/(Table1[[#This Row],[Odds]]-1))*0.3</f>
        <v>-2.1428571428571446E-2</v>
      </c>
      <c r="P1031" s="4"/>
      <c r="Q1031" s="4">
        <f>(Table1[[#This Row],[Dom Bet]]*Table1[[#This Row],[Odds]]*Table1[[#This Row],[Win]]-Table1[[#This Row],[Dom Bet]])*Table1[[#This Row],[Dom Bankroll]]</f>
        <v>0</v>
      </c>
      <c r="R1031" s="4">
        <f>Table1[[#This Row],[Dom Bet]]*Table1[[#This Row],[Odds]]*Table1[[#This Row],[Win]]-Table1[[#This Row],[Dom Bet]]</f>
        <v>0</v>
      </c>
      <c r="S1031" s="4">
        <f>S1030</f>
        <v>1.1545628907630492</v>
      </c>
      <c r="T1031">
        <v>0.35470000000000002</v>
      </c>
      <c r="U1031">
        <f>((Table1[[#This Row],[BB prob.]]*(Table1[[#This Row],[Odds]]-1)-1+Table1[[#This Row],[BB prob.]])/(Table1[[#This Row],[Odds]]-1))*0.3</f>
        <v>-3.186857142857142E-2</v>
      </c>
      <c r="W1031">
        <f>(Table1[[#This Row],[BB Bet]]*Table1[[#This Row],[Odds]]*Table1[[#This Row],[Win]]-Table1[[#This Row],[BB Bet]])*Table1[[#This Row],[BB Bankroll]]</f>
        <v>0</v>
      </c>
      <c r="X1031">
        <f>Table1[[#This Row],[BB Bet]]*Table1[[#This Row],[Odds]]*Table1[[#This Row],[Win]]-Table1[[#This Row],[BB Bet]]</f>
        <v>0</v>
      </c>
      <c r="Y1031" s="5">
        <f>Y1030</f>
        <v>1.692873723835397</v>
      </c>
    </row>
    <row r="1032" spans="1:25" x14ac:dyDescent="0.35">
      <c r="A1032" s="4">
        <v>2020020534</v>
      </c>
      <c r="B1032" s="4">
        <v>73</v>
      </c>
      <c r="C1032" s="4" t="s">
        <v>4</v>
      </c>
      <c r="D1032" s="4" t="s">
        <v>21</v>
      </c>
      <c r="E1032" s="4">
        <v>1</v>
      </c>
      <c r="F1032" s="4">
        <v>0</v>
      </c>
      <c r="G1032" s="4">
        <v>1.86</v>
      </c>
      <c r="H1032">
        <v>0.50559063876514354</v>
      </c>
      <c r="I1032">
        <f>((Table1[[#This Row],[H-S prob.]]*(Table1[[#This Row],[Odds]]-1)-1+Table1[[#This Row],[H-S prob.]])/(Table1[[#This Row],[Odds]]-1))*0.3</f>
        <v>-2.0791190196569647E-2</v>
      </c>
      <c r="K1032">
        <f>(Table1[[#This Row],[H-S Bet]]*Table1[[#This Row],[Odds]]*Table1[[#This Row],[Win]]-Table1[[#This Row],[H-S Bet]])*Table1[[#This Row],[H-S Bankroll]]</f>
        <v>0</v>
      </c>
      <c r="L1032">
        <f>Table1[[#This Row],[H-S Bet]]*Table1[[#This Row],[Odds]]*Table1[[#This Row],[Win]]-Table1[[#This Row],[H-S Bet]]</f>
        <v>0</v>
      </c>
      <c r="M1032" s="5">
        <f>M1031</f>
        <v>1.3144272668320738</v>
      </c>
      <c r="N1032" s="4">
        <v>0.53100000000000003</v>
      </c>
      <c r="O1032" s="4">
        <f>((Table1[[#This Row],[Dom prob.]]*(Table1[[#This Row],[Odds]]-1)-1+Table1[[#This Row],[Dom prob.]])/(Table1[[#This Row],[Odds]]-1))*0.3</f>
        <v>-4.3046511627906642E-3</v>
      </c>
      <c r="P1032" s="4"/>
      <c r="Q1032" s="4">
        <f>(Table1[[#This Row],[Dom Bet]]*Table1[[#This Row],[Odds]]*Table1[[#This Row],[Win]]-Table1[[#This Row],[Dom Bet]])*Table1[[#This Row],[Dom Bankroll]]</f>
        <v>0</v>
      </c>
      <c r="R1032" s="4">
        <f>Table1[[#This Row],[Dom Bet]]*Table1[[#This Row],[Odds]]*Table1[[#This Row],[Win]]-Table1[[#This Row],[Dom Bet]]</f>
        <v>0</v>
      </c>
      <c r="S1032" s="4">
        <f>S1031</f>
        <v>1.1545628907630492</v>
      </c>
      <c r="T1032">
        <v>0.56759999999999999</v>
      </c>
      <c r="U1032">
        <f>((Table1[[#This Row],[BB prob.]]*(Table1[[#This Row],[Odds]]-1)-1+Table1[[#This Row],[BB prob.]])/(Table1[[#This Row],[Odds]]-1))*0.3</f>
        <v>1.9442790697674454E-2</v>
      </c>
      <c r="V1032">
        <v>1.9442790697674454E-2</v>
      </c>
      <c r="W1032">
        <f>(Table1[[#This Row],[BB Bet]]*Table1[[#This Row],[Odds]]*Table1[[#This Row],[Win]]-Table1[[#This Row],[BB Bet]])*Table1[[#This Row],[BB Bankroll]]</f>
        <v>-3.2914189490124368E-2</v>
      </c>
      <c r="X1032">
        <f>Table1[[#This Row],[BB Bet]]*Table1[[#This Row],[Odds]]*Table1[[#This Row],[Win]]-Table1[[#This Row],[BB Bet]]</f>
        <v>-1.9442790697674454E-2</v>
      </c>
      <c r="Y1032" s="5">
        <f>Y1031</f>
        <v>1.692873723835397</v>
      </c>
    </row>
    <row r="1033" spans="1:25" x14ac:dyDescent="0.35">
      <c r="A1033" s="4">
        <v>2020020534</v>
      </c>
      <c r="B1033" s="4">
        <v>73</v>
      </c>
      <c r="C1033" s="4" t="s">
        <v>21</v>
      </c>
      <c r="D1033" s="4" t="s">
        <v>4</v>
      </c>
      <c r="E1033" s="4">
        <v>0</v>
      </c>
      <c r="F1033" s="4">
        <v>1</v>
      </c>
      <c r="G1033" s="4">
        <v>2.1</v>
      </c>
      <c r="H1033">
        <v>0.49440936123485651</v>
      </c>
      <c r="I1033">
        <f>((Table1[[#This Row],[H-S prob.]]*(Table1[[#This Row],[Odds]]-1)-1+Table1[[#This Row],[H-S prob.]])/(Table1[[#This Row],[Odds]]-1))*0.3</f>
        <v>1.0434452343599656E-2</v>
      </c>
      <c r="J1033">
        <v>1.0434452343599656E-2</v>
      </c>
      <c r="K1033">
        <f>(Table1[[#This Row],[H-S Bet]]*Table1[[#This Row],[Odds]]*Table1[[#This Row],[Win]]-Table1[[#This Row],[H-S Bet]])*Table1[[#This Row],[H-S Bankroll]]</f>
        <v>1.5086861542375945E-2</v>
      </c>
      <c r="L1033">
        <f>Table1[[#This Row],[H-S Bet]]*Table1[[#This Row],[Odds]]*Table1[[#This Row],[Win]]-Table1[[#This Row],[H-S Bet]]</f>
        <v>1.1477897577959622E-2</v>
      </c>
      <c r="M1033" s="5">
        <f>M1032</f>
        <v>1.3144272668320738</v>
      </c>
      <c r="N1033" s="4">
        <v>0.46899999999999997</v>
      </c>
      <c r="O1033" s="4">
        <f>((Table1[[#This Row],[Dom prob.]]*(Table1[[#This Row],[Odds]]-1)-1+Table1[[#This Row],[Dom prob.]])/(Table1[[#This Row],[Odds]]-1))*0.3</f>
        <v>-4.1181818181818186E-3</v>
      </c>
      <c r="P1033" s="4"/>
      <c r="Q1033" s="4">
        <f>(Table1[[#This Row],[Dom Bet]]*Table1[[#This Row],[Odds]]*Table1[[#This Row],[Win]]-Table1[[#This Row],[Dom Bet]])*Table1[[#This Row],[Dom Bankroll]]</f>
        <v>0</v>
      </c>
      <c r="R1033" s="4">
        <f>Table1[[#This Row],[Dom Bet]]*Table1[[#This Row],[Odds]]*Table1[[#This Row],[Win]]-Table1[[#This Row],[Dom Bet]]</f>
        <v>0</v>
      </c>
      <c r="S1033" s="4">
        <f>S1032</f>
        <v>1.1545628907630492</v>
      </c>
      <c r="T1033">
        <v>0.43240000000000001</v>
      </c>
      <c r="U1033">
        <f>((Table1[[#This Row],[BB prob.]]*(Table1[[#This Row],[Odds]]-1)-1+Table1[[#This Row],[BB prob.]])/(Table1[[#This Row],[Odds]]-1))*0.3</f>
        <v>-2.5079999999999977E-2</v>
      </c>
      <c r="W1033">
        <f>(Table1[[#This Row],[BB Bet]]*Table1[[#This Row],[Odds]]*Table1[[#This Row],[Win]]-Table1[[#This Row],[BB Bet]])*Table1[[#This Row],[BB Bankroll]]</f>
        <v>0</v>
      </c>
      <c r="X1033">
        <f>Table1[[#This Row],[BB Bet]]*Table1[[#This Row],[Odds]]*Table1[[#This Row],[Win]]-Table1[[#This Row],[BB Bet]]</f>
        <v>0</v>
      </c>
      <c r="Y1033" s="5">
        <f>Y1032</f>
        <v>1.692873723835397</v>
      </c>
    </row>
    <row r="1034" spans="1:25" x14ac:dyDescent="0.35">
      <c r="A1034" s="4">
        <v>2020020536</v>
      </c>
      <c r="B1034" s="4">
        <v>73</v>
      </c>
      <c r="C1034" s="4" t="s">
        <v>8</v>
      </c>
      <c r="D1034" s="4" t="s">
        <v>7</v>
      </c>
      <c r="E1034" s="4">
        <v>0</v>
      </c>
      <c r="F1034" s="4">
        <v>0</v>
      </c>
      <c r="G1034" s="4">
        <v>2.5</v>
      </c>
      <c r="H1034">
        <v>0.45028233666015988</v>
      </c>
      <c r="I1034">
        <f>((Table1[[#This Row],[H-S prob.]]*(Table1[[#This Row],[Odds]]-1)-1+Table1[[#This Row],[H-S prob.]])/(Table1[[#This Row],[Odds]]-1))*0.3</f>
        <v>2.5141168330079944E-2</v>
      </c>
      <c r="J1034">
        <v>2.5141168330079944E-2</v>
      </c>
      <c r="K1034">
        <f>(Table1[[#This Row],[H-S Bet]]*Table1[[#This Row],[Odds]]*Table1[[#This Row],[Win]]-Table1[[#This Row],[H-S Bet]])*Table1[[#This Row],[H-S Bankroll]]</f>
        <v>-3.3046237173072077E-2</v>
      </c>
      <c r="L1034">
        <f>Table1[[#This Row],[H-S Bet]]*Table1[[#This Row],[Odds]]*Table1[[#This Row],[Win]]-Table1[[#This Row],[H-S Bet]]</f>
        <v>-2.5141168330079944E-2</v>
      </c>
      <c r="M1034" s="5">
        <f>M1033</f>
        <v>1.3144272668320738</v>
      </c>
      <c r="N1034" s="4">
        <v>0.36899999999999999</v>
      </c>
      <c r="O1034" s="4">
        <f>((Table1[[#This Row],[Dom prob.]]*(Table1[[#This Row],[Odds]]-1)-1+Table1[[#This Row],[Dom prob.]])/(Table1[[#This Row],[Odds]]-1))*0.3</f>
        <v>-1.5500000000000002E-2</v>
      </c>
      <c r="P1034" s="4"/>
      <c r="Q1034" s="4">
        <f>(Table1[[#This Row],[Dom Bet]]*Table1[[#This Row],[Odds]]*Table1[[#This Row],[Win]]-Table1[[#This Row],[Dom Bet]])*Table1[[#This Row],[Dom Bankroll]]</f>
        <v>0</v>
      </c>
      <c r="R1034" s="4">
        <f>Table1[[#This Row],[Dom Bet]]*Table1[[#This Row],[Odds]]*Table1[[#This Row],[Win]]-Table1[[#This Row],[Dom Bet]]</f>
        <v>0</v>
      </c>
      <c r="S1034" s="4">
        <f>S1033</f>
        <v>1.1545628907630492</v>
      </c>
      <c r="T1034">
        <v>0.42900000000000005</v>
      </c>
      <c r="U1034">
        <f>((Table1[[#This Row],[BB prob.]]*(Table1[[#This Row],[Odds]]-1)-1+Table1[[#This Row],[BB prob.]])/(Table1[[#This Row],[Odds]]-1))*0.3</f>
        <v>1.4500000000000023E-2</v>
      </c>
      <c r="V1034">
        <v>1.4500000000000023E-2</v>
      </c>
      <c r="W1034">
        <f>(Table1[[#This Row],[BB Bet]]*Table1[[#This Row],[Odds]]*Table1[[#This Row],[Win]]-Table1[[#This Row],[BB Bet]])*Table1[[#This Row],[BB Bankroll]]</f>
        <v>-2.4546668995613297E-2</v>
      </c>
      <c r="X1034">
        <f>Table1[[#This Row],[BB Bet]]*Table1[[#This Row],[Odds]]*Table1[[#This Row],[Win]]-Table1[[#This Row],[BB Bet]]</f>
        <v>-1.4500000000000023E-2</v>
      </c>
      <c r="Y1034" s="5">
        <f>Y1033</f>
        <v>1.692873723835397</v>
      </c>
    </row>
    <row r="1035" spans="1:25" x14ac:dyDescent="0.35">
      <c r="A1035" s="4">
        <v>2020020536</v>
      </c>
      <c r="B1035" s="4">
        <v>73</v>
      </c>
      <c r="C1035" s="4" t="s">
        <v>7</v>
      </c>
      <c r="D1035" s="4" t="s">
        <v>8</v>
      </c>
      <c r="E1035" s="4">
        <v>1</v>
      </c>
      <c r="F1035" s="4">
        <v>1</v>
      </c>
      <c r="G1035" s="4">
        <v>1.64</v>
      </c>
      <c r="H1035">
        <v>0.54971766333984018</v>
      </c>
      <c r="I1035">
        <f>((Table1[[#This Row],[H-S prob.]]*(Table1[[#This Row],[Odds]]-1)-1+Table1[[#This Row],[H-S prob.]])/(Table1[[#This Row],[Odds]]-1))*0.3</f>
        <v>-4.6154546307497893E-2</v>
      </c>
      <c r="K1035">
        <f>(Table1[[#This Row],[H-S Bet]]*Table1[[#This Row],[Odds]]*Table1[[#This Row],[Win]]-Table1[[#This Row],[H-S Bet]])*Table1[[#This Row],[H-S Bankroll]]</f>
        <v>0</v>
      </c>
      <c r="L1035">
        <f>Table1[[#This Row],[H-S Bet]]*Table1[[#This Row],[Odds]]*Table1[[#This Row],[Win]]-Table1[[#This Row],[H-S Bet]]</f>
        <v>0</v>
      </c>
      <c r="M1035" s="5">
        <f>M1034</f>
        <v>1.3144272668320738</v>
      </c>
      <c r="N1035" s="4">
        <v>0.63100000000000001</v>
      </c>
      <c r="O1035" s="4">
        <f>((Table1[[#This Row],[Dom prob.]]*(Table1[[#This Row],[Odds]]-1)-1+Table1[[#This Row],[Dom prob.]])/(Table1[[#This Row],[Odds]]-1))*0.3</f>
        <v>1.6331249999999992E-2</v>
      </c>
      <c r="P1035" s="4">
        <v>1.6331249999999992E-2</v>
      </c>
      <c r="Q1035" s="4">
        <f>(Table1[[#This Row],[Dom Bet]]*Table1[[#This Row],[Odds]]*Table1[[#This Row],[Win]]-Table1[[#This Row],[Dom Bet]])*Table1[[#This Row],[Dom Bankroll]]</f>
        <v>1.2067491334255382E-2</v>
      </c>
      <c r="R1035" s="4">
        <f>Table1[[#This Row],[Dom Bet]]*Table1[[#This Row],[Odds]]*Table1[[#This Row],[Win]]-Table1[[#This Row],[Dom Bet]]</f>
        <v>1.0451999999999993E-2</v>
      </c>
      <c r="S1035" s="4">
        <f>S1034</f>
        <v>1.1545628907630492</v>
      </c>
      <c r="T1035">
        <v>0.57099999999999995</v>
      </c>
      <c r="U1035">
        <f>((Table1[[#This Row],[BB prob.]]*(Table1[[#This Row],[Odds]]-1)-1+Table1[[#This Row],[BB prob.]])/(Table1[[#This Row],[Odds]]-1))*0.3</f>
        <v>-2.9793750000000032E-2</v>
      </c>
      <c r="W1035">
        <f>(Table1[[#This Row],[BB Bet]]*Table1[[#This Row],[Odds]]*Table1[[#This Row],[Win]]-Table1[[#This Row],[BB Bet]])*Table1[[#This Row],[BB Bankroll]]</f>
        <v>0</v>
      </c>
      <c r="X1035">
        <f>Table1[[#This Row],[BB Bet]]*Table1[[#This Row],[Odds]]*Table1[[#This Row],[Win]]-Table1[[#This Row],[BB Bet]]</f>
        <v>0</v>
      </c>
      <c r="Y1035" s="5">
        <f>Y1034</f>
        <v>1.692873723835397</v>
      </c>
    </row>
    <row r="1036" spans="1:25" x14ac:dyDescent="0.35">
      <c r="A1036" s="4">
        <v>2020020537</v>
      </c>
      <c r="B1036" s="4">
        <v>73</v>
      </c>
      <c r="C1036" s="4" t="s">
        <v>22</v>
      </c>
      <c r="D1036" s="4" t="s">
        <v>23</v>
      </c>
      <c r="E1036" s="4">
        <v>1</v>
      </c>
      <c r="F1036" s="4">
        <v>1</v>
      </c>
      <c r="G1036" s="4">
        <v>1.83</v>
      </c>
      <c r="H1036">
        <v>0.5152169015318282</v>
      </c>
      <c r="I1036">
        <f>((Table1[[#This Row],[H-S prob.]]*(Table1[[#This Row],[Odds]]-1)-1+Table1[[#This Row],[H-S prob.]])/(Table1[[#This Row],[Odds]]-1))*0.3</f>
        <v>-2.0657736215694365E-2</v>
      </c>
      <c r="K1036">
        <f>(Table1[[#This Row],[H-S Bet]]*Table1[[#This Row],[Odds]]*Table1[[#This Row],[Win]]-Table1[[#This Row],[H-S Bet]])*Table1[[#This Row],[H-S Bankroll]]</f>
        <v>0</v>
      </c>
      <c r="L1036">
        <f>Table1[[#This Row],[H-S Bet]]*Table1[[#This Row],[Odds]]*Table1[[#This Row],[Win]]-Table1[[#This Row],[H-S Bet]]</f>
        <v>0</v>
      </c>
      <c r="M1036" s="5">
        <f>M1035</f>
        <v>1.3144272668320738</v>
      </c>
      <c r="N1036" s="4">
        <v>0.56200000000000006</v>
      </c>
      <c r="O1036" s="4">
        <f>((Table1[[#This Row],[Dom prob.]]*(Table1[[#This Row],[Odds]]-1)-1+Table1[[#This Row],[Dom prob.]])/(Table1[[#This Row],[Odds]]-1))*0.3</f>
        <v>1.028674698795186E-2</v>
      </c>
      <c r="P1036" s="4">
        <v>1.028674698795186E-2</v>
      </c>
      <c r="Q1036" s="4">
        <f>(Table1[[#This Row],[Dom Bet]]*Table1[[#This Row],[Odds]]*Table1[[#This Row],[Win]]-Table1[[#This Row],[Dom Bet]])*Table1[[#This Row],[Dom Bankroll]]</f>
        <v>9.8576579613349653E-3</v>
      </c>
      <c r="R1036" s="4">
        <f>Table1[[#This Row],[Dom Bet]]*Table1[[#This Row],[Odds]]*Table1[[#This Row],[Win]]-Table1[[#This Row],[Dom Bet]]</f>
        <v>8.5380000000000438E-3</v>
      </c>
      <c r="S1036" s="4">
        <f>S1035</f>
        <v>1.1545628907630492</v>
      </c>
      <c r="T1036">
        <v>0.45279999999999998</v>
      </c>
      <c r="U1036">
        <f>((Table1[[#This Row],[BB prob.]]*(Table1[[#This Row],[Odds]]-1)-1+Table1[[#This Row],[BB prob.]])/(Table1[[#This Row],[Odds]]-1))*0.3</f>
        <v>-6.1943132530120501E-2</v>
      </c>
      <c r="W1036">
        <f>(Table1[[#This Row],[BB Bet]]*Table1[[#This Row],[Odds]]*Table1[[#This Row],[Win]]-Table1[[#This Row],[BB Bet]])*Table1[[#This Row],[BB Bankroll]]</f>
        <v>0</v>
      </c>
      <c r="X1036">
        <f>Table1[[#This Row],[BB Bet]]*Table1[[#This Row],[Odds]]*Table1[[#This Row],[Win]]-Table1[[#This Row],[BB Bet]]</f>
        <v>0</v>
      </c>
      <c r="Y1036" s="5">
        <f>Y1035</f>
        <v>1.692873723835397</v>
      </c>
    </row>
    <row r="1037" spans="1:25" x14ac:dyDescent="0.35">
      <c r="A1037" s="4">
        <v>2020020537</v>
      </c>
      <c r="B1037" s="4">
        <v>73</v>
      </c>
      <c r="C1037" s="4" t="s">
        <v>23</v>
      </c>
      <c r="D1037" s="4" t="s">
        <v>22</v>
      </c>
      <c r="E1037" s="4">
        <v>0</v>
      </c>
      <c r="F1037" s="4">
        <v>0</v>
      </c>
      <c r="G1037" s="4">
        <v>2.1</v>
      </c>
      <c r="H1037">
        <v>0.48478309846817175</v>
      </c>
      <c r="I1037">
        <f>((Table1[[#This Row],[H-S prob.]]*(Table1[[#This Row],[Odds]]-1)-1+Table1[[#This Row],[H-S prob.]])/(Table1[[#This Row],[Odds]]-1))*0.3</f>
        <v>4.9212291226801803E-3</v>
      </c>
      <c r="J1037">
        <v>4.9212291226801803E-3</v>
      </c>
      <c r="K1037">
        <f>(Table1[[#This Row],[H-S Bet]]*Table1[[#This Row],[Odds]]*Table1[[#This Row],[Win]]-Table1[[#This Row],[H-S Bet]])*Table1[[#This Row],[H-S Bankroll]]</f>
        <v>-6.4685977451789138E-3</v>
      </c>
      <c r="L1037">
        <f>Table1[[#This Row],[H-S Bet]]*Table1[[#This Row],[Odds]]*Table1[[#This Row],[Win]]-Table1[[#This Row],[H-S Bet]]</f>
        <v>-4.9212291226801803E-3</v>
      </c>
      <c r="M1037" s="5">
        <f>M1036</f>
        <v>1.3144272668320738</v>
      </c>
      <c r="N1037" s="4">
        <v>0.43799999999999994</v>
      </c>
      <c r="O1037" s="4">
        <f>((Table1[[#This Row],[Dom prob.]]*(Table1[[#This Row],[Odds]]-1)-1+Table1[[#This Row],[Dom prob.]])/(Table1[[#This Row],[Odds]]-1))*0.3</f>
        <v>-2.1872727272727283E-2</v>
      </c>
      <c r="P1037" s="4"/>
      <c r="Q1037" s="4">
        <f>(Table1[[#This Row],[Dom Bet]]*Table1[[#This Row],[Odds]]*Table1[[#This Row],[Win]]-Table1[[#This Row],[Dom Bet]])*Table1[[#This Row],[Dom Bankroll]]</f>
        <v>0</v>
      </c>
      <c r="R1037" s="4">
        <f>Table1[[#This Row],[Dom Bet]]*Table1[[#This Row],[Odds]]*Table1[[#This Row],[Win]]-Table1[[#This Row],[Dom Bet]]</f>
        <v>0</v>
      </c>
      <c r="S1037" s="4">
        <f>S1036</f>
        <v>1.1545628907630492</v>
      </c>
      <c r="T1037">
        <v>0.54720000000000002</v>
      </c>
      <c r="U1037">
        <f>((Table1[[#This Row],[BB prob.]]*(Table1[[#This Row],[Odds]]-1)-1+Table1[[#This Row],[BB prob.]])/(Table1[[#This Row],[Odds]]-1))*0.3</f>
        <v>4.0669090909090939E-2</v>
      </c>
      <c r="V1037">
        <v>4.0669090909090939E-2</v>
      </c>
      <c r="W1037">
        <f>(Table1[[#This Row],[BB Bet]]*Table1[[#This Row],[Odds]]*Table1[[#This Row],[Win]]-Table1[[#This Row],[BB Bet]])*Table1[[#This Row],[BB Bankroll]]</f>
        <v>-6.8847635372273078E-2</v>
      </c>
      <c r="X1037">
        <f>Table1[[#This Row],[BB Bet]]*Table1[[#This Row],[Odds]]*Table1[[#This Row],[Win]]-Table1[[#This Row],[BB Bet]]</f>
        <v>-4.0669090909090939E-2</v>
      </c>
      <c r="Y1037" s="5">
        <f>Y1036</f>
        <v>1.692873723835397</v>
      </c>
    </row>
    <row r="1038" spans="1:25" x14ac:dyDescent="0.35">
      <c r="A1038" s="4">
        <v>2020020538</v>
      </c>
      <c r="B1038" s="4">
        <v>73</v>
      </c>
      <c r="C1038" s="4" t="s">
        <v>32</v>
      </c>
      <c r="D1038" s="4" t="s">
        <v>31</v>
      </c>
      <c r="E1038" s="4">
        <v>1</v>
      </c>
      <c r="F1038" s="4">
        <v>0</v>
      </c>
      <c r="G1038" s="4">
        <v>1.9</v>
      </c>
      <c r="H1038">
        <v>0.48713772703550884</v>
      </c>
      <c r="I1038">
        <f>((Table1[[#This Row],[H-S prob.]]*(Table1[[#This Row],[Odds]]-1)-1+Table1[[#This Row],[H-S prob.]])/(Table1[[#This Row],[Odds]]-1))*0.3</f>
        <v>-2.4812772877511085E-2</v>
      </c>
      <c r="K1038">
        <f>(Table1[[#This Row],[H-S Bet]]*Table1[[#This Row],[Odds]]*Table1[[#This Row],[Win]]-Table1[[#This Row],[H-S Bet]])*Table1[[#This Row],[H-S Bankroll]]</f>
        <v>0</v>
      </c>
      <c r="L1038">
        <f>Table1[[#This Row],[H-S Bet]]*Table1[[#This Row],[Odds]]*Table1[[#This Row],[Win]]-Table1[[#This Row],[H-S Bet]]</f>
        <v>0</v>
      </c>
      <c r="M1038" s="5">
        <f>M1037</f>
        <v>1.3144272668320738</v>
      </c>
      <c r="N1038" s="4">
        <v>0.58599999999999997</v>
      </c>
      <c r="O1038" s="4">
        <f>((Table1[[#This Row],[Dom prob.]]*(Table1[[#This Row],[Odds]]-1)-1+Table1[[#This Row],[Dom prob.]])/(Table1[[#This Row],[Odds]]-1))*0.3</f>
        <v>3.7799999999999952E-2</v>
      </c>
      <c r="P1038" s="4">
        <v>3.7799999999999952E-2</v>
      </c>
      <c r="Q1038" s="4">
        <f>(Table1[[#This Row],[Dom Bet]]*Table1[[#This Row],[Odds]]*Table1[[#This Row],[Win]]-Table1[[#This Row],[Dom Bet]])*Table1[[#This Row],[Dom Bankroll]]</f>
        <v>-4.3642477270843201E-2</v>
      </c>
      <c r="R1038" s="4">
        <f>Table1[[#This Row],[Dom Bet]]*Table1[[#This Row],[Odds]]*Table1[[#This Row],[Win]]-Table1[[#This Row],[Dom Bet]]</f>
        <v>-3.7799999999999952E-2</v>
      </c>
      <c r="S1038" s="4">
        <f>S1037</f>
        <v>1.1545628907630492</v>
      </c>
      <c r="T1038">
        <v>0.55869999999999997</v>
      </c>
      <c r="U1038">
        <f>((Table1[[#This Row],[BB prob.]]*(Table1[[#This Row],[Odds]]-1)-1+Table1[[#This Row],[BB prob.]])/(Table1[[#This Row],[Odds]]-1))*0.3</f>
        <v>2.0509999999999955E-2</v>
      </c>
      <c r="V1038">
        <v>2.0509999999999955E-2</v>
      </c>
      <c r="W1038">
        <f>(Table1[[#This Row],[BB Bet]]*Table1[[#This Row],[Odds]]*Table1[[#This Row],[Win]]-Table1[[#This Row],[BB Bet]])*Table1[[#This Row],[BB Bankroll]]</f>
        <v>-3.4720840075863915E-2</v>
      </c>
      <c r="X1038">
        <f>Table1[[#This Row],[BB Bet]]*Table1[[#This Row],[Odds]]*Table1[[#This Row],[Win]]-Table1[[#This Row],[BB Bet]]</f>
        <v>-2.0509999999999955E-2</v>
      </c>
      <c r="Y1038" s="5">
        <f>Y1037</f>
        <v>1.692873723835397</v>
      </c>
    </row>
    <row r="1039" spans="1:25" x14ac:dyDescent="0.35">
      <c r="A1039" s="4">
        <v>2020020538</v>
      </c>
      <c r="B1039" s="4">
        <v>73</v>
      </c>
      <c r="C1039" s="4" t="s">
        <v>31</v>
      </c>
      <c r="D1039" s="4" t="s">
        <v>32</v>
      </c>
      <c r="E1039" s="4">
        <v>0</v>
      </c>
      <c r="F1039" s="4">
        <v>1</v>
      </c>
      <c r="G1039" s="4">
        <v>2.0499999999999998</v>
      </c>
      <c r="H1039">
        <v>0.51286227296449116</v>
      </c>
      <c r="I1039">
        <f>((Table1[[#This Row],[H-S prob.]]*(Table1[[#This Row],[Odds]]-1)-1+Table1[[#This Row],[H-S prob.]])/(Table1[[#This Row],[Odds]]-1))*0.3</f>
        <v>1.4676474164916228E-2</v>
      </c>
      <c r="J1039">
        <v>1.4676474164916228E-2</v>
      </c>
      <c r="K1039">
        <f>(Table1[[#This Row],[H-S Bet]]*Table1[[#This Row],[Odds]]*Table1[[#This Row],[Win]]-Table1[[#This Row],[H-S Bet]])*Table1[[#This Row],[H-S Bankroll]]</f>
        <v>2.0255715714488493E-2</v>
      </c>
      <c r="L1039">
        <f>Table1[[#This Row],[H-S Bet]]*Table1[[#This Row],[Odds]]*Table1[[#This Row],[Win]]-Table1[[#This Row],[H-S Bet]]</f>
        <v>1.5410297873162036E-2</v>
      </c>
      <c r="M1039" s="5">
        <f>M1038</f>
        <v>1.3144272668320738</v>
      </c>
      <c r="N1039" s="4">
        <v>0.41400000000000003</v>
      </c>
      <c r="O1039" s="4">
        <f>((Table1[[#This Row],[Dom prob.]]*(Table1[[#This Row],[Odds]]-1)-1+Table1[[#This Row],[Dom prob.]])/(Table1[[#This Row],[Odds]]-1))*0.3</f>
        <v>-4.3228571428571429E-2</v>
      </c>
      <c r="P1039" s="4"/>
      <c r="Q1039" s="4">
        <f>(Table1[[#This Row],[Dom Bet]]*Table1[[#This Row],[Odds]]*Table1[[#This Row],[Win]]-Table1[[#This Row],[Dom Bet]])*Table1[[#This Row],[Dom Bankroll]]</f>
        <v>0</v>
      </c>
      <c r="R1039" s="4">
        <f>Table1[[#This Row],[Dom Bet]]*Table1[[#This Row],[Odds]]*Table1[[#This Row],[Win]]-Table1[[#This Row],[Dom Bet]]</f>
        <v>0</v>
      </c>
      <c r="S1039" s="4">
        <f>S1038</f>
        <v>1.1545628907630492</v>
      </c>
      <c r="T1039">
        <v>0.44130000000000003</v>
      </c>
      <c r="U1039">
        <f>((Table1[[#This Row],[BB prob.]]*(Table1[[#This Row],[Odds]]-1)-1+Table1[[#This Row],[BB prob.]])/(Table1[[#This Row],[Odds]]-1))*0.3</f>
        <v>-2.7238571428571414E-2</v>
      </c>
      <c r="W1039">
        <f>(Table1[[#This Row],[BB Bet]]*Table1[[#This Row],[Odds]]*Table1[[#This Row],[Win]]-Table1[[#This Row],[BB Bet]])*Table1[[#This Row],[BB Bankroll]]</f>
        <v>0</v>
      </c>
      <c r="X1039">
        <f>Table1[[#This Row],[BB Bet]]*Table1[[#This Row],[Odds]]*Table1[[#This Row],[Win]]-Table1[[#This Row],[BB Bet]]</f>
        <v>0</v>
      </c>
      <c r="Y1039" s="5">
        <f>Y1038</f>
        <v>1.692873723835397</v>
      </c>
    </row>
    <row r="1040" spans="1:25" x14ac:dyDescent="0.35">
      <c r="A1040" s="4">
        <v>2020020539</v>
      </c>
      <c r="B1040" s="4">
        <v>73</v>
      </c>
      <c r="C1040" s="4" t="s">
        <v>10</v>
      </c>
      <c r="D1040" s="4" t="s">
        <v>27</v>
      </c>
      <c r="E1040" s="4">
        <v>1</v>
      </c>
      <c r="F1040" s="4">
        <v>0</v>
      </c>
      <c r="G1040" s="4">
        <v>1.57</v>
      </c>
      <c r="H1040">
        <v>0.57087888543764465</v>
      </c>
      <c r="I1040">
        <f>((Table1[[#This Row],[H-S prob.]]*(Table1[[#This Row],[Odds]]-1)-1+Table1[[#This Row],[H-S prob.]])/(Table1[[#This Row],[Odds]]-1))*0.3</f>
        <v>-5.4589552559419885E-2</v>
      </c>
      <c r="K1040">
        <f>(Table1[[#This Row],[H-S Bet]]*Table1[[#This Row],[Odds]]*Table1[[#This Row],[Win]]-Table1[[#This Row],[H-S Bet]])*Table1[[#This Row],[H-S Bankroll]]</f>
        <v>0</v>
      </c>
      <c r="L1040">
        <f>Table1[[#This Row],[H-S Bet]]*Table1[[#This Row],[Odds]]*Table1[[#This Row],[Win]]-Table1[[#This Row],[H-S Bet]]</f>
        <v>0</v>
      </c>
      <c r="M1040" s="5">
        <f>M1039</f>
        <v>1.3144272668320738</v>
      </c>
      <c r="N1040" s="4">
        <v>0.65700000000000003</v>
      </c>
      <c r="O1040" s="4">
        <f>((Table1[[#This Row],[Dom prob.]]*(Table1[[#This Row],[Odds]]-1)-1+Table1[[#This Row],[Dom prob.]])/(Table1[[#This Row],[Odds]]-1))*0.3</f>
        <v>1.6573684210526324E-2</v>
      </c>
      <c r="P1040" s="4">
        <v>1.6573684210526324E-2</v>
      </c>
      <c r="Q1040" s="4">
        <f>(Table1[[#This Row],[Dom Bet]]*Table1[[#This Row],[Odds]]*Table1[[#This Row],[Win]]-Table1[[#This Row],[Dom Bet]])*Table1[[#This Row],[Dom Bankroll]]</f>
        <v>-1.9135360752699178E-2</v>
      </c>
      <c r="R1040" s="4">
        <f>Table1[[#This Row],[Dom Bet]]*Table1[[#This Row],[Odds]]*Table1[[#This Row],[Win]]-Table1[[#This Row],[Dom Bet]]</f>
        <v>-1.6573684210526324E-2</v>
      </c>
      <c r="S1040" s="4">
        <f>S1039</f>
        <v>1.1545628907630492</v>
      </c>
      <c r="T1040">
        <v>0.59330000000000005</v>
      </c>
      <c r="U1040">
        <f>((Table1[[#This Row],[BB prob.]]*(Table1[[#This Row],[Odds]]-1)-1+Table1[[#This Row],[BB prob.]])/(Table1[[#This Row],[Odds]]-1))*0.3</f>
        <v>-3.6062631578947305E-2</v>
      </c>
      <c r="W1040">
        <f>(Table1[[#This Row],[BB Bet]]*Table1[[#This Row],[Odds]]*Table1[[#This Row],[Win]]-Table1[[#This Row],[BB Bet]])*Table1[[#This Row],[BB Bankroll]]</f>
        <v>0</v>
      </c>
      <c r="X1040">
        <f>Table1[[#This Row],[BB Bet]]*Table1[[#This Row],[Odds]]*Table1[[#This Row],[Win]]-Table1[[#This Row],[BB Bet]]</f>
        <v>0</v>
      </c>
      <c r="Y1040" s="5">
        <f>Y1039</f>
        <v>1.692873723835397</v>
      </c>
    </row>
    <row r="1041" spans="1:25" x14ac:dyDescent="0.35">
      <c r="A1041" s="4">
        <v>2020020539</v>
      </c>
      <c r="B1041" s="4">
        <v>73</v>
      </c>
      <c r="C1041" s="4" t="s">
        <v>27</v>
      </c>
      <c r="D1041" s="4" t="s">
        <v>10</v>
      </c>
      <c r="E1041" s="4">
        <v>0</v>
      </c>
      <c r="F1041" s="4">
        <v>1</v>
      </c>
      <c r="G1041" s="4">
        <v>2.65</v>
      </c>
      <c r="H1041">
        <v>0.42912111456235535</v>
      </c>
      <c r="I1041">
        <f>((Table1[[#This Row],[H-S prob.]]*(Table1[[#This Row],[Odds]]-1)-1+Table1[[#This Row],[H-S prob.]])/(Table1[[#This Row],[Odds]]-1))*0.3</f>
        <v>2.4940173380043944E-2</v>
      </c>
      <c r="J1041">
        <v>2.4940173380043944E-2</v>
      </c>
      <c r="K1041">
        <f>(Table1[[#This Row],[H-S Bet]]*Table1[[#This Row],[Odds]]*Table1[[#This Row],[Win]]-Table1[[#This Row],[H-S Bet]])*Table1[[#This Row],[H-S Bankroll]]</f>
        <v>5.4090372484911185E-2</v>
      </c>
      <c r="L1041">
        <f>Table1[[#This Row],[H-S Bet]]*Table1[[#This Row],[Odds]]*Table1[[#This Row],[Win]]-Table1[[#This Row],[H-S Bet]]</f>
        <v>4.1151286077072503E-2</v>
      </c>
      <c r="M1041" s="5">
        <f>M1040</f>
        <v>1.3144272668320738</v>
      </c>
      <c r="N1041" s="4">
        <v>0.34299999999999997</v>
      </c>
      <c r="O1041" s="4">
        <f>((Table1[[#This Row],[Dom prob.]]*(Table1[[#This Row],[Odds]]-1)-1+Table1[[#This Row],[Dom prob.]])/(Table1[[#This Row],[Odds]]-1))*0.3</f>
        <v>-1.6554545454545468E-2</v>
      </c>
      <c r="P1041" s="4"/>
      <c r="Q1041" s="4">
        <f>(Table1[[#This Row],[Dom Bet]]*Table1[[#This Row],[Odds]]*Table1[[#This Row],[Win]]-Table1[[#This Row],[Dom Bet]])*Table1[[#This Row],[Dom Bankroll]]</f>
        <v>0</v>
      </c>
      <c r="R1041" s="4">
        <f>Table1[[#This Row],[Dom Bet]]*Table1[[#This Row],[Odds]]*Table1[[#This Row],[Win]]-Table1[[#This Row],[Dom Bet]]</f>
        <v>0</v>
      </c>
      <c r="S1041" s="4">
        <f>S1040</f>
        <v>1.1545628907630492</v>
      </c>
      <c r="T1041">
        <v>0.40669999999999995</v>
      </c>
      <c r="U1041">
        <f>((Table1[[#This Row],[BB prob.]]*(Table1[[#This Row],[Odds]]-1)-1+Table1[[#This Row],[BB prob.]])/(Table1[[#This Row],[Odds]]-1))*0.3</f>
        <v>1.4137272727272691E-2</v>
      </c>
      <c r="V1041">
        <v>1.4137272727272691E-2</v>
      </c>
      <c r="W1041">
        <f>(Table1[[#This Row],[BB Bet]]*Table1[[#This Row],[Odds]]*Table1[[#This Row],[Win]]-Table1[[#This Row],[BB Bet]])*Table1[[#This Row],[BB Bankroll]]</f>
        <v>3.9488818919046285E-2</v>
      </c>
      <c r="X1041">
        <f>Table1[[#This Row],[BB Bet]]*Table1[[#This Row],[Odds]]*Table1[[#This Row],[Win]]-Table1[[#This Row],[BB Bet]]</f>
        <v>2.3326499999999938E-2</v>
      </c>
      <c r="Y1041" s="5">
        <f>Y1040</f>
        <v>1.692873723835397</v>
      </c>
    </row>
    <row r="1042" spans="1:25" x14ac:dyDescent="0.35">
      <c r="A1042" s="4">
        <v>2020020540</v>
      </c>
      <c r="B1042" s="4">
        <v>73</v>
      </c>
      <c r="C1042" s="4" t="s">
        <v>24</v>
      </c>
      <c r="D1042" s="4" t="s">
        <v>25</v>
      </c>
      <c r="E1042" s="4">
        <v>1</v>
      </c>
      <c r="F1042" s="4">
        <v>1</v>
      </c>
      <c r="G1042" s="4">
        <v>1.83</v>
      </c>
      <c r="H1042">
        <v>0.53116765252936171</v>
      </c>
      <c r="I1042">
        <f>((Table1[[#This Row],[H-S prob.]]*(Table1[[#This Row],[Odds]]-1)-1+Table1[[#This Row],[H-S prob.]])/(Table1[[#This Row],[Odds]]-1))*0.3</f>
        <v>-1.0107179230578812E-2</v>
      </c>
      <c r="K1042">
        <f>(Table1[[#This Row],[H-S Bet]]*Table1[[#This Row],[Odds]]*Table1[[#This Row],[Win]]-Table1[[#This Row],[H-S Bet]])*Table1[[#This Row],[H-S Bankroll]]</f>
        <v>0</v>
      </c>
      <c r="L1042">
        <f>Table1[[#This Row],[H-S Bet]]*Table1[[#This Row],[Odds]]*Table1[[#This Row],[Win]]-Table1[[#This Row],[H-S Bet]]</f>
        <v>0</v>
      </c>
      <c r="M1042" s="5">
        <f>M1041</f>
        <v>1.3144272668320738</v>
      </c>
      <c r="N1042" s="4">
        <v>0.53500000000000003</v>
      </c>
      <c r="O1042" s="4">
        <f>((Table1[[#This Row],[Dom prob.]]*(Table1[[#This Row],[Odds]]-1)-1+Table1[[#This Row],[Dom prob.]])/(Table1[[#This Row],[Odds]]-1))*0.3</f>
        <v>-7.5722891566264734E-3</v>
      </c>
      <c r="P1042" s="4"/>
      <c r="Q1042" s="4">
        <f>(Table1[[#This Row],[Dom Bet]]*Table1[[#This Row],[Odds]]*Table1[[#This Row],[Win]]-Table1[[#This Row],[Dom Bet]])*Table1[[#This Row],[Dom Bankroll]]</f>
        <v>0</v>
      </c>
      <c r="R1042" s="4">
        <f>Table1[[#This Row],[Dom Bet]]*Table1[[#This Row],[Odds]]*Table1[[#This Row],[Win]]-Table1[[#This Row],[Dom Bet]]</f>
        <v>0</v>
      </c>
      <c r="S1042" s="4">
        <f>S1041</f>
        <v>1.1545628907630492</v>
      </c>
      <c r="T1042">
        <v>0.6038</v>
      </c>
      <c r="U1042">
        <f>((Table1[[#This Row],[BB prob.]]*(Table1[[#This Row],[Odds]]-1)-1+Table1[[#This Row],[BB prob.]])/(Table1[[#This Row],[Odds]]-1))*0.3</f>
        <v>3.79351807228916E-2</v>
      </c>
      <c r="V1042">
        <v>3.79351807228916E-2</v>
      </c>
      <c r="W1042">
        <f>(Table1[[#This Row],[BB Bet]]*Table1[[#This Row],[Odds]]*Table1[[#This Row],[Win]]-Table1[[#This Row],[BB Bet]])*Table1[[#This Row],[BB Bankroll]]</f>
        <v>5.3302160643426126E-2</v>
      </c>
      <c r="X1042">
        <f>Table1[[#This Row],[BB Bet]]*Table1[[#This Row],[Odds]]*Table1[[#This Row],[Win]]-Table1[[#This Row],[BB Bet]]</f>
        <v>3.1486200000000027E-2</v>
      </c>
      <c r="Y1042" s="5">
        <f>Y1041</f>
        <v>1.692873723835397</v>
      </c>
    </row>
    <row r="1043" spans="1:25" x14ac:dyDescent="0.35">
      <c r="A1043" s="4">
        <v>2020020540</v>
      </c>
      <c r="B1043" s="4">
        <v>73</v>
      </c>
      <c r="C1043" s="4" t="s">
        <v>25</v>
      </c>
      <c r="D1043" s="4" t="s">
        <v>24</v>
      </c>
      <c r="E1043" s="4">
        <v>0</v>
      </c>
      <c r="F1043" s="4">
        <v>0</v>
      </c>
      <c r="G1043" s="4">
        <v>2</v>
      </c>
      <c r="H1043">
        <v>0.46883234747063834</v>
      </c>
      <c r="I1043">
        <f>((Table1[[#This Row],[H-S prob.]]*(Table1[[#This Row],[Odds]]-1)-1+Table1[[#This Row],[H-S prob.]])/(Table1[[#This Row],[Odds]]-1))*0.3</f>
        <v>-1.8700591517616976E-2</v>
      </c>
      <c r="K1043">
        <f>(Table1[[#This Row],[H-S Bet]]*Table1[[#This Row],[Odds]]*Table1[[#This Row],[Win]]-Table1[[#This Row],[H-S Bet]])*Table1[[#This Row],[H-S Bankroll]]</f>
        <v>0</v>
      </c>
      <c r="L1043">
        <f>Table1[[#This Row],[H-S Bet]]*Table1[[#This Row],[Odds]]*Table1[[#This Row],[Win]]-Table1[[#This Row],[H-S Bet]]</f>
        <v>0</v>
      </c>
      <c r="M1043" s="5">
        <f>M1042</f>
        <v>1.3144272668320738</v>
      </c>
      <c r="N1043" s="4">
        <v>0.46499999999999997</v>
      </c>
      <c r="O1043" s="4">
        <f>((Table1[[#This Row],[Dom prob.]]*(Table1[[#This Row],[Odds]]-1)-1+Table1[[#This Row],[Dom prob.]])/(Table1[[#This Row],[Odds]]-1))*0.3</f>
        <v>-2.1000000000000019E-2</v>
      </c>
      <c r="P1043" s="4"/>
      <c r="Q1043" s="4">
        <f>(Table1[[#This Row],[Dom Bet]]*Table1[[#This Row],[Odds]]*Table1[[#This Row],[Win]]-Table1[[#This Row],[Dom Bet]])*Table1[[#This Row],[Dom Bankroll]]</f>
        <v>0</v>
      </c>
      <c r="R1043" s="4">
        <f>Table1[[#This Row],[Dom Bet]]*Table1[[#This Row],[Odds]]*Table1[[#This Row],[Win]]-Table1[[#This Row],[Dom Bet]]</f>
        <v>0</v>
      </c>
      <c r="S1043" s="4">
        <f>S1042</f>
        <v>1.1545628907630492</v>
      </c>
      <c r="T1043">
        <v>0.3962</v>
      </c>
      <c r="U1043">
        <f>((Table1[[#This Row],[BB prob.]]*(Table1[[#This Row],[Odds]]-1)-1+Table1[[#This Row],[BB prob.]])/(Table1[[#This Row],[Odds]]-1))*0.3</f>
        <v>-6.2280000000000002E-2</v>
      </c>
      <c r="W1043">
        <f>(Table1[[#This Row],[BB Bet]]*Table1[[#This Row],[Odds]]*Table1[[#This Row],[Win]]-Table1[[#This Row],[BB Bet]])*Table1[[#This Row],[BB Bankroll]]</f>
        <v>0</v>
      </c>
      <c r="X1043">
        <f>Table1[[#This Row],[BB Bet]]*Table1[[#This Row],[Odds]]*Table1[[#This Row],[Win]]-Table1[[#This Row],[BB Bet]]</f>
        <v>0</v>
      </c>
      <c r="Y1043" s="5">
        <f>Y1042</f>
        <v>1.692873723835397</v>
      </c>
    </row>
    <row r="1044" spans="1:25" x14ac:dyDescent="0.35">
      <c r="A1044" s="4">
        <v>2020020540.0999999</v>
      </c>
      <c r="B1044" s="4">
        <v>73</v>
      </c>
      <c r="C1044" s="4" t="s">
        <v>14</v>
      </c>
      <c r="D1044" s="4" t="s">
        <v>12</v>
      </c>
      <c r="E1044" s="4">
        <v>1</v>
      </c>
      <c r="F1044" s="4">
        <v>1</v>
      </c>
      <c r="G1044" s="4">
        <v>1.27</v>
      </c>
      <c r="H1044">
        <v>0.73128076859109503</v>
      </c>
      <c r="I1044">
        <f>((Table1[[#This Row],[H-S prob.]]*(Table1[[#This Row],[Odds]]-1)-1+Table1[[#This Row],[H-S prob.]])/(Table1[[#This Row],[Odds]]-1))*0.3</f>
        <v>-7.9192693210343598E-2</v>
      </c>
      <c r="K1044">
        <f>(Table1[[#This Row],[H-S Bet]]*Table1[[#This Row],[Odds]]*Table1[[#This Row],[Win]]-Table1[[#This Row],[H-S Bet]])*Table1[[#This Row],[H-S Bankroll]]</f>
        <v>0</v>
      </c>
      <c r="L1044">
        <f>Table1[[#This Row],[H-S Bet]]*Table1[[#This Row],[Odds]]*Table1[[#This Row],[Win]]-Table1[[#This Row],[H-S Bet]]</f>
        <v>0</v>
      </c>
      <c r="M1044" s="5">
        <f>M1043</f>
        <v>1.3144272668320738</v>
      </c>
      <c r="N1044" s="4">
        <v>0.77400000000000002</v>
      </c>
      <c r="O1044" s="4">
        <f>((Table1[[#This Row],[Dom prob.]]*(Table1[[#This Row],[Odds]]-1)-1+Table1[[#This Row],[Dom prob.]])/(Table1[[#This Row],[Odds]]-1))*0.3</f>
        <v>-1.8911111111111024E-2</v>
      </c>
      <c r="P1044" s="4"/>
      <c r="Q1044" s="4">
        <f>(Table1[[#This Row],[Dom Bet]]*Table1[[#This Row],[Odds]]*Table1[[#This Row],[Win]]-Table1[[#This Row],[Dom Bet]])*Table1[[#This Row],[Dom Bankroll]]</f>
        <v>0</v>
      </c>
      <c r="R1044" s="4">
        <f>Table1[[#This Row],[Dom Bet]]*Table1[[#This Row],[Odds]]*Table1[[#This Row],[Win]]-Table1[[#This Row],[Dom Bet]]</f>
        <v>0</v>
      </c>
      <c r="S1044" s="4">
        <f>S1043</f>
        <v>1.1545628907630492</v>
      </c>
      <c r="T1044">
        <v>0.79849999999999999</v>
      </c>
      <c r="U1044">
        <f>((Table1[[#This Row],[BB prob.]]*(Table1[[#This Row],[Odds]]-1)-1+Table1[[#This Row],[BB prob.]])/(Table1[[#This Row],[Odds]]-1))*0.3</f>
        <v>1.5661111111111074E-2</v>
      </c>
      <c r="V1044">
        <v>1.5661111111111074E-2</v>
      </c>
      <c r="W1044">
        <f>(Table1[[#This Row],[BB Bet]]*Table1[[#This Row],[Odds]]*Table1[[#This Row],[Win]]-Table1[[#This Row],[BB Bet]])*Table1[[#This Row],[BB Bankroll]]</f>
        <v>7.1583165412379577E-3</v>
      </c>
      <c r="X1044">
        <f>Table1[[#This Row],[BB Bet]]*Table1[[#This Row],[Odds]]*Table1[[#This Row],[Win]]-Table1[[#This Row],[BB Bet]]</f>
        <v>4.2284999999999892E-3</v>
      </c>
      <c r="Y1044" s="5">
        <f>Y1043</f>
        <v>1.692873723835397</v>
      </c>
    </row>
    <row r="1045" spans="1:25" x14ac:dyDescent="0.35">
      <c r="A1045" s="4">
        <v>2020020540.0999999</v>
      </c>
      <c r="B1045" s="4">
        <v>73</v>
      </c>
      <c r="C1045" s="4" t="s">
        <v>12</v>
      </c>
      <c r="D1045" s="4" t="s">
        <v>14</v>
      </c>
      <c r="E1045" s="4">
        <v>0</v>
      </c>
      <c r="F1045" s="4">
        <v>0</v>
      </c>
      <c r="G1045" s="4">
        <v>3.9</v>
      </c>
      <c r="H1045">
        <v>0.26871923140890497</v>
      </c>
      <c r="I1045">
        <f>((Table1[[#This Row],[H-S prob.]]*(Table1[[#This Row],[Odds]]-1)-1+Table1[[#This Row],[H-S prob.]])/(Table1[[#This Row],[Odds]]-1))*0.3</f>
        <v>4.9660347408340749E-3</v>
      </c>
      <c r="J1045">
        <v>4.9660347408340749E-3</v>
      </c>
      <c r="K1045">
        <f>(Table1[[#This Row],[H-S Bet]]*Table1[[#This Row],[Odds]]*Table1[[#This Row],[Win]]-Table1[[#This Row],[H-S Bet]])*Table1[[#This Row],[H-S Bankroll]]</f>
        <v>-6.5274914713876588E-3</v>
      </c>
      <c r="L1045">
        <f>Table1[[#This Row],[H-S Bet]]*Table1[[#This Row],[Odds]]*Table1[[#This Row],[Win]]-Table1[[#This Row],[H-S Bet]]</f>
        <v>-4.9660347408340749E-3</v>
      </c>
      <c r="M1045" s="5">
        <f>M1044</f>
        <v>1.3144272668320738</v>
      </c>
      <c r="N1045" s="4">
        <v>0.22599999999999998</v>
      </c>
      <c r="O1045" s="4">
        <f>((Table1[[#This Row],[Dom prob.]]*(Table1[[#This Row],[Odds]]-1)-1+Table1[[#This Row],[Dom prob.]])/(Table1[[#This Row],[Odds]]-1))*0.3</f>
        <v>-1.2268965517241394E-2</v>
      </c>
      <c r="P1045" s="4"/>
      <c r="Q1045" s="4">
        <f>(Table1[[#This Row],[Dom Bet]]*Table1[[#This Row],[Odds]]*Table1[[#This Row],[Win]]-Table1[[#This Row],[Dom Bet]])*Table1[[#This Row],[Dom Bankroll]]</f>
        <v>0</v>
      </c>
      <c r="R1045" s="4">
        <f>Table1[[#This Row],[Dom Bet]]*Table1[[#This Row],[Odds]]*Table1[[#This Row],[Win]]-Table1[[#This Row],[Dom Bet]]</f>
        <v>0</v>
      </c>
      <c r="S1045" s="4">
        <f>S1044</f>
        <v>1.1545628907630492</v>
      </c>
      <c r="T1045">
        <v>0.20150000000000001</v>
      </c>
      <c r="U1045">
        <f>((Table1[[#This Row],[BB prob.]]*(Table1[[#This Row],[Odds]]-1)-1+Table1[[#This Row],[BB prob.]])/(Table1[[#This Row],[Odds]]-1))*0.3</f>
        <v>-2.2153448275862062E-2</v>
      </c>
      <c r="W1045">
        <f>(Table1[[#This Row],[BB Bet]]*Table1[[#This Row],[Odds]]*Table1[[#This Row],[Win]]-Table1[[#This Row],[BB Bet]])*Table1[[#This Row],[BB Bankroll]]</f>
        <v>0</v>
      </c>
      <c r="X1045">
        <f>Table1[[#This Row],[BB Bet]]*Table1[[#This Row],[Odds]]*Table1[[#This Row],[Win]]-Table1[[#This Row],[BB Bet]]</f>
        <v>0</v>
      </c>
      <c r="Y1045" s="5">
        <f>Y1044</f>
        <v>1.692873723835397</v>
      </c>
    </row>
    <row r="1046" spans="1:25" x14ac:dyDescent="0.35">
      <c r="A1046" s="4">
        <v>2020020540.2</v>
      </c>
      <c r="B1046" s="4">
        <v>73</v>
      </c>
      <c r="C1046" s="4" t="s">
        <v>16</v>
      </c>
      <c r="D1046" s="4" t="s">
        <v>3</v>
      </c>
      <c r="E1046" s="4">
        <v>0</v>
      </c>
      <c r="F1046" s="4">
        <v>0</v>
      </c>
      <c r="G1046" s="4">
        <v>2</v>
      </c>
      <c r="H1046">
        <v>0.44275907166689615</v>
      </c>
      <c r="I1046">
        <f>((Table1[[#This Row],[H-S prob.]]*(Table1[[#This Row],[Odds]]-1)-1+Table1[[#This Row],[H-S prob.]])/(Table1[[#This Row],[Odds]]-1))*0.3</f>
        <v>-3.4344556999862323E-2</v>
      </c>
      <c r="K1046">
        <f>(Table1[[#This Row],[H-S Bet]]*Table1[[#This Row],[Odds]]*Table1[[#This Row],[Win]]-Table1[[#This Row],[H-S Bet]])*Table1[[#This Row],[H-S Bankroll]]</f>
        <v>0</v>
      </c>
      <c r="L1046">
        <f>Table1[[#This Row],[H-S Bet]]*Table1[[#This Row],[Odds]]*Table1[[#This Row],[Win]]-Table1[[#This Row],[H-S Bet]]</f>
        <v>0</v>
      </c>
      <c r="M1046" s="5">
        <f>M1045</f>
        <v>1.3144272668320738</v>
      </c>
      <c r="N1046" s="4">
        <v>0.52</v>
      </c>
      <c r="O1046" s="4">
        <f>((Table1[[#This Row],[Dom prob.]]*(Table1[[#This Row],[Odds]]-1)-1+Table1[[#This Row],[Dom prob.]])/(Table1[[#This Row],[Odds]]-1))*0.3</f>
        <v>1.2000000000000011E-2</v>
      </c>
      <c r="P1046" s="4">
        <v>1.2000000000000011E-2</v>
      </c>
      <c r="Q1046" s="4">
        <f>(Table1[[#This Row],[Dom Bet]]*Table1[[#This Row],[Odds]]*Table1[[#This Row],[Win]]-Table1[[#This Row],[Dom Bet]])*Table1[[#This Row],[Dom Bankroll]]</f>
        <v>-1.3854754689156602E-2</v>
      </c>
      <c r="R1046" s="4">
        <f>Table1[[#This Row],[Dom Bet]]*Table1[[#This Row],[Odds]]*Table1[[#This Row],[Win]]-Table1[[#This Row],[Dom Bet]]</f>
        <v>-1.2000000000000011E-2</v>
      </c>
      <c r="S1046" s="4">
        <f>S1045</f>
        <v>1.1545628907630492</v>
      </c>
      <c r="T1046">
        <v>0.49480000000000002</v>
      </c>
      <c r="U1046">
        <f>((Table1[[#This Row],[BB prob.]]*(Table1[[#This Row],[Odds]]-1)-1+Table1[[#This Row],[BB prob.]])/(Table1[[#This Row],[Odds]]-1))*0.3</f>
        <v>-3.1199999999999895E-3</v>
      </c>
      <c r="W1046">
        <f>(Table1[[#This Row],[BB Bet]]*Table1[[#This Row],[Odds]]*Table1[[#This Row],[Win]]-Table1[[#This Row],[BB Bet]])*Table1[[#This Row],[BB Bankroll]]</f>
        <v>0</v>
      </c>
      <c r="X1046">
        <f>Table1[[#This Row],[BB Bet]]*Table1[[#This Row],[Odds]]*Table1[[#This Row],[Win]]-Table1[[#This Row],[BB Bet]]</f>
        <v>0</v>
      </c>
      <c r="Y1046" s="5">
        <f>Y1045</f>
        <v>1.692873723835397</v>
      </c>
    </row>
    <row r="1047" spans="1:25" x14ac:dyDescent="0.35">
      <c r="A1047" s="4">
        <v>2020020540.2</v>
      </c>
      <c r="B1047" s="4">
        <v>73</v>
      </c>
      <c r="C1047" s="4" t="s">
        <v>3</v>
      </c>
      <c r="D1047" s="4" t="s">
        <v>16</v>
      </c>
      <c r="E1047" s="4">
        <v>1</v>
      </c>
      <c r="F1047" s="4">
        <v>1</v>
      </c>
      <c r="G1047" s="4">
        <v>1.95</v>
      </c>
      <c r="H1047">
        <v>0.5572409283331039</v>
      </c>
      <c r="I1047">
        <f>((Table1[[#This Row],[H-S prob.]]*(Table1[[#This Row],[Odds]]-1)-1+Table1[[#This Row],[H-S prob.]])/(Table1[[#This Row],[Odds]]-1))*0.3</f>
        <v>2.7353624289332388E-2</v>
      </c>
      <c r="J1047">
        <v>2.7353624289332388E-2</v>
      </c>
      <c r="K1047">
        <f>(Table1[[#This Row],[H-S Bet]]*Table1[[#This Row],[Odds]]*Table1[[#This Row],[Win]]-Table1[[#This Row],[H-S Bet]])*Table1[[#This Row],[H-S Bankroll]]</f>
        <v>3.4156632131949666E-2</v>
      </c>
      <c r="L1047">
        <f>Table1[[#This Row],[H-S Bet]]*Table1[[#This Row],[Odds]]*Table1[[#This Row],[Win]]-Table1[[#This Row],[H-S Bet]]</f>
        <v>2.5985943074865767E-2</v>
      </c>
      <c r="M1047" s="5">
        <f>M1046</f>
        <v>1.3144272668320738</v>
      </c>
      <c r="N1047" s="4">
        <v>0.48</v>
      </c>
      <c r="O1047" s="4">
        <f>((Table1[[#This Row],[Dom prob.]]*(Table1[[#This Row],[Odds]]-1)-1+Table1[[#This Row],[Dom prob.]])/(Table1[[#This Row],[Odds]]-1))*0.3</f>
        <v>-2.0210526315789495E-2</v>
      </c>
      <c r="P1047" s="4"/>
      <c r="Q1047" s="4">
        <f>(Table1[[#This Row],[Dom Bet]]*Table1[[#This Row],[Odds]]*Table1[[#This Row],[Win]]-Table1[[#This Row],[Dom Bet]])*Table1[[#This Row],[Dom Bankroll]]</f>
        <v>0</v>
      </c>
      <c r="R1047" s="4">
        <f>Table1[[#This Row],[Dom Bet]]*Table1[[#This Row],[Odds]]*Table1[[#This Row],[Win]]-Table1[[#This Row],[Dom Bet]]</f>
        <v>0</v>
      </c>
      <c r="S1047" s="4">
        <f>S1046</f>
        <v>1.1545628907630492</v>
      </c>
      <c r="T1047">
        <v>0.50519999999999998</v>
      </c>
      <c r="U1047">
        <f>((Table1[[#This Row],[BB prob.]]*(Table1[[#This Row],[Odds]]-1)-1+Table1[[#This Row],[BB prob.]])/(Table1[[#This Row],[Odds]]-1))*0.3</f>
        <v>-4.6926315789473632E-3</v>
      </c>
      <c r="W1047">
        <f>(Table1[[#This Row],[BB Bet]]*Table1[[#This Row],[Odds]]*Table1[[#This Row],[Win]]-Table1[[#This Row],[BB Bet]])*Table1[[#This Row],[BB Bankroll]]</f>
        <v>0</v>
      </c>
      <c r="X1047">
        <f>Table1[[#This Row],[BB Bet]]*Table1[[#This Row],[Odds]]*Table1[[#This Row],[Win]]-Table1[[#This Row],[BB Bet]]</f>
        <v>0</v>
      </c>
      <c r="Y1047" s="5">
        <f>Y1046</f>
        <v>1.692873723835397</v>
      </c>
    </row>
    <row r="1048" spans="1:25" x14ac:dyDescent="0.35">
      <c r="A1048" s="4">
        <v>2020020541.0999999</v>
      </c>
      <c r="B1048" s="4">
        <v>74</v>
      </c>
      <c r="C1048" s="4" t="s">
        <v>26</v>
      </c>
      <c r="D1048" s="4" t="s">
        <v>11</v>
      </c>
      <c r="E1048" s="4">
        <v>0</v>
      </c>
      <c r="F1048" s="4">
        <v>1</v>
      </c>
      <c r="G1048" s="4">
        <v>2.75</v>
      </c>
      <c r="H1048">
        <v>0.36459380050997758</v>
      </c>
      <c r="I1048">
        <f>((Table1[[#This Row],[H-S prob.]]*(Table1[[#This Row],[Odds]]-1)-1+Table1[[#This Row],[H-S prob.]])/(Table1[[#This Row],[Odds]]-1))*0.3</f>
        <v>4.5136309756086085E-4</v>
      </c>
      <c r="J1048">
        <v>4.5136309756086085E-4</v>
      </c>
      <c r="K1048">
        <f>(Table1[[#This Row],[H-S Bet]]*Table1[[#This Row],[Odds]]*Table1[[#This Row],[Win]]-Table1[[#This Row],[H-S Bet]])*Table1[[#This Row],[H-S Bankroll]]</f>
        <v>1.1662339522409669E-3</v>
      </c>
      <c r="L1048">
        <f>Table1[[#This Row],[H-S Bet]]*Table1[[#This Row],[Odds]]*Table1[[#This Row],[Win]]-Table1[[#This Row],[H-S Bet]]</f>
        <v>7.8988542073150643E-4</v>
      </c>
      <c r="M1048" s="5">
        <f>M1047+SUM(K1026:K1047)</f>
        <v>1.4764596505160548</v>
      </c>
      <c r="N1048" s="4">
        <v>0.30900000000000005</v>
      </c>
      <c r="O1048" s="4">
        <f>((Table1[[#This Row],[Dom prob.]]*(Table1[[#This Row],[Odds]]-1)-1+Table1[[#This Row],[Dom prob.]])/(Table1[[#This Row],[Odds]]-1))*0.3</f>
        <v>-2.5757142857142836E-2</v>
      </c>
      <c r="P1048" s="4"/>
      <c r="Q1048" s="4">
        <f>(Table1[[#This Row],[Dom Bet]]*Table1[[#This Row],[Odds]]*Table1[[#This Row],[Win]]-Table1[[#This Row],[Dom Bet]])*Table1[[#This Row],[Dom Bankroll]]</f>
        <v>0</v>
      </c>
      <c r="R1048" s="4">
        <f>Table1[[#This Row],[Dom Bet]]*Table1[[#This Row],[Odds]]*Table1[[#This Row],[Win]]-Table1[[#This Row],[Dom Bet]]</f>
        <v>0</v>
      </c>
      <c r="S1048" s="4">
        <f>S1047+SUM(Q1026:Q1047)</f>
        <v>1.094309762757649</v>
      </c>
      <c r="T1048">
        <v>0.31000000000000005</v>
      </c>
      <c r="U1048">
        <f>((Table1[[#This Row],[BB prob.]]*(Table1[[#This Row],[Odds]]-1)-1+Table1[[#This Row],[BB prob.]])/(Table1[[#This Row],[Odds]]-1))*0.3</f>
        <v>-2.5285714285714259E-2</v>
      </c>
      <c r="W1048">
        <f>(Table1[[#This Row],[BB Bet]]*Table1[[#This Row],[Odds]]*Table1[[#This Row],[Win]]-Table1[[#This Row],[BB Bet]])*Table1[[#This Row],[BB Bankroll]]</f>
        <v>0</v>
      </c>
      <c r="X1048">
        <f>Table1[[#This Row],[BB Bet]]*Table1[[#This Row],[Odds]]*Table1[[#This Row],[Win]]-Table1[[#This Row],[BB Bet]]</f>
        <v>0</v>
      </c>
      <c r="Y1048" s="5">
        <f>Y1047+SUM(W1026:W1047)</f>
        <v>1.6130351638806282</v>
      </c>
    </row>
    <row r="1049" spans="1:25" x14ac:dyDescent="0.35">
      <c r="A1049" s="4">
        <v>2020020541.0999999</v>
      </c>
      <c r="B1049" s="4">
        <v>74</v>
      </c>
      <c r="C1049" s="4" t="s">
        <v>11</v>
      </c>
      <c r="D1049" s="4" t="s">
        <v>26</v>
      </c>
      <c r="E1049" s="4">
        <v>1</v>
      </c>
      <c r="F1049" s="4">
        <v>0</v>
      </c>
      <c r="G1049" s="4">
        <v>1.47</v>
      </c>
      <c r="H1049">
        <v>0.63540619949002242</v>
      </c>
      <c r="I1049">
        <f>((Table1[[#This Row],[H-S prob.]]*(Table1[[#This Row],[Odds]]-1)-1+Table1[[#This Row],[H-S prob.]])/(Table1[[#This Row],[Odds]]-1))*0.3</f>
        <v>-4.2097587287021516E-2</v>
      </c>
      <c r="K1049">
        <f>(Table1[[#This Row],[H-S Bet]]*Table1[[#This Row],[Odds]]*Table1[[#This Row],[Win]]-Table1[[#This Row],[H-S Bet]])*Table1[[#This Row],[H-S Bankroll]]</f>
        <v>0</v>
      </c>
      <c r="L1049">
        <f>Table1[[#This Row],[H-S Bet]]*Table1[[#This Row],[Odds]]*Table1[[#This Row],[Win]]-Table1[[#This Row],[H-S Bet]]</f>
        <v>0</v>
      </c>
      <c r="M1049" s="5">
        <f>M1048</f>
        <v>1.4764596505160548</v>
      </c>
      <c r="N1049" s="4">
        <v>0.69099999999999995</v>
      </c>
      <c r="O1049" s="4">
        <f>((Table1[[#This Row],[Dom prob.]]*(Table1[[#This Row],[Odds]]-1)-1+Table1[[#This Row],[Dom prob.]])/(Table1[[#This Row],[Odds]]-1))*0.3</f>
        <v>1.0065957446808478E-2</v>
      </c>
      <c r="P1049" s="4">
        <v>1.0065957446808478E-2</v>
      </c>
      <c r="Q1049" s="4">
        <f>(Table1[[#This Row],[Dom Bet]]*Table1[[#This Row],[Odds]]*Table1[[#This Row],[Win]]-Table1[[#This Row],[Dom Bet]])*Table1[[#This Row],[Dom Bankroll]]</f>
        <v>-1.1015275505545576E-2</v>
      </c>
      <c r="R1049" s="4">
        <f>Table1[[#This Row],[Dom Bet]]*Table1[[#This Row],[Odds]]*Table1[[#This Row],[Win]]-Table1[[#This Row],[Dom Bet]]</f>
        <v>-1.0065957446808478E-2</v>
      </c>
      <c r="S1049" s="4">
        <f>S1048</f>
        <v>1.094309762757649</v>
      </c>
      <c r="T1049">
        <v>0.69</v>
      </c>
      <c r="U1049">
        <f>((Table1[[#This Row],[BB prob.]]*(Table1[[#This Row],[Odds]]-1)-1+Table1[[#This Row],[BB prob.]])/(Table1[[#This Row],[Odds]]-1))*0.3</f>
        <v>9.1276595744680718E-3</v>
      </c>
      <c r="V1049">
        <v>9.1276595744680718E-3</v>
      </c>
      <c r="W1049">
        <f>(Table1[[#This Row],[BB Bet]]*Table1[[#This Row],[Odds]]*Table1[[#This Row],[Win]]-Table1[[#This Row],[BB Bet]])*Table1[[#This Row],[BB Bankroll]]</f>
        <v>-1.4723235857548691E-2</v>
      </c>
      <c r="X1049">
        <f>Table1[[#This Row],[BB Bet]]*Table1[[#This Row],[Odds]]*Table1[[#This Row],[Win]]-Table1[[#This Row],[BB Bet]]</f>
        <v>-9.1276595744680718E-3</v>
      </c>
      <c r="Y1049" s="5">
        <f>Y1048</f>
        <v>1.6130351638806282</v>
      </c>
    </row>
    <row r="1050" spans="1:25" x14ac:dyDescent="0.35">
      <c r="A1050" s="4">
        <v>2020020541.2</v>
      </c>
      <c r="B1050" s="4">
        <v>74</v>
      </c>
      <c r="C1050" s="4" t="s">
        <v>14</v>
      </c>
      <c r="D1050" s="4" t="s">
        <v>15</v>
      </c>
      <c r="E1050" s="4">
        <v>1</v>
      </c>
      <c r="F1050" s="4">
        <v>0</v>
      </c>
      <c r="G1050" s="4">
        <v>1.55</v>
      </c>
      <c r="H1050">
        <v>0.61912154975992095</v>
      </c>
      <c r="I1050">
        <f>((Table1[[#This Row],[H-S prob.]]*(Table1[[#This Row],[Odds]]-1)-1+Table1[[#This Row],[H-S prob.]])/(Table1[[#This Row],[Odds]]-1))*0.3</f>
        <v>-2.2015417021157762E-2</v>
      </c>
      <c r="K1050">
        <f>(Table1[[#This Row],[H-S Bet]]*Table1[[#This Row],[Odds]]*Table1[[#This Row],[Win]]-Table1[[#This Row],[H-S Bet]])*Table1[[#This Row],[H-S Bankroll]]</f>
        <v>0</v>
      </c>
      <c r="L1050">
        <f>Table1[[#This Row],[H-S Bet]]*Table1[[#This Row],[Odds]]*Table1[[#This Row],[Win]]-Table1[[#This Row],[H-S Bet]]</f>
        <v>0</v>
      </c>
      <c r="M1050" s="5">
        <f>M1049</f>
        <v>1.4764596505160548</v>
      </c>
      <c r="N1050" s="4">
        <v>0.622</v>
      </c>
      <c r="O1050" s="4">
        <f>((Table1[[#This Row],[Dom prob.]]*(Table1[[#This Row],[Odds]]-1)-1+Table1[[#This Row],[Dom prob.]])/(Table1[[#This Row],[Odds]]-1))*0.3</f>
        <v>-1.9581818181818145E-2</v>
      </c>
      <c r="P1050" s="4"/>
      <c r="Q1050" s="4">
        <f>(Table1[[#This Row],[Dom Bet]]*Table1[[#This Row],[Odds]]*Table1[[#This Row],[Win]]-Table1[[#This Row],[Dom Bet]])*Table1[[#This Row],[Dom Bankroll]]</f>
        <v>0</v>
      </c>
      <c r="R1050" s="4">
        <f>Table1[[#This Row],[Dom Bet]]*Table1[[#This Row],[Odds]]*Table1[[#This Row],[Win]]-Table1[[#This Row],[Dom Bet]]</f>
        <v>0</v>
      </c>
      <c r="S1050" s="4">
        <f>S1049</f>
        <v>1.094309762757649</v>
      </c>
      <c r="T1050">
        <v>0.72170000000000001</v>
      </c>
      <c r="U1050">
        <f>((Table1[[#This Row],[BB prob.]]*(Table1[[#This Row],[Odds]]-1)-1+Table1[[#This Row],[BB prob.]])/(Table1[[#This Row],[Odds]]-1))*0.3</f>
        <v>6.4710000000000018E-2</v>
      </c>
      <c r="V1050">
        <v>6.4710000000000018E-2</v>
      </c>
      <c r="W1050">
        <f>(Table1[[#This Row],[BB Bet]]*Table1[[#This Row],[Odds]]*Table1[[#This Row],[Win]]-Table1[[#This Row],[BB Bet]])*Table1[[#This Row],[BB Bankroll]]</f>
        <v>-0.10437950545471547</v>
      </c>
      <c r="X1050">
        <f>Table1[[#This Row],[BB Bet]]*Table1[[#This Row],[Odds]]*Table1[[#This Row],[Win]]-Table1[[#This Row],[BB Bet]]</f>
        <v>-6.4710000000000018E-2</v>
      </c>
      <c r="Y1050" s="5">
        <f>Y1049</f>
        <v>1.6130351638806282</v>
      </c>
    </row>
    <row r="1051" spans="1:25" x14ac:dyDescent="0.35">
      <c r="A1051" s="4">
        <v>2020020541.2</v>
      </c>
      <c r="B1051" s="4">
        <v>74</v>
      </c>
      <c r="C1051" s="4" t="s">
        <v>15</v>
      </c>
      <c r="D1051" s="4" t="s">
        <v>14</v>
      </c>
      <c r="E1051" s="4">
        <v>0</v>
      </c>
      <c r="F1051" s="4">
        <v>1</v>
      </c>
      <c r="G1051" s="4">
        <v>2.6</v>
      </c>
      <c r="H1051">
        <v>0.38087845024007899</v>
      </c>
      <c r="I1051">
        <f>((Table1[[#This Row],[H-S prob.]]*(Table1[[#This Row],[Odds]]-1)-1+Table1[[#This Row],[H-S prob.]])/(Table1[[#This Row],[Odds]]-1))*0.3</f>
        <v>-1.8217555079614832E-3</v>
      </c>
      <c r="K1051">
        <f>(Table1[[#This Row],[H-S Bet]]*Table1[[#This Row],[Odds]]*Table1[[#This Row],[Win]]-Table1[[#This Row],[H-S Bet]])*Table1[[#This Row],[H-S Bankroll]]</f>
        <v>0</v>
      </c>
      <c r="L1051">
        <f>Table1[[#This Row],[H-S Bet]]*Table1[[#This Row],[Odds]]*Table1[[#This Row],[Win]]-Table1[[#This Row],[H-S Bet]]</f>
        <v>0</v>
      </c>
      <c r="M1051" s="5">
        <f>M1050</f>
        <v>1.4764596505160548</v>
      </c>
      <c r="N1051" s="4">
        <v>0.378</v>
      </c>
      <c r="O1051" s="4">
        <f>((Table1[[#This Row],[Dom prob.]]*(Table1[[#This Row],[Odds]]-1)-1+Table1[[#This Row],[Dom prob.]])/(Table1[[#This Row],[Odds]]-1))*0.3</f>
        <v>-3.2249999999999987E-3</v>
      </c>
      <c r="P1051" s="4"/>
      <c r="Q1051" s="4">
        <f>(Table1[[#This Row],[Dom Bet]]*Table1[[#This Row],[Odds]]*Table1[[#This Row],[Win]]-Table1[[#This Row],[Dom Bet]])*Table1[[#This Row],[Dom Bankroll]]</f>
        <v>0</v>
      </c>
      <c r="R1051" s="4">
        <f>Table1[[#This Row],[Dom Bet]]*Table1[[#This Row],[Odds]]*Table1[[#This Row],[Win]]-Table1[[#This Row],[Dom Bet]]</f>
        <v>0</v>
      </c>
      <c r="S1051" s="4">
        <f>S1050</f>
        <v>1.094309762757649</v>
      </c>
      <c r="T1051">
        <v>0.27829999999999999</v>
      </c>
      <c r="U1051">
        <f>((Table1[[#This Row],[BB prob.]]*(Table1[[#This Row],[Odds]]-1)-1+Table1[[#This Row],[BB prob.]])/(Table1[[#This Row],[Odds]]-1))*0.3</f>
        <v>-5.1828749999999993E-2</v>
      </c>
      <c r="W1051">
        <f>(Table1[[#This Row],[BB Bet]]*Table1[[#This Row],[Odds]]*Table1[[#This Row],[Win]]-Table1[[#This Row],[BB Bet]])*Table1[[#This Row],[BB Bankroll]]</f>
        <v>0</v>
      </c>
      <c r="X1051">
        <f>Table1[[#This Row],[BB Bet]]*Table1[[#This Row],[Odds]]*Table1[[#This Row],[Win]]-Table1[[#This Row],[BB Bet]]</f>
        <v>0</v>
      </c>
      <c r="Y1051" s="5">
        <f>Y1050</f>
        <v>1.6130351638806282</v>
      </c>
    </row>
    <row r="1052" spans="1:25" x14ac:dyDescent="0.35">
      <c r="A1052" s="4">
        <v>2020020542</v>
      </c>
      <c r="B1052" s="4">
        <v>74</v>
      </c>
      <c r="C1052" s="4" t="s">
        <v>17</v>
      </c>
      <c r="D1052" s="4" t="s">
        <v>13</v>
      </c>
      <c r="E1052" s="4">
        <v>0</v>
      </c>
      <c r="F1052" s="4">
        <v>0</v>
      </c>
      <c r="G1052" s="4">
        <v>2.15</v>
      </c>
      <c r="H1052">
        <v>0.38605834068721145</v>
      </c>
      <c r="I1052">
        <f>((Table1[[#This Row],[H-S prob.]]*(Table1[[#This Row],[Odds]]-1)-1+Table1[[#This Row],[H-S prob.]])/(Table1[[#This Row],[Odds]]-1))*0.3</f>
        <v>-4.4341191527607501E-2</v>
      </c>
      <c r="K1052">
        <f>(Table1[[#This Row],[H-S Bet]]*Table1[[#This Row],[Odds]]*Table1[[#This Row],[Win]]-Table1[[#This Row],[H-S Bet]])*Table1[[#This Row],[H-S Bankroll]]</f>
        <v>0</v>
      </c>
      <c r="L1052">
        <f>Table1[[#This Row],[H-S Bet]]*Table1[[#This Row],[Odds]]*Table1[[#This Row],[Win]]-Table1[[#This Row],[H-S Bet]]</f>
        <v>0</v>
      </c>
      <c r="M1052" s="5">
        <f>M1051</f>
        <v>1.4764596505160548</v>
      </c>
      <c r="N1052" s="4">
        <v>0.42700000000000005</v>
      </c>
      <c r="O1052" s="4">
        <f>((Table1[[#This Row],[Dom prob.]]*(Table1[[#This Row],[Odds]]-1)-1+Table1[[#This Row],[Dom prob.]])/(Table1[[#This Row],[Odds]]-1))*0.3</f>
        <v>-2.1378260869565208E-2</v>
      </c>
      <c r="P1052" s="4"/>
      <c r="Q1052" s="4">
        <f>(Table1[[#This Row],[Dom Bet]]*Table1[[#This Row],[Odds]]*Table1[[#This Row],[Win]]-Table1[[#This Row],[Dom Bet]])*Table1[[#This Row],[Dom Bankroll]]</f>
        <v>0</v>
      </c>
      <c r="R1052" s="4">
        <f>Table1[[#This Row],[Dom Bet]]*Table1[[#This Row],[Odds]]*Table1[[#This Row],[Win]]-Table1[[#This Row],[Dom Bet]]</f>
        <v>0</v>
      </c>
      <c r="S1052" s="4">
        <f>S1051</f>
        <v>1.094309762757649</v>
      </c>
      <c r="T1052">
        <v>0.38619999999999999</v>
      </c>
      <c r="U1052">
        <f>((Table1[[#This Row],[BB prob.]]*(Table1[[#This Row],[Odds]]-1)-1+Table1[[#This Row],[BB prob.]])/(Table1[[#This Row],[Odds]]-1))*0.3</f>
        <v>-4.426173913043481E-2</v>
      </c>
      <c r="W1052">
        <f>(Table1[[#This Row],[BB Bet]]*Table1[[#This Row],[Odds]]*Table1[[#This Row],[Win]]-Table1[[#This Row],[BB Bet]])*Table1[[#This Row],[BB Bankroll]]</f>
        <v>0</v>
      </c>
      <c r="X1052">
        <f>Table1[[#This Row],[BB Bet]]*Table1[[#This Row],[Odds]]*Table1[[#This Row],[Win]]-Table1[[#This Row],[BB Bet]]</f>
        <v>0</v>
      </c>
      <c r="Y1052" s="5">
        <f>Y1051</f>
        <v>1.6130351638806282</v>
      </c>
    </row>
    <row r="1053" spans="1:25" x14ac:dyDescent="0.35">
      <c r="A1053" s="4">
        <v>2020020542</v>
      </c>
      <c r="B1053" s="4">
        <v>74</v>
      </c>
      <c r="C1053" s="4" t="s">
        <v>13</v>
      </c>
      <c r="D1053" s="4" t="s">
        <v>17</v>
      </c>
      <c r="E1053" s="4">
        <v>1</v>
      </c>
      <c r="F1053" s="4">
        <v>1</v>
      </c>
      <c r="G1053" s="4">
        <v>1.74</v>
      </c>
      <c r="H1053">
        <v>0.61394165931278843</v>
      </c>
      <c r="I1053">
        <f>((Table1[[#This Row],[H-S prob.]]*(Table1[[#This Row],[Odds]]-1)-1+Table1[[#This Row],[H-S prob.]])/(Table1[[#This Row],[Odds]]-1))*0.3</f>
        <v>2.7672359677399404E-2</v>
      </c>
      <c r="J1053">
        <v>2.7672359677399404E-2</v>
      </c>
      <c r="K1053">
        <f>(Table1[[#This Row],[H-S Bet]]*Table1[[#This Row],[Odds]]*Table1[[#This Row],[Win]]-Table1[[#This Row],[H-S Bet]])*Table1[[#This Row],[H-S Bankroll]]</f>
        <v>3.023427064870329E-2</v>
      </c>
      <c r="L1053">
        <f>Table1[[#This Row],[H-S Bet]]*Table1[[#This Row],[Odds]]*Table1[[#This Row],[Win]]-Table1[[#This Row],[H-S Bet]]</f>
        <v>2.0477546161275558E-2</v>
      </c>
      <c r="M1053" s="5">
        <f>M1052</f>
        <v>1.4764596505160548</v>
      </c>
      <c r="N1053" s="4">
        <v>0.57299999999999995</v>
      </c>
      <c r="O1053" s="4">
        <f>((Table1[[#This Row],[Dom prob.]]*(Table1[[#This Row],[Odds]]-1)-1+Table1[[#This Row],[Dom prob.]])/(Table1[[#This Row],[Odds]]-1))*0.3</f>
        <v>-1.2081081081081462E-3</v>
      </c>
      <c r="P1053" s="4"/>
      <c r="Q1053" s="4">
        <f>(Table1[[#This Row],[Dom Bet]]*Table1[[#This Row],[Odds]]*Table1[[#This Row],[Win]]-Table1[[#This Row],[Dom Bet]])*Table1[[#This Row],[Dom Bankroll]]</f>
        <v>0</v>
      </c>
      <c r="R1053" s="4">
        <f>Table1[[#This Row],[Dom Bet]]*Table1[[#This Row],[Odds]]*Table1[[#This Row],[Win]]-Table1[[#This Row],[Dom Bet]]</f>
        <v>0</v>
      </c>
      <c r="S1053" s="4">
        <f>S1052</f>
        <v>1.094309762757649</v>
      </c>
      <c r="T1053">
        <v>0.61380000000000001</v>
      </c>
      <c r="U1053">
        <f>((Table1[[#This Row],[BB prob.]]*(Table1[[#This Row],[Odds]]-1)-1+Table1[[#This Row],[BB prob.]])/(Table1[[#This Row],[Odds]]-1))*0.3</f>
        <v>2.7572432432432462E-2</v>
      </c>
      <c r="V1053">
        <v>2.7572432432432462E-2</v>
      </c>
      <c r="W1053">
        <f>(Table1[[#This Row],[BB Bet]]*Table1[[#This Row],[Odds]]*Table1[[#This Row],[Win]]-Table1[[#This Row],[BB Bet]])*Table1[[#This Row],[BB Bankroll]]</f>
        <v>3.2911724269754826E-2</v>
      </c>
      <c r="X1053">
        <f>Table1[[#This Row],[BB Bet]]*Table1[[#This Row],[Odds]]*Table1[[#This Row],[Win]]-Table1[[#This Row],[BB Bet]]</f>
        <v>2.0403600000000025E-2</v>
      </c>
      <c r="Y1053" s="5">
        <f>Y1052</f>
        <v>1.6130351638806282</v>
      </c>
    </row>
    <row r="1054" spans="1:25" x14ac:dyDescent="0.35">
      <c r="A1054" s="4">
        <v>2020020544</v>
      </c>
      <c r="B1054" s="4">
        <v>74</v>
      </c>
      <c r="C1054" s="4" t="s">
        <v>20</v>
      </c>
      <c r="D1054" s="4" t="s">
        <v>19</v>
      </c>
      <c r="E1054" s="4">
        <v>0</v>
      </c>
      <c r="F1054" s="4">
        <v>0</v>
      </c>
      <c r="G1054" s="4">
        <v>1.6</v>
      </c>
      <c r="H1054">
        <v>0.55640290291566352</v>
      </c>
      <c r="I1054">
        <f>((Table1[[#This Row],[H-S prob.]]*(Table1[[#This Row],[Odds]]-1)-1+Table1[[#This Row],[H-S prob.]])/(Table1[[#This Row],[Odds]]-1))*0.3</f>
        <v>-5.4877677667469135E-2</v>
      </c>
      <c r="K1054">
        <f>(Table1[[#This Row],[H-S Bet]]*Table1[[#This Row],[Odds]]*Table1[[#This Row],[Win]]-Table1[[#This Row],[H-S Bet]])*Table1[[#This Row],[H-S Bankroll]]</f>
        <v>0</v>
      </c>
      <c r="L1054">
        <f>Table1[[#This Row],[H-S Bet]]*Table1[[#This Row],[Odds]]*Table1[[#This Row],[Win]]-Table1[[#This Row],[H-S Bet]]</f>
        <v>0</v>
      </c>
      <c r="M1054" s="5">
        <f>M1053</f>
        <v>1.4764596505160548</v>
      </c>
      <c r="N1054" s="4">
        <v>0.60099999999999998</v>
      </c>
      <c r="O1054" s="4">
        <f>((Table1[[#This Row],[Dom prob.]]*(Table1[[#This Row],[Odds]]-1)-1+Table1[[#This Row],[Dom prob.]])/(Table1[[#This Row],[Odds]]-1))*0.3</f>
        <v>-1.9199999999999991E-2</v>
      </c>
      <c r="P1054" s="4"/>
      <c r="Q1054" s="4">
        <f>(Table1[[#This Row],[Dom Bet]]*Table1[[#This Row],[Odds]]*Table1[[#This Row],[Win]]-Table1[[#This Row],[Dom Bet]])*Table1[[#This Row],[Dom Bankroll]]</f>
        <v>0</v>
      </c>
      <c r="R1054" s="4">
        <f>Table1[[#This Row],[Dom Bet]]*Table1[[#This Row],[Odds]]*Table1[[#This Row],[Win]]-Table1[[#This Row],[Dom Bet]]</f>
        <v>0</v>
      </c>
      <c r="S1054" s="4">
        <f>S1053</f>
        <v>1.094309762757649</v>
      </c>
      <c r="T1054">
        <v>0.60460000000000003</v>
      </c>
      <c r="U1054">
        <f>((Table1[[#This Row],[BB prob.]]*(Table1[[#This Row],[Odds]]-1)-1+Table1[[#This Row],[BB prob.]])/(Table1[[#This Row],[Odds]]-1))*0.3</f>
        <v>-1.6319999999999942E-2</v>
      </c>
      <c r="W1054">
        <f>(Table1[[#This Row],[BB Bet]]*Table1[[#This Row],[Odds]]*Table1[[#This Row],[Win]]-Table1[[#This Row],[BB Bet]])*Table1[[#This Row],[BB Bankroll]]</f>
        <v>0</v>
      </c>
      <c r="X1054">
        <f>Table1[[#This Row],[BB Bet]]*Table1[[#This Row],[Odds]]*Table1[[#This Row],[Win]]-Table1[[#This Row],[BB Bet]]</f>
        <v>0</v>
      </c>
      <c r="Y1054" s="5">
        <f>Y1053</f>
        <v>1.6130351638806282</v>
      </c>
    </row>
    <row r="1055" spans="1:25" x14ac:dyDescent="0.35">
      <c r="A1055" s="4">
        <v>2020020544</v>
      </c>
      <c r="B1055" s="4">
        <v>74</v>
      </c>
      <c r="C1055" s="4" t="s">
        <v>19</v>
      </c>
      <c r="D1055" s="4" t="s">
        <v>20</v>
      </c>
      <c r="E1055" s="4">
        <v>1</v>
      </c>
      <c r="F1055" s="4">
        <v>1</v>
      </c>
      <c r="G1055" s="4">
        <v>2.4500000000000002</v>
      </c>
      <c r="H1055">
        <v>0.44359709708433648</v>
      </c>
      <c r="I1055">
        <f>((Table1[[#This Row],[H-S prob.]]*(Table1[[#This Row],[Odds]]-1)-1+Table1[[#This Row],[H-S prob.]])/(Table1[[#This Row],[Odds]]-1))*0.3</f>
        <v>1.7961287142749884E-2</v>
      </c>
      <c r="J1055">
        <v>1.7961287142749884E-2</v>
      </c>
      <c r="K1055">
        <f>(Table1[[#This Row],[H-S Bet]]*Table1[[#This Row],[Odds]]*Table1[[#This Row],[Win]]-Table1[[#This Row],[H-S Bet]])*Table1[[#This Row],[H-S Bankroll]]</f>
        <v>3.8452717819524362E-2</v>
      </c>
      <c r="L1055">
        <f>Table1[[#This Row],[H-S Bet]]*Table1[[#This Row],[Odds]]*Table1[[#This Row],[Win]]-Table1[[#This Row],[H-S Bet]]</f>
        <v>2.6043866356987338E-2</v>
      </c>
      <c r="M1055" s="5">
        <f>M1054</f>
        <v>1.4764596505160548</v>
      </c>
      <c r="N1055" s="4">
        <v>0.39900000000000002</v>
      </c>
      <c r="O1055" s="4">
        <f>((Table1[[#This Row],[Dom prob.]]*(Table1[[#This Row],[Odds]]-1)-1+Table1[[#This Row],[Dom prob.]])/(Table1[[#This Row],[Odds]]-1))*0.3</f>
        <v>-4.6448275862068667E-3</v>
      </c>
      <c r="P1055" s="4"/>
      <c r="Q1055" s="4">
        <f>(Table1[[#This Row],[Dom Bet]]*Table1[[#This Row],[Odds]]*Table1[[#This Row],[Win]]-Table1[[#This Row],[Dom Bet]])*Table1[[#This Row],[Dom Bankroll]]</f>
        <v>0</v>
      </c>
      <c r="R1055" s="4">
        <f>Table1[[#This Row],[Dom Bet]]*Table1[[#This Row],[Odds]]*Table1[[#This Row],[Win]]-Table1[[#This Row],[Dom Bet]]</f>
        <v>0</v>
      </c>
      <c r="S1055" s="4">
        <f>S1054</f>
        <v>1.094309762757649</v>
      </c>
      <c r="T1055">
        <v>0.39539999999999997</v>
      </c>
      <c r="U1055">
        <f>((Table1[[#This Row],[BB prob.]]*(Table1[[#This Row],[Odds]]-1)-1+Table1[[#This Row],[BB prob.]])/(Table1[[#This Row],[Odds]]-1))*0.3</f>
        <v>-6.4696551724137963E-3</v>
      </c>
      <c r="W1055">
        <f>(Table1[[#This Row],[BB Bet]]*Table1[[#This Row],[Odds]]*Table1[[#This Row],[Win]]-Table1[[#This Row],[BB Bet]])*Table1[[#This Row],[BB Bankroll]]</f>
        <v>0</v>
      </c>
      <c r="X1055">
        <f>Table1[[#This Row],[BB Bet]]*Table1[[#This Row],[Odds]]*Table1[[#This Row],[Win]]-Table1[[#This Row],[BB Bet]]</f>
        <v>0</v>
      </c>
      <c r="Y1055" s="5">
        <f>Y1054</f>
        <v>1.6130351638806282</v>
      </c>
    </row>
    <row r="1056" spans="1:25" x14ac:dyDescent="0.35">
      <c r="A1056" s="4">
        <v>2020020545</v>
      </c>
      <c r="B1056" s="4">
        <v>74</v>
      </c>
      <c r="C1056" s="4" t="s">
        <v>4</v>
      </c>
      <c r="D1056" s="4" t="s">
        <v>21</v>
      </c>
      <c r="E1056" s="4">
        <v>1</v>
      </c>
      <c r="F1056" s="4">
        <v>0</v>
      </c>
      <c r="G1056" s="4">
        <v>1.86</v>
      </c>
      <c r="H1056">
        <v>0.49530346841633255</v>
      </c>
      <c r="I1056">
        <f>((Table1[[#This Row],[H-S prob.]]*(Table1[[#This Row],[Odds]]-1)-1+Table1[[#This Row],[H-S prob.]])/(Table1[[#This Row],[Odds]]-1))*0.3</f>
        <v>-2.7465889097309782E-2</v>
      </c>
      <c r="K1056">
        <f>(Table1[[#This Row],[H-S Bet]]*Table1[[#This Row],[Odds]]*Table1[[#This Row],[Win]]-Table1[[#This Row],[H-S Bet]])*Table1[[#This Row],[H-S Bankroll]]</f>
        <v>0</v>
      </c>
      <c r="L1056">
        <f>Table1[[#This Row],[H-S Bet]]*Table1[[#This Row],[Odds]]*Table1[[#This Row],[Win]]-Table1[[#This Row],[H-S Bet]]</f>
        <v>0</v>
      </c>
      <c r="M1056" s="5">
        <f>M1055</f>
        <v>1.4764596505160548</v>
      </c>
      <c r="N1056" s="4">
        <v>0.57499999999999996</v>
      </c>
      <c r="O1056" s="4">
        <f>((Table1[[#This Row],[Dom prob.]]*(Table1[[#This Row],[Odds]]-1)-1+Table1[[#This Row],[Dom prob.]])/(Table1[[#This Row],[Odds]]-1))*0.3</f>
        <v>2.4244186046511587E-2</v>
      </c>
      <c r="P1056" s="4">
        <v>2.4244186046511587E-2</v>
      </c>
      <c r="Q1056" s="4">
        <f>(Table1[[#This Row],[Dom Bet]]*Table1[[#This Row],[Odds]]*Table1[[#This Row],[Win]]-Table1[[#This Row],[Dom Bet]])*Table1[[#This Row],[Dom Bankroll]]</f>
        <v>-2.6530649480810398E-2</v>
      </c>
      <c r="R1056" s="4">
        <f>Table1[[#This Row],[Dom Bet]]*Table1[[#This Row],[Odds]]*Table1[[#This Row],[Win]]-Table1[[#This Row],[Dom Bet]]</f>
        <v>-2.4244186046511587E-2</v>
      </c>
      <c r="S1056" s="4">
        <f>S1055</f>
        <v>1.094309762757649</v>
      </c>
      <c r="T1056">
        <v>0.56179999999999997</v>
      </c>
      <c r="U1056">
        <f>((Table1[[#This Row],[BB prob.]]*(Table1[[#This Row],[Odds]]-1)-1+Table1[[#This Row],[BB prob.]])/(Table1[[#This Row],[Odds]]-1))*0.3</f>
        <v>1.5679534883720925E-2</v>
      </c>
      <c r="V1056">
        <v>1.5679534883720925E-2</v>
      </c>
      <c r="W1056">
        <f>(Table1[[#This Row],[BB Bet]]*Table1[[#This Row],[Odds]]*Table1[[#This Row],[Win]]-Table1[[#This Row],[BB Bet]])*Table1[[#This Row],[BB Bankroll]]</f>
        <v>-2.5291641120734808E-2</v>
      </c>
      <c r="X1056">
        <f>Table1[[#This Row],[BB Bet]]*Table1[[#This Row],[Odds]]*Table1[[#This Row],[Win]]-Table1[[#This Row],[BB Bet]]</f>
        <v>-1.5679534883720925E-2</v>
      </c>
      <c r="Y1056" s="5">
        <f>Y1055</f>
        <v>1.6130351638806282</v>
      </c>
    </row>
    <row r="1057" spans="1:25" x14ac:dyDescent="0.35">
      <c r="A1057" s="4">
        <v>2020020545</v>
      </c>
      <c r="B1057" s="4">
        <v>74</v>
      </c>
      <c r="C1057" s="4" t="s">
        <v>21</v>
      </c>
      <c r="D1057" s="4" t="s">
        <v>4</v>
      </c>
      <c r="E1057" s="4">
        <v>0</v>
      </c>
      <c r="F1057" s="4">
        <v>1</v>
      </c>
      <c r="G1057" s="4">
        <v>1.95</v>
      </c>
      <c r="H1057">
        <v>0.50469653158366745</v>
      </c>
      <c r="I1057">
        <f>((Table1[[#This Row],[H-S prob.]]*(Table1[[#This Row],[Odds]]-1)-1+Table1[[#This Row],[H-S prob.]])/(Table1[[#This Row],[Odds]]-1))*0.3</f>
        <v>-5.0026621300574238E-3</v>
      </c>
      <c r="K1057">
        <f>(Table1[[#This Row],[H-S Bet]]*Table1[[#This Row],[Odds]]*Table1[[#This Row],[Win]]-Table1[[#This Row],[H-S Bet]])*Table1[[#This Row],[H-S Bankroll]]</f>
        <v>0</v>
      </c>
      <c r="L1057">
        <f>Table1[[#This Row],[H-S Bet]]*Table1[[#This Row],[Odds]]*Table1[[#This Row],[Win]]-Table1[[#This Row],[H-S Bet]]</f>
        <v>0</v>
      </c>
      <c r="M1057" s="5">
        <f>M1056</f>
        <v>1.4764596505160548</v>
      </c>
      <c r="N1057" s="4">
        <v>0.42500000000000004</v>
      </c>
      <c r="O1057" s="4">
        <f>((Table1[[#This Row],[Dom prob.]]*(Table1[[#This Row],[Odds]]-1)-1+Table1[[#This Row],[Dom prob.]])/(Table1[[#This Row],[Odds]]-1))*0.3</f>
        <v>-5.4078947368421018E-2</v>
      </c>
      <c r="P1057" s="4"/>
      <c r="Q1057" s="4">
        <f>(Table1[[#This Row],[Dom Bet]]*Table1[[#This Row],[Odds]]*Table1[[#This Row],[Win]]-Table1[[#This Row],[Dom Bet]])*Table1[[#This Row],[Dom Bankroll]]</f>
        <v>0</v>
      </c>
      <c r="R1057" s="4">
        <f>Table1[[#This Row],[Dom Bet]]*Table1[[#This Row],[Odds]]*Table1[[#This Row],[Win]]-Table1[[#This Row],[Dom Bet]]</f>
        <v>0</v>
      </c>
      <c r="S1057" s="4">
        <f>S1056</f>
        <v>1.094309762757649</v>
      </c>
      <c r="T1057">
        <v>0.43820000000000003</v>
      </c>
      <c r="U1057">
        <f>((Table1[[#This Row],[BB prob.]]*(Table1[[#This Row],[Odds]]-1)-1+Table1[[#This Row],[BB prob.]])/(Table1[[#This Row],[Odds]]-1))*0.3</f>
        <v>-4.5950526315789449E-2</v>
      </c>
      <c r="W1057">
        <f>(Table1[[#This Row],[BB Bet]]*Table1[[#This Row],[Odds]]*Table1[[#This Row],[Win]]-Table1[[#This Row],[BB Bet]])*Table1[[#This Row],[BB Bankroll]]</f>
        <v>0</v>
      </c>
      <c r="X1057">
        <f>Table1[[#This Row],[BB Bet]]*Table1[[#This Row],[Odds]]*Table1[[#This Row],[Win]]-Table1[[#This Row],[BB Bet]]</f>
        <v>0</v>
      </c>
      <c r="Y1057" s="5">
        <f>Y1056</f>
        <v>1.6130351638806282</v>
      </c>
    </row>
    <row r="1058" spans="1:25" x14ac:dyDescent="0.35">
      <c r="A1058" s="4">
        <v>2020020547</v>
      </c>
      <c r="B1058" s="4">
        <v>74</v>
      </c>
      <c r="C1058" s="4" t="s">
        <v>32</v>
      </c>
      <c r="D1058" s="4" t="s">
        <v>31</v>
      </c>
      <c r="E1058" s="4">
        <v>1</v>
      </c>
      <c r="F1058" s="4">
        <v>0</v>
      </c>
      <c r="G1058" s="4">
        <v>1.86</v>
      </c>
      <c r="H1058">
        <v>0.48736219796816116</v>
      </c>
      <c r="I1058">
        <f>((Table1[[#This Row],[H-S prob.]]*(Table1[[#This Row],[Odds]]-1)-1+Table1[[#This Row],[H-S prob.]])/(Table1[[#This Row],[Odds]]-1))*0.3</f>
        <v>-3.2618480853216343E-2</v>
      </c>
      <c r="K1058">
        <f>(Table1[[#This Row],[H-S Bet]]*Table1[[#This Row],[Odds]]*Table1[[#This Row],[Win]]-Table1[[#This Row],[H-S Bet]])*Table1[[#This Row],[H-S Bankroll]]</f>
        <v>0</v>
      </c>
      <c r="L1058">
        <f>Table1[[#This Row],[H-S Bet]]*Table1[[#This Row],[Odds]]*Table1[[#This Row],[Win]]-Table1[[#This Row],[H-S Bet]]</f>
        <v>0</v>
      </c>
      <c r="M1058" s="5">
        <f>M1057</f>
        <v>1.4764596505160548</v>
      </c>
      <c r="N1058" s="4">
        <v>0.52</v>
      </c>
      <c r="O1058" s="4">
        <f>((Table1[[#This Row],[Dom prob.]]*(Table1[[#This Row],[Odds]]-1)-1+Table1[[#This Row],[Dom prob.]])/(Table1[[#This Row],[Odds]]-1))*0.3</f>
        <v>-1.1441860465116256E-2</v>
      </c>
      <c r="P1058" s="4"/>
      <c r="Q1058" s="4">
        <f>(Table1[[#This Row],[Dom Bet]]*Table1[[#This Row],[Odds]]*Table1[[#This Row],[Win]]-Table1[[#This Row],[Dom Bet]])*Table1[[#This Row],[Dom Bankroll]]</f>
        <v>0</v>
      </c>
      <c r="R1058" s="4">
        <f>Table1[[#This Row],[Dom Bet]]*Table1[[#This Row],[Odds]]*Table1[[#This Row],[Win]]-Table1[[#This Row],[Dom Bet]]</f>
        <v>0</v>
      </c>
      <c r="S1058" s="4">
        <f>S1057</f>
        <v>1.094309762757649</v>
      </c>
      <c r="T1058">
        <v>0.5645</v>
      </c>
      <c r="U1058">
        <f>((Table1[[#This Row],[BB prob.]]*(Table1[[#This Row],[Odds]]-1)-1+Table1[[#This Row],[BB prob.]])/(Table1[[#This Row],[Odds]]-1))*0.3</f>
        <v>1.7431395348837232E-2</v>
      </c>
      <c r="V1058">
        <v>1.7431395348837232E-2</v>
      </c>
      <c r="W1058">
        <f>(Table1[[#This Row],[BB Bet]]*Table1[[#This Row],[Odds]]*Table1[[#This Row],[Win]]-Table1[[#This Row],[BB Bet]])*Table1[[#This Row],[BB Bankroll]]</f>
        <v>-2.8117453653179685E-2</v>
      </c>
      <c r="X1058">
        <f>Table1[[#This Row],[BB Bet]]*Table1[[#This Row],[Odds]]*Table1[[#This Row],[Win]]-Table1[[#This Row],[BB Bet]]</f>
        <v>-1.7431395348837232E-2</v>
      </c>
      <c r="Y1058" s="5">
        <f>Y1057</f>
        <v>1.6130351638806282</v>
      </c>
    </row>
    <row r="1059" spans="1:25" x14ac:dyDescent="0.35">
      <c r="A1059" s="4">
        <v>2020020547</v>
      </c>
      <c r="B1059" s="4">
        <v>74</v>
      </c>
      <c r="C1059" s="4" t="s">
        <v>31</v>
      </c>
      <c r="D1059" s="4" t="s">
        <v>32</v>
      </c>
      <c r="E1059" s="4">
        <v>0</v>
      </c>
      <c r="F1059" s="4">
        <v>1</v>
      </c>
      <c r="G1059" s="4">
        <v>1.95</v>
      </c>
      <c r="H1059">
        <v>0.51263780203183884</v>
      </c>
      <c r="I1059">
        <f>((Table1[[#This Row],[H-S prob.]]*(Table1[[#This Row],[Odds]]-1)-1+Table1[[#This Row],[H-S prob.]])/(Table1[[#This Row],[Odds]]-1))*0.3</f>
        <v>-1.1251138039397883E-4</v>
      </c>
      <c r="K1059">
        <f>(Table1[[#This Row],[H-S Bet]]*Table1[[#This Row],[Odds]]*Table1[[#This Row],[Win]]-Table1[[#This Row],[H-S Bet]])*Table1[[#This Row],[H-S Bankroll]]</f>
        <v>0</v>
      </c>
      <c r="L1059">
        <f>Table1[[#This Row],[H-S Bet]]*Table1[[#This Row],[Odds]]*Table1[[#This Row],[Win]]-Table1[[#This Row],[H-S Bet]]</f>
        <v>0</v>
      </c>
      <c r="M1059" s="5">
        <f>M1058</f>
        <v>1.4764596505160548</v>
      </c>
      <c r="N1059" s="4">
        <v>0.48</v>
      </c>
      <c r="O1059" s="4">
        <f>((Table1[[#This Row],[Dom prob.]]*(Table1[[#This Row],[Odds]]-1)-1+Table1[[#This Row],[Dom prob.]])/(Table1[[#This Row],[Odds]]-1))*0.3</f>
        <v>-2.0210526315789495E-2</v>
      </c>
      <c r="P1059" s="4"/>
      <c r="Q1059" s="4">
        <f>(Table1[[#This Row],[Dom Bet]]*Table1[[#This Row],[Odds]]*Table1[[#This Row],[Win]]-Table1[[#This Row],[Dom Bet]])*Table1[[#This Row],[Dom Bankroll]]</f>
        <v>0</v>
      </c>
      <c r="R1059" s="4">
        <f>Table1[[#This Row],[Dom Bet]]*Table1[[#This Row],[Odds]]*Table1[[#This Row],[Win]]-Table1[[#This Row],[Dom Bet]]</f>
        <v>0</v>
      </c>
      <c r="S1059" s="4">
        <f>S1058</f>
        <v>1.094309762757649</v>
      </c>
      <c r="T1059">
        <v>0.4355</v>
      </c>
      <c r="U1059">
        <f>((Table1[[#This Row],[BB prob.]]*(Table1[[#This Row],[Odds]]-1)-1+Table1[[#This Row],[BB prob.]])/(Table1[[#This Row],[Odds]]-1))*0.3</f>
        <v>-4.7613157894736871E-2</v>
      </c>
      <c r="W1059">
        <f>(Table1[[#This Row],[BB Bet]]*Table1[[#This Row],[Odds]]*Table1[[#This Row],[Win]]-Table1[[#This Row],[BB Bet]])*Table1[[#This Row],[BB Bankroll]]</f>
        <v>0</v>
      </c>
      <c r="X1059">
        <f>Table1[[#This Row],[BB Bet]]*Table1[[#This Row],[Odds]]*Table1[[#This Row],[Win]]-Table1[[#This Row],[BB Bet]]</f>
        <v>0</v>
      </c>
      <c r="Y1059" s="5">
        <f>Y1058</f>
        <v>1.6130351638806282</v>
      </c>
    </row>
    <row r="1060" spans="1:25" x14ac:dyDescent="0.35">
      <c r="A1060" s="4">
        <v>2020020548</v>
      </c>
      <c r="B1060" s="4">
        <v>75</v>
      </c>
      <c r="C1060" s="4" t="s">
        <v>12</v>
      </c>
      <c r="D1060" s="4" t="s">
        <v>2</v>
      </c>
      <c r="E1060" s="4">
        <v>1</v>
      </c>
      <c r="F1060" s="4">
        <v>0</v>
      </c>
      <c r="G1060" s="4">
        <v>2.7</v>
      </c>
      <c r="H1060">
        <v>0.31965070817205471</v>
      </c>
      <c r="I1060">
        <f>((Table1[[#This Row],[H-S prob.]]*(Table1[[#This Row],[Odds]]-1)-1+Table1[[#This Row],[H-S prob.]])/(Table1[[#This Row],[Odds]]-1))*0.3</f>
        <v>-2.4166427282726863E-2</v>
      </c>
      <c r="K1060">
        <f>(Table1[[#This Row],[H-S Bet]]*Table1[[#This Row],[Odds]]*Table1[[#This Row],[Win]]-Table1[[#This Row],[H-S Bet]])*Table1[[#This Row],[H-S Bankroll]]</f>
        <v>0</v>
      </c>
      <c r="L1060">
        <f>Table1[[#This Row],[H-S Bet]]*Table1[[#This Row],[Odds]]*Table1[[#This Row],[Win]]-Table1[[#This Row],[H-S Bet]]</f>
        <v>0</v>
      </c>
      <c r="M1060" s="5">
        <f>M1059+SUM(K1048:K1059)</f>
        <v>1.5463128729365234</v>
      </c>
      <c r="N1060" s="4">
        <v>0.39100000000000001</v>
      </c>
      <c r="O1060" s="4">
        <f>((Table1[[#This Row],[Dom prob.]]*(Table1[[#This Row],[Odds]]-1)-1+Table1[[#This Row],[Dom prob.]])/(Table1[[#This Row],[Odds]]-1))*0.3</f>
        <v>9.8294117647058955E-3</v>
      </c>
      <c r="P1060" s="4">
        <v>9.8294117647058955E-3</v>
      </c>
      <c r="Q1060" s="4">
        <f>(Table1[[#This Row],[Dom Bet]]*Table1[[#This Row],[Odds]]*Table1[[#This Row],[Win]]-Table1[[#This Row],[Dom Bet]])*Table1[[#This Row],[Dom Bankroll]]</f>
        <v>-1.0387366899504901E-2</v>
      </c>
      <c r="R1060" s="4">
        <f>Table1[[#This Row],[Dom Bet]]*Table1[[#This Row],[Odds]]*Table1[[#This Row],[Win]]-Table1[[#This Row],[Dom Bet]]</f>
        <v>-9.8294117647058955E-3</v>
      </c>
      <c r="S1060" s="4">
        <f>S1059+SUM(Q1048:Q1059)</f>
        <v>1.0567638377712931</v>
      </c>
      <c r="T1060">
        <v>0.37890000000000001</v>
      </c>
      <c r="U1060">
        <f>((Table1[[#This Row],[BB prob.]]*(Table1[[#This Row],[Odds]]-1)-1+Table1[[#This Row],[BB prob.]])/(Table1[[#This Row],[Odds]]-1))*0.3</f>
        <v>4.0641176470588413E-3</v>
      </c>
      <c r="V1060">
        <v>4.0641176470588413E-3</v>
      </c>
      <c r="W1060">
        <f>(Table1[[#This Row],[BB Bet]]*Table1[[#This Row],[Odds]]*Table1[[#This Row],[Win]]-Table1[[#This Row],[BB Bet]])*Table1[[#This Row],[BB Bankroll]]</f>
        <v>-5.9882133968891952E-3</v>
      </c>
      <c r="X1060">
        <f>Table1[[#This Row],[BB Bet]]*Table1[[#This Row],[Odds]]*Table1[[#This Row],[Win]]-Table1[[#This Row],[BB Bet]]</f>
        <v>-4.0641176470588413E-3</v>
      </c>
      <c r="Y1060" s="5">
        <f>Y1059+SUM(W1048:W1059)</f>
        <v>1.4734350520642043</v>
      </c>
    </row>
    <row r="1061" spans="1:25" x14ac:dyDescent="0.35">
      <c r="A1061" s="4">
        <v>2020020548</v>
      </c>
      <c r="B1061" s="4">
        <v>75</v>
      </c>
      <c r="C1061" s="4" t="s">
        <v>2</v>
      </c>
      <c r="D1061" s="4" t="s">
        <v>12</v>
      </c>
      <c r="E1061" s="4">
        <v>0</v>
      </c>
      <c r="F1061" s="4">
        <v>1</v>
      </c>
      <c r="G1061" s="4">
        <v>1.5</v>
      </c>
      <c r="H1061">
        <v>0.68034929182794535</v>
      </c>
      <c r="I1061">
        <f>((Table1[[#This Row],[H-S prob.]]*(Table1[[#This Row],[Odds]]-1)-1+Table1[[#This Row],[H-S prob.]])/(Table1[[#This Row],[Odds]]-1))*0.3</f>
        <v>1.2314362645150845E-2</v>
      </c>
      <c r="J1061">
        <v>1.2314362645150845E-2</v>
      </c>
      <c r="K1061">
        <f>(Table1[[#This Row],[H-S Bet]]*Table1[[#This Row],[Odds]]*Table1[[#This Row],[Win]]-Table1[[#This Row],[H-S Bet]])*Table1[[#This Row],[H-S Bankroll]]</f>
        <v>9.5209287401027045E-3</v>
      </c>
      <c r="L1061">
        <f>Table1[[#This Row],[H-S Bet]]*Table1[[#This Row],[Odds]]*Table1[[#This Row],[Win]]-Table1[[#This Row],[H-S Bet]]</f>
        <v>6.1571813225754224E-3</v>
      </c>
      <c r="M1061" s="5">
        <f>M1060</f>
        <v>1.5463128729365234</v>
      </c>
      <c r="N1061" s="4">
        <v>0.60899999999999999</v>
      </c>
      <c r="O1061" s="4">
        <f>((Table1[[#This Row],[Dom prob.]]*(Table1[[#This Row],[Odds]]-1)-1+Table1[[#This Row],[Dom prob.]])/(Table1[[#This Row],[Odds]]-1))*0.3</f>
        <v>-5.1900000000000009E-2</v>
      </c>
      <c r="P1061" s="4"/>
      <c r="Q1061" s="4">
        <f>(Table1[[#This Row],[Dom Bet]]*Table1[[#This Row],[Odds]]*Table1[[#This Row],[Win]]-Table1[[#This Row],[Dom Bet]])*Table1[[#This Row],[Dom Bankroll]]</f>
        <v>0</v>
      </c>
      <c r="R1061" s="4">
        <f>Table1[[#This Row],[Dom Bet]]*Table1[[#This Row],[Odds]]*Table1[[#This Row],[Win]]-Table1[[#This Row],[Dom Bet]]</f>
        <v>0</v>
      </c>
      <c r="S1061" s="4">
        <f>S1060</f>
        <v>1.0567638377712931</v>
      </c>
      <c r="T1061">
        <v>0.62109999999999999</v>
      </c>
      <c r="U1061">
        <f>((Table1[[#This Row],[BB prob.]]*(Table1[[#This Row],[Odds]]-1)-1+Table1[[#This Row],[BB prob.]])/(Table1[[#This Row],[Odds]]-1))*0.3</f>
        <v>-4.1010000000000012E-2</v>
      </c>
      <c r="W1061">
        <f>(Table1[[#This Row],[BB Bet]]*Table1[[#This Row],[Odds]]*Table1[[#This Row],[Win]]-Table1[[#This Row],[BB Bet]])*Table1[[#This Row],[BB Bankroll]]</f>
        <v>0</v>
      </c>
      <c r="X1061">
        <f>Table1[[#This Row],[BB Bet]]*Table1[[#This Row],[Odds]]*Table1[[#This Row],[Win]]-Table1[[#This Row],[BB Bet]]</f>
        <v>0</v>
      </c>
      <c r="Y1061" s="5">
        <f>Y1060</f>
        <v>1.4734350520642043</v>
      </c>
    </row>
    <row r="1062" spans="1:25" x14ac:dyDescent="0.35">
      <c r="A1062" s="4">
        <v>2020020551</v>
      </c>
      <c r="B1062" s="4">
        <v>75</v>
      </c>
      <c r="C1062" s="4" t="s">
        <v>8</v>
      </c>
      <c r="D1062" s="4" t="s">
        <v>7</v>
      </c>
      <c r="E1062" s="4">
        <v>0</v>
      </c>
      <c r="F1062" s="4">
        <v>1</v>
      </c>
      <c r="G1062" s="4">
        <v>2.35</v>
      </c>
      <c r="H1062">
        <v>0.45102367292724116</v>
      </c>
      <c r="I1062">
        <f>((Table1[[#This Row],[H-S prob.]]*(Table1[[#This Row],[Odds]]-1)-1+Table1[[#This Row],[H-S prob.]])/(Table1[[#This Row],[Odds]]-1))*0.3</f>
        <v>1.3312362528670393E-2</v>
      </c>
      <c r="J1062">
        <v>1.3312362528670393E-2</v>
      </c>
      <c r="K1062">
        <f>(Table1[[#This Row],[H-S Bet]]*Table1[[#This Row],[Odds]]*Table1[[#This Row],[Win]]-Table1[[#This Row],[H-S Bet]])*Table1[[#This Row],[H-S Bankroll]]</f>
        <v>2.7789854688829135E-2</v>
      </c>
      <c r="L1062">
        <f>Table1[[#This Row],[H-S Bet]]*Table1[[#This Row],[Odds]]*Table1[[#This Row],[Win]]-Table1[[#This Row],[H-S Bet]]</f>
        <v>1.7971689413705035E-2</v>
      </c>
      <c r="M1062" s="5">
        <f>M1061</f>
        <v>1.5463128729365234</v>
      </c>
      <c r="N1062" s="4">
        <v>0.372</v>
      </c>
      <c r="O1062" s="4">
        <f>((Table1[[#This Row],[Dom prob.]]*(Table1[[#This Row],[Odds]]-1)-1+Table1[[#This Row],[Dom prob.]])/(Table1[[#This Row],[Odds]]-1))*0.3</f>
        <v>-2.7955555555555556E-2</v>
      </c>
      <c r="P1062" s="4"/>
      <c r="Q1062" s="4">
        <f>(Table1[[#This Row],[Dom Bet]]*Table1[[#This Row],[Odds]]*Table1[[#This Row],[Win]]-Table1[[#This Row],[Dom Bet]])*Table1[[#This Row],[Dom Bankroll]]</f>
        <v>0</v>
      </c>
      <c r="R1062" s="4">
        <f>Table1[[#This Row],[Dom Bet]]*Table1[[#This Row],[Odds]]*Table1[[#This Row],[Win]]-Table1[[#This Row],[Dom Bet]]</f>
        <v>0</v>
      </c>
      <c r="S1062" s="4">
        <f>S1061</f>
        <v>1.0567638377712931</v>
      </c>
      <c r="T1062">
        <v>0.42469999999999997</v>
      </c>
      <c r="U1062">
        <f>((Table1[[#This Row],[BB prob.]]*(Table1[[#This Row],[Odds]]-1)-1+Table1[[#This Row],[BB prob.]])/(Table1[[#This Row],[Odds]]-1))*0.3</f>
        <v>-4.3444444444445333E-4</v>
      </c>
      <c r="W1062">
        <f>(Table1[[#This Row],[BB Bet]]*Table1[[#This Row],[Odds]]*Table1[[#This Row],[Win]]-Table1[[#This Row],[BB Bet]])*Table1[[#This Row],[BB Bankroll]]</f>
        <v>0</v>
      </c>
      <c r="X1062">
        <f>Table1[[#This Row],[BB Bet]]*Table1[[#This Row],[Odds]]*Table1[[#This Row],[Win]]-Table1[[#This Row],[BB Bet]]</f>
        <v>0</v>
      </c>
      <c r="Y1062" s="5">
        <f>Y1061</f>
        <v>1.4734350520642043</v>
      </c>
    </row>
    <row r="1063" spans="1:25" x14ac:dyDescent="0.35">
      <c r="A1063" s="4">
        <v>2020020551</v>
      </c>
      <c r="B1063" s="4">
        <v>75</v>
      </c>
      <c r="C1063" s="4" t="s">
        <v>7</v>
      </c>
      <c r="D1063" s="4" t="s">
        <v>8</v>
      </c>
      <c r="E1063" s="4">
        <v>1</v>
      </c>
      <c r="F1063" s="4">
        <v>0</v>
      </c>
      <c r="G1063" s="4">
        <v>1.64</v>
      </c>
      <c r="H1063">
        <v>0.54897632707275879</v>
      </c>
      <c r="I1063">
        <f>((Table1[[#This Row],[H-S prob.]]*(Table1[[#This Row],[Odds]]-1)-1+Table1[[#This Row],[H-S prob.]])/(Table1[[#This Row],[Odds]]-1))*0.3</f>
        <v>-4.6724448562816691E-2</v>
      </c>
      <c r="K1063">
        <f>(Table1[[#This Row],[H-S Bet]]*Table1[[#This Row],[Odds]]*Table1[[#This Row],[Win]]-Table1[[#This Row],[H-S Bet]])*Table1[[#This Row],[H-S Bankroll]]</f>
        <v>0</v>
      </c>
      <c r="L1063">
        <f>Table1[[#This Row],[H-S Bet]]*Table1[[#This Row],[Odds]]*Table1[[#This Row],[Win]]-Table1[[#This Row],[H-S Bet]]</f>
        <v>0</v>
      </c>
      <c r="M1063" s="5">
        <f>M1062</f>
        <v>1.5463128729365234</v>
      </c>
      <c r="N1063" s="4">
        <v>0.628</v>
      </c>
      <c r="O1063" s="4">
        <f>((Table1[[#This Row],[Dom prob.]]*(Table1[[#This Row],[Odds]]-1)-1+Table1[[#This Row],[Dom prob.]])/(Table1[[#This Row],[Odds]]-1))*0.3</f>
        <v>1.4024999999999977E-2</v>
      </c>
      <c r="P1063" s="4">
        <v>1.4024999999999977E-2</v>
      </c>
      <c r="Q1063" s="4">
        <f>(Table1[[#This Row],[Dom Bet]]*Table1[[#This Row],[Odds]]*Table1[[#This Row],[Win]]-Table1[[#This Row],[Dom Bet]])*Table1[[#This Row],[Dom Bankroll]]</f>
        <v>-1.4821112824742362E-2</v>
      </c>
      <c r="R1063" s="4">
        <f>Table1[[#This Row],[Dom Bet]]*Table1[[#This Row],[Odds]]*Table1[[#This Row],[Win]]-Table1[[#This Row],[Dom Bet]]</f>
        <v>-1.4024999999999977E-2</v>
      </c>
      <c r="S1063" s="4">
        <f>S1062</f>
        <v>1.0567638377712931</v>
      </c>
      <c r="T1063">
        <v>0.57530000000000003</v>
      </c>
      <c r="U1063">
        <f>((Table1[[#This Row],[BB prob.]]*(Table1[[#This Row],[Odds]]-1)-1+Table1[[#This Row],[BB prob.]])/(Table1[[#This Row],[Odds]]-1))*0.3</f>
        <v>-2.6488125000000005E-2</v>
      </c>
      <c r="W1063">
        <f>(Table1[[#This Row],[BB Bet]]*Table1[[#This Row],[Odds]]*Table1[[#This Row],[Win]]-Table1[[#This Row],[BB Bet]])*Table1[[#This Row],[BB Bankroll]]</f>
        <v>0</v>
      </c>
      <c r="X1063">
        <f>Table1[[#This Row],[BB Bet]]*Table1[[#This Row],[Odds]]*Table1[[#This Row],[Win]]-Table1[[#This Row],[BB Bet]]</f>
        <v>0</v>
      </c>
      <c r="Y1063" s="5">
        <f>Y1062</f>
        <v>1.4734350520642043</v>
      </c>
    </row>
    <row r="1064" spans="1:25" x14ac:dyDescent="0.35">
      <c r="A1064" s="4">
        <v>2020020552</v>
      </c>
      <c r="B1064" s="4">
        <v>75</v>
      </c>
      <c r="C1064" s="4" t="s">
        <v>22</v>
      </c>
      <c r="D1064" s="4" t="s">
        <v>23</v>
      </c>
      <c r="E1064" s="4">
        <v>1</v>
      </c>
      <c r="F1064" s="4">
        <v>0</v>
      </c>
      <c r="G1064" s="4">
        <v>1.9</v>
      </c>
      <c r="H1064">
        <v>0.5064385432375581</v>
      </c>
      <c r="I1064">
        <f>((Table1[[#This Row],[H-S prob.]]*(Table1[[#This Row],[Odds]]-1)-1+Table1[[#This Row],[H-S prob.]])/(Table1[[#This Row],[Odds]]-1))*0.3</f>
        <v>-1.2588922616213213E-2</v>
      </c>
      <c r="K1064">
        <f>(Table1[[#This Row],[H-S Bet]]*Table1[[#This Row],[Odds]]*Table1[[#This Row],[Win]]-Table1[[#This Row],[H-S Bet]])*Table1[[#This Row],[H-S Bankroll]]</f>
        <v>0</v>
      </c>
      <c r="L1064">
        <f>Table1[[#This Row],[H-S Bet]]*Table1[[#This Row],[Odds]]*Table1[[#This Row],[Win]]-Table1[[#This Row],[H-S Bet]]</f>
        <v>0</v>
      </c>
      <c r="M1064" s="5">
        <f>M1063</f>
        <v>1.5463128729365234</v>
      </c>
      <c r="N1064" s="4">
        <v>0.51</v>
      </c>
      <c r="O1064" s="4">
        <f>((Table1[[#This Row],[Dom prob.]]*(Table1[[#This Row],[Odds]]-1)-1+Table1[[#This Row],[Dom prob.]])/(Table1[[#This Row],[Odds]]-1))*0.3</f>
        <v>-1.0333333333333344E-2</v>
      </c>
      <c r="P1064" s="4"/>
      <c r="Q1064" s="4">
        <f>(Table1[[#This Row],[Dom Bet]]*Table1[[#This Row],[Odds]]*Table1[[#This Row],[Win]]-Table1[[#This Row],[Dom Bet]])*Table1[[#This Row],[Dom Bankroll]]</f>
        <v>0</v>
      </c>
      <c r="R1064" s="4">
        <f>Table1[[#This Row],[Dom Bet]]*Table1[[#This Row],[Odds]]*Table1[[#This Row],[Win]]-Table1[[#This Row],[Dom Bet]]</f>
        <v>0</v>
      </c>
      <c r="S1064" s="4">
        <f>S1063</f>
        <v>1.0567638377712931</v>
      </c>
      <c r="T1064">
        <v>0.47160000000000002</v>
      </c>
      <c r="U1064">
        <f>((Table1[[#This Row],[BB prob.]]*(Table1[[#This Row],[Odds]]-1)-1+Table1[[#This Row],[BB prob.]])/(Table1[[#This Row],[Odds]]-1))*0.3</f>
        <v>-3.4653333333333348E-2</v>
      </c>
      <c r="W1064">
        <f>(Table1[[#This Row],[BB Bet]]*Table1[[#This Row],[Odds]]*Table1[[#This Row],[Win]]-Table1[[#This Row],[BB Bet]])*Table1[[#This Row],[BB Bankroll]]</f>
        <v>0</v>
      </c>
      <c r="X1064">
        <f>Table1[[#This Row],[BB Bet]]*Table1[[#This Row],[Odds]]*Table1[[#This Row],[Win]]-Table1[[#This Row],[BB Bet]]</f>
        <v>0</v>
      </c>
      <c r="Y1064" s="5">
        <f>Y1063</f>
        <v>1.4734350520642043</v>
      </c>
    </row>
    <row r="1065" spans="1:25" x14ac:dyDescent="0.35">
      <c r="A1065" s="4">
        <v>2020020552</v>
      </c>
      <c r="B1065" s="4">
        <v>75</v>
      </c>
      <c r="C1065" s="4" t="s">
        <v>23</v>
      </c>
      <c r="D1065" s="4" t="s">
        <v>22</v>
      </c>
      <c r="E1065" s="4">
        <v>0</v>
      </c>
      <c r="F1065" s="4">
        <v>1</v>
      </c>
      <c r="G1065" s="4">
        <v>1.95</v>
      </c>
      <c r="H1065">
        <v>0.4935614567624419</v>
      </c>
      <c r="I1065">
        <f>((Table1[[#This Row],[H-S prob.]]*(Table1[[#This Row],[Odds]]-1)-1+Table1[[#This Row],[H-S prob.]])/(Table1[[#This Row],[Odds]]-1))*0.3</f>
        <v>-1.1859523993654192E-2</v>
      </c>
      <c r="K1065">
        <f>(Table1[[#This Row],[H-S Bet]]*Table1[[#This Row],[Odds]]*Table1[[#This Row],[Win]]-Table1[[#This Row],[H-S Bet]])*Table1[[#This Row],[H-S Bankroll]]</f>
        <v>0</v>
      </c>
      <c r="L1065">
        <f>Table1[[#This Row],[H-S Bet]]*Table1[[#This Row],[Odds]]*Table1[[#This Row],[Win]]-Table1[[#This Row],[H-S Bet]]</f>
        <v>0</v>
      </c>
      <c r="M1065" s="5">
        <f>M1064</f>
        <v>1.5463128729365234</v>
      </c>
      <c r="N1065" s="4">
        <v>0.49</v>
      </c>
      <c r="O1065" s="4">
        <f>((Table1[[#This Row],[Dom prob.]]*(Table1[[#This Row],[Odds]]-1)-1+Table1[[#This Row],[Dom prob.]])/(Table1[[#This Row],[Odds]]-1))*0.3</f>
        <v>-1.4052631578947363E-2</v>
      </c>
      <c r="P1065" s="4"/>
      <c r="Q1065" s="4">
        <f>(Table1[[#This Row],[Dom Bet]]*Table1[[#This Row],[Odds]]*Table1[[#This Row],[Win]]-Table1[[#This Row],[Dom Bet]])*Table1[[#This Row],[Dom Bankroll]]</f>
        <v>0</v>
      </c>
      <c r="R1065" s="4">
        <f>Table1[[#This Row],[Dom Bet]]*Table1[[#This Row],[Odds]]*Table1[[#This Row],[Win]]-Table1[[#This Row],[Dom Bet]]</f>
        <v>0</v>
      </c>
      <c r="S1065" s="4">
        <f>S1064</f>
        <v>1.0567638377712931</v>
      </c>
      <c r="T1065">
        <v>0.52839999999999998</v>
      </c>
      <c r="U1065">
        <f>((Table1[[#This Row],[BB prob.]]*(Table1[[#This Row],[Odds]]-1)-1+Table1[[#This Row],[BB prob.]])/(Table1[[#This Row],[Odds]]-1))*0.3</f>
        <v>9.5936842105263046E-3</v>
      </c>
      <c r="V1065">
        <v>9.5936842105263046E-3</v>
      </c>
      <c r="W1065">
        <f>(Table1[[#This Row],[BB Bet]]*Table1[[#This Row],[Odds]]*Table1[[#This Row],[Win]]-Table1[[#This Row],[BB Bet]])*Table1[[#This Row],[BB Bankroll]]</f>
        <v>1.3428887064513142E-2</v>
      </c>
      <c r="X1065">
        <f>Table1[[#This Row],[BB Bet]]*Table1[[#This Row],[Odds]]*Table1[[#This Row],[Win]]-Table1[[#This Row],[BB Bet]]</f>
        <v>9.1139999999999884E-3</v>
      </c>
      <c r="Y1065" s="5">
        <f>Y1064</f>
        <v>1.4734350520642043</v>
      </c>
    </row>
    <row r="1066" spans="1:25" x14ac:dyDescent="0.35">
      <c r="A1066" s="4">
        <v>2020020554</v>
      </c>
      <c r="B1066" s="4">
        <v>75</v>
      </c>
      <c r="C1066" s="4" t="s">
        <v>28</v>
      </c>
      <c r="D1066" s="4" t="s">
        <v>27</v>
      </c>
      <c r="E1066" s="4">
        <v>0</v>
      </c>
      <c r="F1066" s="4">
        <v>0</v>
      </c>
      <c r="G1066" s="4">
        <v>2.8</v>
      </c>
      <c r="H1066">
        <v>0.34026057560920553</v>
      </c>
      <c r="I1066">
        <f>((Table1[[#This Row],[H-S prob.]]*(Table1[[#This Row],[Odds]]-1)-1+Table1[[#This Row],[H-S prob.]])/(Table1[[#This Row],[Odds]]-1))*0.3</f>
        <v>-7.8783980490374321E-3</v>
      </c>
      <c r="K1066">
        <f>(Table1[[#This Row],[H-S Bet]]*Table1[[#This Row],[Odds]]*Table1[[#This Row],[Win]]-Table1[[#This Row],[H-S Bet]])*Table1[[#This Row],[H-S Bankroll]]</f>
        <v>0</v>
      </c>
      <c r="L1066">
        <f>Table1[[#This Row],[H-S Bet]]*Table1[[#This Row],[Odds]]*Table1[[#This Row],[Win]]-Table1[[#This Row],[H-S Bet]]</f>
        <v>0</v>
      </c>
      <c r="M1066" s="5">
        <f>M1065</f>
        <v>1.5463128729365234</v>
      </c>
      <c r="N1066" s="4">
        <v>0.32999999999999996</v>
      </c>
      <c r="O1066" s="4">
        <f>((Table1[[#This Row],[Dom prob.]]*(Table1[[#This Row],[Odds]]-1)-1+Table1[[#This Row],[Dom prob.]])/(Table1[[#This Row],[Odds]]-1))*0.3</f>
        <v>-1.2666666666666698E-2</v>
      </c>
      <c r="P1066" s="4"/>
      <c r="Q1066" s="4">
        <f>(Table1[[#This Row],[Dom Bet]]*Table1[[#This Row],[Odds]]*Table1[[#This Row],[Win]]-Table1[[#This Row],[Dom Bet]])*Table1[[#This Row],[Dom Bankroll]]</f>
        <v>0</v>
      </c>
      <c r="R1066" s="4">
        <f>Table1[[#This Row],[Dom Bet]]*Table1[[#This Row],[Odds]]*Table1[[#This Row],[Win]]-Table1[[#This Row],[Dom Bet]]</f>
        <v>0</v>
      </c>
      <c r="S1066" s="4">
        <f>S1065</f>
        <v>1.0567638377712931</v>
      </c>
      <c r="T1066">
        <v>0.29790000000000005</v>
      </c>
      <c r="U1066">
        <f>((Table1[[#This Row],[BB prob.]]*(Table1[[#This Row],[Odds]]-1)-1+Table1[[#This Row],[BB prob.]])/(Table1[[#This Row],[Odds]]-1))*0.3</f>
        <v>-2.7646666666666656E-2</v>
      </c>
      <c r="W1066">
        <f>(Table1[[#This Row],[BB Bet]]*Table1[[#This Row],[Odds]]*Table1[[#This Row],[Win]]-Table1[[#This Row],[BB Bet]])*Table1[[#This Row],[BB Bankroll]]</f>
        <v>0</v>
      </c>
      <c r="X1066">
        <f>Table1[[#This Row],[BB Bet]]*Table1[[#This Row],[Odds]]*Table1[[#This Row],[Win]]-Table1[[#This Row],[BB Bet]]</f>
        <v>0</v>
      </c>
      <c r="Y1066" s="5">
        <f>Y1065</f>
        <v>1.4734350520642043</v>
      </c>
    </row>
    <row r="1067" spans="1:25" x14ac:dyDescent="0.35">
      <c r="A1067" s="4">
        <v>2020020554</v>
      </c>
      <c r="B1067" s="4">
        <v>75</v>
      </c>
      <c r="C1067" s="4" t="s">
        <v>27</v>
      </c>
      <c r="D1067" s="4" t="s">
        <v>28</v>
      </c>
      <c r="E1067" s="4">
        <v>1</v>
      </c>
      <c r="F1067" s="4">
        <v>1</v>
      </c>
      <c r="G1067" s="4">
        <v>1.47</v>
      </c>
      <c r="H1067">
        <v>0.65973942439079447</v>
      </c>
      <c r="I1067">
        <f>((Table1[[#This Row],[H-S prob.]]*(Table1[[#This Row],[Odds]]-1)-1+Table1[[#This Row],[H-S prob.]])/(Table1[[#This Row],[Odds]]-1))*0.3</f>
        <v>-1.9265774135446043E-2</v>
      </c>
      <c r="K1067">
        <f>(Table1[[#This Row],[H-S Bet]]*Table1[[#This Row],[Odds]]*Table1[[#This Row],[Win]]-Table1[[#This Row],[H-S Bet]])*Table1[[#This Row],[H-S Bankroll]]</f>
        <v>0</v>
      </c>
      <c r="L1067">
        <f>Table1[[#This Row],[H-S Bet]]*Table1[[#This Row],[Odds]]*Table1[[#This Row],[Win]]-Table1[[#This Row],[H-S Bet]]</f>
        <v>0</v>
      </c>
      <c r="M1067" s="5">
        <f>M1066</f>
        <v>1.5463128729365234</v>
      </c>
      <c r="N1067" s="4">
        <v>0.67</v>
      </c>
      <c r="O1067" s="4">
        <f>((Table1[[#This Row],[Dom prob.]]*(Table1[[#This Row],[Odds]]-1)-1+Table1[[#This Row],[Dom prob.]])/(Table1[[#This Row],[Odds]]-1))*0.3</f>
        <v>-9.6382978723404279E-3</v>
      </c>
      <c r="P1067" s="4"/>
      <c r="Q1067" s="4">
        <f>(Table1[[#This Row],[Dom Bet]]*Table1[[#This Row],[Odds]]*Table1[[#This Row],[Win]]-Table1[[#This Row],[Dom Bet]])*Table1[[#This Row],[Dom Bankroll]]</f>
        <v>0</v>
      </c>
      <c r="R1067" s="4">
        <f>Table1[[#This Row],[Dom Bet]]*Table1[[#This Row],[Odds]]*Table1[[#This Row],[Win]]-Table1[[#This Row],[Dom Bet]]</f>
        <v>0</v>
      </c>
      <c r="S1067" s="4">
        <f>S1066</f>
        <v>1.0567638377712931</v>
      </c>
      <c r="T1067">
        <v>0.70209999999999995</v>
      </c>
      <c r="U1067">
        <f>((Table1[[#This Row],[BB prob.]]*(Table1[[#This Row],[Odds]]-1)-1+Table1[[#This Row],[BB prob.]])/(Table1[[#This Row],[Odds]]-1))*0.3</f>
        <v>2.0481063829787222E-2</v>
      </c>
      <c r="V1067">
        <v>2.0481063829787222E-2</v>
      </c>
      <c r="W1067">
        <f>(Table1[[#This Row],[BB Bet]]*Table1[[#This Row],[Odds]]*Table1[[#This Row],[Win]]-Table1[[#This Row],[BB Bet]])*Table1[[#This Row],[BB Bankroll]]</f>
        <v>1.418343315467523E-2</v>
      </c>
      <c r="X1067">
        <f>Table1[[#This Row],[BB Bet]]*Table1[[#This Row],[Odds]]*Table1[[#This Row],[Win]]-Table1[[#This Row],[BB Bet]]</f>
        <v>9.6260999999999951E-3</v>
      </c>
      <c r="Y1067" s="5">
        <f>Y1066</f>
        <v>1.4734350520642043</v>
      </c>
    </row>
    <row r="1068" spans="1:25" x14ac:dyDescent="0.35">
      <c r="A1068" s="4">
        <v>2020020554.0999999</v>
      </c>
      <c r="B1068" s="4">
        <v>75</v>
      </c>
      <c r="C1068" s="4" t="s">
        <v>26</v>
      </c>
      <c r="D1068" s="4" t="s">
        <v>10</v>
      </c>
      <c r="E1068" s="4">
        <v>0</v>
      </c>
      <c r="F1068" s="4">
        <v>0</v>
      </c>
      <c r="G1068" s="4">
        <v>4.05</v>
      </c>
      <c r="H1068">
        <v>0.21282957606546915</v>
      </c>
      <c r="I1068">
        <f>((Table1[[#This Row],[H-S prob.]]*(Table1[[#This Row],[Odds]]-1)-1+Table1[[#This Row],[H-S prob.]])/(Table1[[#This Row],[Odds]]-1))*0.3</f>
        <v>-1.3577726255886888E-2</v>
      </c>
      <c r="K1068">
        <f>(Table1[[#This Row],[H-S Bet]]*Table1[[#This Row],[Odds]]*Table1[[#This Row],[Win]]-Table1[[#This Row],[H-S Bet]])*Table1[[#This Row],[H-S Bankroll]]</f>
        <v>0</v>
      </c>
      <c r="L1068">
        <f>Table1[[#This Row],[H-S Bet]]*Table1[[#This Row],[Odds]]*Table1[[#This Row],[Win]]-Table1[[#This Row],[H-S Bet]]</f>
        <v>0</v>
      </c>
      <c r="M1068" s="5">
        <f>M1067</f>
        <v>1.5463128729365234</v>
      </c>
      <c r="N1068" s="4">
        <v>0.16200000000000003</v>
      </c>
      <c r="O1068" s="4">
        <f>((Table1[[#This Row],[Dom prob.]]*(Table1[[#This Row],[Odds]]-1)-1+Table1[[#This Row],[Dom prob.]])/(Table1[[#This Row],[Odds]]-1))*0.3</f>
        <v>-3.3826229508196706E-2</v>
      </c>
      <c r="P1068" s="4"/>
      <c r="Q1068" s="4">
        <f>(Table1[[#This Row],[Dom Bet]]*Table1[[#This Row],[Odds]]*Table1[[#This Row],[Win]]-Table1[[#This Row],[Dom Bet]])*Table1[[#This Row],[Dom Bankroll]]</f>
        <v>0</v>
      </c>
      <c r="R1068" s="4">
        <f>Table1[[#This Row],[Dom Bet]]*Table1[[#This Row],[Odds]]*Table1[[#This Row],[Win]]-Table1[[#This Row],[Dom Bet]]</f>
        <v>0</v>
      </c>
      <c r="S1068" s="4">
        <f>S1067</f>
        <v>1.0567638377712931</v>
      </c>
      <c r="T1068">
        <v>0.18430000000000002</v>
      </c>
      <c r="U1068">
        <f>((Table1[[#This Row],[BB prob.]]*(Table1[[#This Row],[Odds]]-1)-1+Table1[[#This Row],[BB prob.]])/(Table1[[#This Row],[Odds]]-1))*0.3</f>
        <v>-2.4942786885245895E-2</v>
      </c>
      <c r="W1068">
        <f>(Table1[[#This Row],[BB Bet]]*Table1[[#This Row],[Odds]]*Table1[[#This Row],[Win]]-Table1[[#This Row],[BB Bet]])*Table1[[#This Row],[BB Bankroll]]</f>
        <v>0</v>
      </c>
      <c r="X1068">
        <f>Table1[[#This Row],[BB Bet]]*Table1[[#This Row],[Odds]]*Table1[[#This Row],[Win]]-Table1[[#This Row],[BB Bet]]</f>
        <v>0</v>
      </c>
      <c r="Y1068" s="5">
        <f>Y1067</f>
        <v>1.4734350520642043</v>
      </c>
    </row>
    <row r="1069" spans="1:25" x14ac:dyDescent="0.35">
      <c r="A1069" s="4">
        <v>2020020554.0999999</v>
      </c>
      <c r="B1069" s="4">
        <v>75</v>
      </c>
      <c r="C1069" s="4" t="s">
        <v>10</v>
      </c>
      <c r="D1069" s="4" t="s">
        <v>26</v>
      </c>
      <c r="E1069" s="4">
        <v>1</v>
      </c>
      <c r="F1069" s="4">
        <v>1</v>
      </c>
      <c r="G1069" s="4">
        <v>1.26</v>
      </c>
      <c r="H1069">
        <v>0.78717042393453074</v>
      </c>
      <c r="I1069">
        <f>((Table1[[#This Row],[H-S prob.]]*(Table1[[#This Row],[Odds]]-1)-1+Table1[[#This Row],[H-S prob.]])/(Table1[[#This Row],[Odds]]-1))*0.3</f>
        <v>-9.4214605874899972E-3</v>
      </c>
      <c r="K1069">
        <f>(Table1[[#This Row],[H-S Bet]]*Table1[[#This Row],[Odds]]*Table1[[#This Row],[Win]]-Table1[[#This Row],[H-S Bet]])*Table1[[#This Row],[H-S Bankroll]]</f>
        <v>0</v>
      </c>
      <c r="L1069">
        <f>Table1[[#This Row],[H-S Bet]]*Table1[[#This Row],[Odds]]*Table1[[#This Row],[Win]]-Table1[[#This Row],[H-S Bet]]</f>
        <v>0</v>
      </c>
      <c r="M1069" s="5">
        <f>M1068</f>
        <v>1.5463128729365234</v>
      </c>
      <c r="N1069" s="4">
        <v>0.83799999999999997</v>
      </c>
      <c r="O1069" s="4">
        <f>((Table1[[#This Row],[Dom prob.]]*(Table1[[#This Row],[Odds]]-1)-1+Table1[[#This Row],[Dom prob.]])/(Table1[[#This Row],[Odds]]-1))*0.3</f>
        <v>6.4476923076922987E-2</v>
      </c>
      <c r="P1069" s="4">
        <v>6.4476923076922987E-2</v>
      </c>
      <c r="Q1069" s="4">
        <f>(Table1[[#This Row],[Dom Bet]]*Table1[[#This Row],[Odds]]*Table1[[#This Row],[Win]]-Table1[[#This Row],[Dom Bet]])*Table1[[#This Row],[Dom Bankroll]]</f>
        <v>1.7715588976397929E-2</v>
      </c>
      <c r="R1069" s="4">
        <f>Table1[[#This Row],[Dom Bet]]*Table1[[#This Row],[Odds]]*Table1[[#This Row],[Win]]-Table1[[#This Row],[Dom Bet]]</f>
        <v>1.6763999999999973E-2</v>
      </c>
      <c r="S1069" s="4">
        <f>S1068</f>
        <v>1.0567638377712931</v>
      </c>
      <c r="T1069">
        <v>0.81569999999999998</v>
      </c>
      <c r="U1069">
        <f>((Table1[[#This Row],[BB prob.]]*(Table1[[#This Row],[Odds]]-1)-1+Table1[[#This Row],[BB prob.]])/(Table1[[#This Row],[Odds]]-1))*0.3</f>
        <v>3.2056153846153811E-2</v>
      </c>
      <c r="V1069">
        <v>3.2056153846153811E-2</v>
      </c>
      <c r="W1069">
        <f>(Table1[[#This Row],[BB Bet]]*Table1[[#This Row],[Odds]]*Table1[[#This Row],[Win]]-Table1[[#This Row],[BB Bet]])*Table1[[#This Row],[BB Bankroll]]</f>
        <v>1.2280491784934304E-2</v>
      </c>
      <c r="X1069">
        <f>Table1[[#This Row],[BB Bet]]*Table1[[#This Row],[Odds]]*Table1[[#This Row],[Win]]-Table1[[#This Row],[BB Bet]]</f>
        <v>8.3345999999999906E-3</v>
      </c>
      <c r="Y1069" s="5">
        <f>Y1068</f>
        <v>1.4734350520642043</v>
      </c>
    </row>
    <row r="1070" spans="1:25" x14ac:dyDescent="0.35">
      <c r="A1070" s="4">
        <v>2020020554.2</v>
      </c>
      <c r="B1070" s="4">
        <v>75</v>
      </c>
      <c r="C1070" s="4" t="s">
        <v>16</v>
      </c>
      <c r="D1070" s="4" t="s">
        <v>3</v>
      </c>
      <c r="E1070" s="4">
        <v>0</v>
      </c>
      <c r="F1070" s="4">
        <v>0</v>
      </c>
      <c r="G1070" s="4">
        <v>1.95</v>
      </c>
      <c r="H1070">
        <v>0.43795292872130803</v>
      </c>
      <c r="I1070">
        <f>((Table1[[#This Row],[H-S prob.]]*(Table1[[#This Row],[Odds]]-1)-1+Table1[[#This Row],[H-S prob.]])/(Table1[[#This Row],[Odds]]-1))*0.3</f>
        <v>-4.6102670208457701E-2</v>
      </c>
      <c r="K1070">
        <f>(Table1[[#This Row],[H-S Bet]]*Table1[[#This Row],[Odds]]*Table1[[#This Row],[Win]]-Table1[[#This Row],[H-S Bet]])*Table1[[#This Row],[H-S Bankroll]]</f>
        <v>0</v>
      </c>
      <c r="L1070">
        <f>Table1[[#This Row],[H-S Bet]]*Table1[[#This Row],[Odds]]*Table1[[#This Row],[Win]]-Table1[[#This Row],[H-S Bet]]</f>
        <v>0</v>
      </c>
      <c r="M1070" s="5">
        <f>M1069</f>
        <v>1.5463128729365234</v>
      </c>
      <c r="N1070" s="4">
        <v>0.51200000000000001</v>
      </c>
      <c r="O1070" s="4">
        <f>((Table1[[#This Row],[Dom prob.]]*(Table1[[#This Row],[Odds]]-1)-1+Table1[[#This Row],[Dom prob.]])/(Table1[[#This Row],[Odds]]-1))*0.3</f>
        <v>-5.0526315789475125E-4</v>
      </c>
      <c r="P1070" s="4"/>
      <c r="Q1070" s="4">
        <f>(Table1[[#This Row],[Dom Bet]]*Table1[[#This Row],[Odds]]*Table1[[#This Row],[Win]]-Table1[[#This Row],[Dom Bet]])*Table1[[#This Row],[Dom Bankroll]]</f>
        <v>0</v>
      </c>
      <c r="R1070" s="4">
        <f>Table1[[#This Row],[Dom Bet]]*Table1[[#This Row],[Odds]]*Table1[[#This Row],[Win]]-Table1[[#This Row],[Dom Bet]]</f>
        <v>0</v>
      </c>
      <c r="S1070" s="4">
        <f>S1069</f>
        <v>1.0567638377712931</v>
      </c>
      <c r="T1070">
        <v>0.4738</v>
      </c>
      <c r="U1070">
        <f>((Table1[[#This Row],[BB prob.]]*(Table1[[#This Row],[Odds]]-1)-1+Table1[[#This Row],[BB prob.]])/(Table1[[#This Row],[Odds]]-1))*0.3</f>
        <v>-2.4028421052631577E-2</v>
      </c>
      <c r="W1070">
        <f>(Table1[[#This Row],[BB Bet]]*Table1[[#This Row],[Odds]]*Table1[[#This Row],[Win]]-Table1[[#This Row],[BB Bet]])*Table1[[#This Row],[BB Bankroll]]</f>
        <v>0</v>
      </c>
      <c r="X1070">
        <f>Table1[[#This Row],[BB Bet]]*Table1[[#This Row],[Odds]]*Table1[[#This Row],[Win]]-Table1[[#This Row],[BB Bet]]</f>
        <v>0</v>
      </c>
      <c r="Y1070" s="5">
        <f>Y1069</f>
        <v>1.4734350520642043</v>
      </c>
    </row>
    <row r="1071" spans="1:25" x14ac:dyDescent="0.35">
      <c r="A1071" s="4">
        <v>2020020554.2</v>
      </c>
      <c r="B1071" s="4">
        <v>75</v>
      </c>
      <c r="C1071" s="4" t="s">
        <v>3</v>
      </c>
      <c r="D1071" s="4" t="s">
        <v>16</v>
      </c>
      <c r="E1071" s="4">
        <v>1</v>
      </c>
      <c r="F1071" s="4">
        <v>1</v>
      </c>
      <c r="G1071" s="4">
        <v>1.95</v>
      </c>
      <c r="H1071">
        <v>0.56204707127869191</v>
      </c>
      <c r="I1071">
        <f>((Table1[[#This Row],[H-S prob.]]*(Table1[[#This Row],[Odds]]-1)-1+Table1[[#This Row],[H-S prob.]])/(Table1[[#This Row],[Odds]]-1))*0.3</f>
        <v>3.0313196524247108E-2</v>
      </c>
      <c r="J1071">
        <v>3.0313196524247108E-2</v>
      </c>
      <c r="K1071">
        <f>(Table1[[#This Row],[H-S Bet]]*Table1[[#This Row],[Odds]]*Table1[[#This Row],[Win]]-Table1[[#This Row],[H-S Bet]])*Table1[[#This Row],[H-S Bankroll]]</f>
        <v>4.453000170503308E-2</v>
      </c>
      <c r="L1071">
        <f>Table1[[#This Row],[H-S Bet]]*Table1[[#This Row],[Odds]]*Table1[[#This Row],[Win]]-Table1[[#This Row],[H-S Bet]]</f>
        <v>2.879753669803475E-2</v>
      </c>
      <c r="M1071" s="5">
        <f>M1070</f>
        <v>1.5463128729365234</v>
      </c>
      <c r="N1071" s="4">
        <v>0.48799999999999999</v>
      </c>
      <c r="O1071" s="4">
        <f>((Table1[[#This Row],[Dom prob.]]*(Table1[[#This Row],[Odds]]-1)-1+Table1[[#This Row],[Dom prob.]])/(Table1[[#This Row],[Odds]]-1))*0.3</f>
        <v>-1.5284210526315789E-2</v>
      </c>
      <c r="P1071" s="4"/>
      <c r="Q1071" s="4">
        <f>(Table1[[#This Row],[Dom Bet]]*Table1[[#This Row],[Odds]]*Table1[[#This Row],[Win]]-Table1[[#This Row],[Dom Bet]])*Table1[[#This Row],[Dom Bankroll]]</f>
        <v>0</v>
      </c>
      <c r="R1071" s="4">
        <f>Table1[[#This Row],[Dom Bet]]*Table1[[#This Row],[Odds]]*Table1[[#This Row],[Win]]-Table1[[#This Row],[Dom Bet]]</f>
        <v>0</v>
      </c>
      <c r="S1071" s="4">
        <f>S1070</f>
        <v>1.0567638377712931</v>
      </c>
      <c r="T1071">
        <v>0.5262</v>
      </c>
      <c r="U1071">
        <f>((Table1[[#This Row],[BB prob.]]*(Table1[[#This Row],[Odds]]-1)-1+Table1[[#This Row],[BB prob.]])/(Table1[[#This Row],[Odds]]-1))*0.3</f>
        <v>8.2389473684210349E-3</v>
      </c>
      <c r="V1071">
        <v>8.2389473684210349E-3</v>
      </c>
      <c r="W1071">
        <f>(Table1[[#This Row],[BB Bet]]*Table1[[#This Row],[Odds]]*Table1[[#This Row],[Win]]-Table1[[#This Row],[BB Bet]])*Table1[[#This Row],[BB Bankroll]]</f>
        <v>1.15325761525065E-2</v>
      </c>
      <c r="X1071">
        <f>Table1[[#This Row],[BB Bet]]*Table1[[#This Row],[Odds]]*Table1[[#This Row],[Win]]-Table1[[#This Row],[BB Bet]]</f>
        <v>7.8269999999999815E-3</v>
      </c>
      <c r="Y1071" s="5">
        <f>Y1070</f>
        <v>1.4734350520642043</v>
      </c>
    </row>
    <row r="1072" spans="1:25" x14ac:dyDescent="0.35">
      <c r="A1072" s="4">
        <v>2020020554.3</v>
      </c>
      <c r="B1072" s="4">
        <v>75</v>
      </c>
      <c r="C1072" s="4" t="s">
        <v>29</v>
      </c>
      <c r="D1072" s="4" t="s">
        <v>25</v>
      </c>
      <c r="E1072" s="4">
        <v>0</v>
      </c>
      <c r="F1072" s="4">
        <v>0</v>
      </c>
      <c r="G1072" s="4">
        <v>1.62</v>
      </c>
      <c r="H1072">
        <v>0.57853267826007693</v>
      </c>
      <c r="I1072">
        <f>((Table1[[#This Row],[H-S prob.]]*(Table1[[#This Row],[Odds]]-1)-1+Table1[[#This Row],[H-S prob.]])/(Table1[[#This Row],[Odds]]-1))*0.3</f>
        <v>-3.0375997363875151E-2</v>
      </c>
      <c r="K1072">
        <f>(Table1[[#This Row],[H-S Bet]]*Table1[[#This Row],[Odds]]*Table1[[#This Row],[Win]]-Table1[[#This Row],[H-S Bet]])*Table1[[#This Row],[H-S Bankroll]]</f>
        <v>0</v>
      </c>
      <c r="L1072">
        <f>Table1[[#This Row],[H-S Bet]]*Table1[[#This Row],[Odds]]*Table1[[#This Row],[Win]]-Table1[[#This Row],[H-S Bet]]</f>
        <v>0</v>
      </c>
      <c r="M1072" s="5">
        <f>M1071</f>
        <v>1.5463128729365234</v>
      </c>
      <c r="N1072" s="4">
        <v>0.59799999999999998</v>
      </c>
      <c r="O1072" s="4">
        <f>((Table1[[#This Row],[Dom prob.]]*(Table1[[#This Row],[Odds]]-1)-1+Table1[[#This Row],[Dom prob.]])/(Table1[[#This Row],[Odds]]-1))*0.3</f>
        <v>-1.5116129032258082E-2</v>
      </c>
      <c r="P1072" s="4"/>
      <c r="Q1072" s="4">
        <f>(Table1[[#This Row],[Dom Bet]]*Table1[[#This Row],[Odds]]*Table1[[#This Row],[Win]]-Table1[[#This Row],[Dom Bet]])*Table1[[#This Row],[Dom Bankroll]]</f>
        <v>0</v>
      </c>
      <c r="R1072" s="4">
        <f>Table1[[#This Row],[Dom Bet]]*Table1[[#This Row],[Odds]]*Table1[[#This Row],[Win]]-Table1[[#This Row],[Dom Bet]]</f>
        <v>0</v>
      </c>
      <c r="S1072" s="4">
        <f>S1071</f>
        <v>1.0567638377712931</v>
      </c>
      <c r="T1072">
        <v>0.56919999999999993</v>
      </c>
      <c r="U1072">
        <f>((Table1[[#This Row],[BB prob.]]*(Table1[[#This Row],[Odds]]-1)-1+Table1[[#This Row],[BB prob.]])/(Table1[[#This Row],[Odds]]-1))*0.3</f>
        <v>-3.7691612903225841E-2</v>
      </c>
      <c r="W1072">
        <f>(Table1[[#This Row],[BB Bet]]*Table1[[#This Row],[Odds]]*Table1[[#This Row],[Win]]-Table1[[#This Row],[BB Bet]])*Table1[[#This Row],[BB Bankroll]]</f>
        <v>0</v>
      </c>
      <c r="X1072">
        <f>Table1[[#This Row],[BB Bet]]*Table1[[#This Row],[Odds]]*Table1[[#This Row],[Win]]-Table1[[#This Row],[BB Bet]]</f>
        <v>0</v>
      </c>
      <c r="Y1072" s="5">
        <f>Y1071</f>
        <v>1.4734350520642043</v>
      </c>
    </row>
    <row r="1073" spans="1:25" x14ac:dyDescent="0.35">
      <c r="A1073" s="4">
        <v>2020020554.3</v>
      </c>
      <c r="B1073" s="4">
        <v>75</v>
      </c>
      <c r="C1073" s="4" t="s">
        <v>25</v>
      </c>
      <c r="D1073" s="4" t="s">
        <v>29</v>
      </c>
      <c r="E1073" s="4">
        <v>1</v>
      </c>
      <c r="F1073" s="4">
        <v>1</v>
      </c>
      <c r="G1073" s="4">
        <v>2.4</v>
      </c>
      <c r="H1073">
        <v>0.42146732173992302</v>
      </c>
      <c r="I1073">
        <f>((Table1[[#This Row],[H-S prob.]]*(Table1[[#This Row],[Odds]]-1)-1+Table1[[#This Row],[H-S prob.]])/(Table1[[#This Row],[Odds]]-1))*0.3</f>
        <v>2.4689083233889785E-3</v>
      </c>
      <c r="J1073">
        <v>2.4689083233889785E-3</v>
      </c>
      <c r="K1073">
        <f>(Table1[[#This Row],[H-S Bet]]*Table1[[#This Row],[Odds]]*Table1[[#This Row],[Win]]-Table1[[#This Row],[H-S Bet]])*Table1[[#This Row],[H-S Bankroll]]</f>
        <v>5.3447866115791083E-3</v>
      </c>
      <c r="L1073">
        <f>Table1[[#This Row],[H-S Bet]]*Table1[[#This Row],[Odds]]*Table1[[#This Row],[Win]]-Table1[[#This Row],[H-S Bet]]</f>
        <v>3.4564716527445694E-3</v>
      </c>
      <c r="M1073" s="5">
        <f>M1072</f>
        <v>1.5463128729365234</v>
      </c>
      <c r="N1073" s="4">
        <v>0.40200000000000002</v>
      </c>
      <c r="O1073" s="4">
        <f>((Table1[[#This Row],[Dom prob.]]*(Table1[[#This Row],[Odds]]-1)-1+Table1[[#This Row],[Dom prob.]])/(Table1[[#This Row],[Odds]]-1))*0.3</f>
        <v>-7.5428571428571446E-3</v>
      </c>
      <c r="P1073" s="4"/>
      <c r="Q1073" s="4">
        <f>(Table1[[#This Row],[Dom Bet]]*Table1[[#This Row],[Odds]]*Table1[[#This Row],[Win]]-Table1[[#This Row],[Dom Bet]])*Table1[[#This Row],[Dom Bankroll]]</f>
        <v>0</v>
      </c>
      <c r="R1073" s="4">
        <f>Table1[[#This Row],[Dom Bet]]*Table1[[#This Row],[Odds]]*Table1[[#This Row],[Win]]-Table1[[#This Row],[Dom Bet]]</f>
        <v>0</v>
      </c>
      <c r="S1073" s="4">
        <f>S1072</f>
        <v>1.0567638377712931</v>
      </c>
      <c r="T1073">
        <v>0.43080000000000002</v>
      </c>
      <c r="U1073">
        <f>((Table1[[#This Row],[BB prob.]]*(Table1[[#This Row],[Odds]]-1)-1+Table1[[#This Row],[BB prob.]])/(Table1[[#This Row],[Odds]]-1))*0.3</f>
        <v>7.2685714285714298E-3</v>
      </c>
      <c r="V1073">
        <v>7.2685714285714298E-3</v>
      </c>
      <c r="W1073">
        <f>(Table1[[#This Row],[BB Bet]]*Table1[[#This Row],[Odds]]*Table1[[#This Row],[Win]]-Table1[[#This Row],[BB Bet]])*Table1[[#This Row],[BB Bankroll]]</f>
        <v>1.4993675089805345E-2</v>
      </c>
      <c r="X1073">
        <f>Table1[[#This Row],[BB Bet]]*Table1[[#This Row],[Odds]]*Table1[[#This Row],[Win]]-Table1[[#This Row],[BB Bet]]</f>
        <v>1.0176000000000001E-2</v>
      </c>
      <c r="Y1073" s="5">
        <f>Y1072</f>
        <v>1.4734350520642043</v>
      </c>
    </row>
    <row r="1074" spans="1:25" x14ac:dyDescent="0.35">
      <c r="A1074" s="4">
        <v>2020020556</v>
      </c>
      <c r="B1074" s="4">
        <v>76</v>
      </c>
      <c r="C1074" s="4" t="s">
        <v>14</v>
      </c>
      <c r="D1074" s="4" t="s">
        <v>15</v>
      </c>
      <c r="E1074" s="4">
        <v>1</v>
      </c>
      <c r="F1074" s="4">
        <v>1</v>
      </c>
      <c r="G1074" s="4">
        <v>1.54</v>
      </c>
      <c r="H1074">
        <v>0.6095979260587453</v>
      </c>
      <c r="I1074">
        <f>((Table1[[#This Row],[H-S prob.]]*(Table1[[#This Row],[Odds]]-1)-1+Table1[[#This Row],[H-S prob.]])/(Table1[[#This Row],[Odds]]-1))*0.3</f>
        <v>-3.4010663260851233E-2</v>
      </c>
      <c r="K1074">
        <f>(Table1[[#This Row],[H-S Bet]]*Table1[[#This Row],[Odds]]*Table1[[#This Row],[Win]]-Table1[[#This Row],[H-S Bet]])*Table1[[#This Row],[H-S Bankroll]]</f>
        <v>0</v>
      </c>
      <c r="L1074">
        <f>Table1[[#This Row],[H-S Bet]]*Table1[[#This Row],[Odds]]*Table1[[#This Row],[Win]]-Table1[[#This Row],[H-S Bet]]</f>
        <v>0</v>
      </c>
      <c r="M1074" s="5">
        <f>M1073+SUM(K1060:K1073)</f>
        <v>1.6334984446820675</v>
      </c>
      <c r="N1074" s="4">
        <v>0.65400000000000003</v>
      </c>
      <c r="O1074" s="4">
        <f>((Table1[[#This Row],[Dom prob.]]*(Table1[[#This Row],[Odds]]-1)-1+Table1[[#This Row],[Dom prob.]])/(Table1[[#This Row],[Odds]]-1))*0.3</f>
        <v>3.9777777777778084E-3</v>
      </c>
      <c r="P1074" s="4">
        <v>3.9777777777778084E-3</v>
      </c>
      <c r="Q1074" s="4">
        <f>(Table1[[#This Row],[Dom Bet]]*Table1[[#This Row],[Odds]]*Table1[[#This Row],[Win]]-Table1[[#This Row],[Dom Bet]])*Table1[[#This Row],[Dom Bankroll]]</f>
        <v>2.2538339942063754E-3</v>
      </c>
      <c r="R1074" s="4">
        <f>Table1[[#This Row],[Dom Bet]]*Table1[[#This Row],[Odds]]*Table1[[#This Row],[Win]]-Table1[[#This Row],[Dom Bet]]</f>
        <v>2.1480000000000171E-3</v>
      </c>
      <c r="S1074" s="4">
        <f>S1073+SUM(Q1060:Q1073)</f>
        <v>1.0492709470234438</v>
      </c>
      <c r="T1074">
        <v>0.69550000000000001</v>
      </c>
      <c r="U1074">
        <f>((Table1[[#This Row],[BB prob.]]*(Table1[[#This Row],[Odds]]-1)-1+Table1[[#This Row],[BB prob.]])/(Table1[[#This Row],[Odds]]-1))*0.3</f>
        <v>3.9483333333333308E-2</v>
      </c>
      <c r="V1074">
        <v>3.9483333333333308E-2</v>
      </c>
      <c r="W1074">
        <f>(Table1[[#This Row],[BB Bet]]*Table1[[#This Row],[Odds]]*Table1[[#This Row],[Win]]-Table1[[#This Row],[BB Bet]])*Table1[[#This Row],[BB Bankroll]]</f>
        <v>3.2703554894703037E-2</v>
      </c>
      <c r="X1074">
        <f>Table1[[#This Row],[BB Bet]]*Table1[[#This Row],[Odds]]*Table1[[#This Row],[Win]]-Table1[[#This Row],[BB Bet]]</f>
        <v>2.1320999999999986E-2</v>
      </c>
      <c r="Y1074" s="5">
        <f>Y1073+SUM(W1060:W1073)</f>
        <v>1.5338659019137497</v>
      </c>
    </row>
    <row r="1075" spans="1:25" x14ac:dyDescent="0.35">
      <c r="A1075" s="4">
        <v>2020020556</v>
      </c>
      <c r="B1075" s="4">
        <v>76</v>
      </c>
      <c r="C1075" s="4" t="s">
        <v>15</v>
      </c>
      <c r="D1075" s="4" t="s">
        <v>14</v>
      </c>
      <c r="E1075" s="4">
        <v>0</v>
      </c>
      <c r="F1075" s="4">
        <v>0</v>
      </c>
      <c r="G1075" s="4">
        <v>2.65</v>
      </c>
      <c r="H1075">
        <v>0.39040207394125476</v>
      </c>
      <c r="I1075">
        <f>((Table1[[#This Row],[H-S prob.]]*(Table1[[#This Row],[Odds]]-1)-1+Table1[[#This Row],[H-S prob.]])/(Table1[[#This Row],[Odds]]-1))*0.3</f>
        <v>6.2846356262409213E-3</v>
      </c>
      <c r="J1075">
        <v>6.2846356262409213E-3</v>
      </c>
      <c r="K1075">
        <f>(Table1[[#This Row],[H-S Bet]]*Table1[[#This Row],[Odds]]*Table1[[#This Row],[Win]]-Table1[[#This Row],[H-S Bet]])*Table1[[#This Row],[H-S Bankroll]]</f>
        <v>-1.0265942520858056E-2</v>
      </c>
      <c r="L1075">
        <f>Table1[[#This Row],[H-S Bet]]*Table1[[#This Row],[Odds]]*Table1[[#This Row],[Win]]-Table1[[#This Row],[H-S Bet]]</f>
        <v>-6.2846356262409213E-3</v>
      </c>
      <c r="M1075" s="5">
        <f>M1074</f>
        <v>1.6334984446820675</v>
      </c>
      <c r="N1075" s="4">
        <v>0.34599999999999997</v>
      </c>
      <c r="O1075" s="4">
        <f>((Table1[[#This Row],[Dom prob.]]*(Table1[[#This Row],[Odds]]-1)-1+Table1[[#This Row],[Dom prob.]])/(Table1[[#This Row],[Odds]]-1))*0.3</f>
        <v>-1.5109090909090919E-2</v>
      </c>
      <c r="P1075" s="4"/>
      <c r="Q1075" s="4">
        <f>(Table1[[#This Row],[Dom Bet]]*Table1[[#This Row],[Odds]]*Table1[[#This Row],[Win]]-Table1[[#This Row],[Dom Bet]])*Table1[[#This Row],[Dom Bankroll]]</f>
        <v>0</v>
      </c>
      <c r="R1075" s="4">
        <f>Table1[[#This Row],[Dom Bet]]*Table1[[#This Row],[Odds]]*Table1[[#This Row],[Win]]-Table1[[#This Row],[Dom Bet]]</f>
        <v>0</v>
      </c>
      <c r="S1075" s="4">
        <f>S1074</f>
        <v>1.0492709470234438</v>
      </c>
      <c r="T1075">
        <v>0.30449999999999999</v>
      </c>
      <c r="U1075">
        <f>((Table1[[#This Row],[BB prob.]]*(Table1[[#This Row],[Odds]]-1)-1+Table1[[#This Row],[BB prob.]])/(Table1[[#This Row],[Odds]]-1))*0.3</f>
        <v>-3.5104545454545451E-2</v>
      </c>
      <c r="W1075">
        <f>(Table1[[#This Row],[BB Bet]]*Table1[[#This Row],[Odds]]*Table1[[#This Row],[Win]]-Table1[[#This Row],[BB Bet]])*Table1[[#This Row],[BB Bankroll]]</f>
        <v>0</v>
      </c>
      <c r="X1075">
        <f>Table1[[#This Row],[BB Bet]]*Table1[[#This Row],[Odds]]*Table1[[#This Row],[Win]]-Table1[[#This Row],[BB Bet]]</f>
        <v>0</v>
      </c>
      <c r="Y1075" s="5">
        <f>Y1074</f>
        <v>1.5338659019137497</v>
      </c>
    </row>
    <row r="1076" spans="1:25" x14ac:dyDescent="0.35">
      <c r="A1076" s="4">
        <v>2020020558</v>
      </c>
      <c r="B1076" s="4">
        <v>76</v>
      </c>
      <c r="C1076" s="4" t="s">
        <v>17</v>
      </c>
      <c r="D1076" s="4" t="s">
        <v>13</v>
      </c>
      <c r="E1076" s="4">
        <v>1</v>
      </c>
      <c r="F1076" s="4">
        <v>1</v>
      </c>
      <c r="G1076" s="4">
        <v>1.95</v>
      </c>
      <c r="H1076">
        <v>0.46547546984602184</v>
      </c>
      <c r="I1076">
        <f>((Table1[[#This Row],[H-S prob.]]*(Table1[[#This Row],[Odds]]-1)-1+Table1[[#This Row],[H-S prob.]])/(Table1[[#This Row],[Odds]]-1))*0.3</f>
        <v>-2.9154579094818132E-2</v>
      </c>
      <c r="K1076">
        <f>(Table1[[#This Row],[H-S Bet]]*Table1[[#This Row],[Odds]]*Table1[[#This Row],[Win]]-Table1[[#This Row],[H-S Bet]])*Table1[[#This Row],[H-S Bankroll]]</f>
        <v>0</v>
      </c>
      <c r="L1076">
        <f>Table1[[#This Row],[H-S Bet]]*Table1[[#This Row],[Odds]]*Table1[[#This Row],[Win]]-Table1[[#This Row],[H-S Bet]]</f>
        <v>0</v>
      </c>
      <c r="M1076" s="5">
        <f>M1075</f>
        <v>1.6334984446820675</v>
      </c>
      <c r="N1076" s="4">
        <v>0.53800000000000003</v>
      </c>
      <c r="O1076" s="4">
        <f>((Table1[[#This Row],[Dom prob.]]*(Table1[[#This Row],[Odds]]-1)-1+Table1[[#This Row],[Dom prob.]])/(Table1[[#This Row],[Odds]]-1))*0.3</f>
        <v>1.5505263157894748E-2</v>
      </c>
      <c r="P1076" s="4">
        <v>1.5505263157894748E-2</v>
      </c>
      <c r="Q1076" s="4">
        <f>(Table1[[#This Row],[Dom Bet]]*Table1[[#This Row],[Odds]]*Table1[[#This Row],[Win]]-Table1[[#This Row],[Dom Bet]])*Table1[[#This Row],[Dom Bankroll]]</f>
        <v>1.5455761049655339E-2</v>
      </c>
      <c r="R1076" s="4">
        <f>Table1[[#This Row],[Dom Bet]]*Table1[[#This Row],[Odds]]*Table1[[#This Row],[Win]]-Table1[[#This Row],[Dom Bet]]</f>
        <v>1.473000000000001E-2</v>
      </c>
      <c r="S1076" s="4">
        <f>S1075</f>
        <v>1.0492709470234438</v>
      </c>
      <c r="T1076">
        <v>0.50800000000000001</v>
      </c>
      <c r="U1076">
        <f>((Table1[[#This Row],[BB prob.]]*(Table1[[#This Row],[Odds]]-1)-1+Table1[[#This Row],[BB prob.]])/(Table1[[#This Row],[Odds]]-1))*0.3</f>
        <v>-2.9684210526316028E-3</v>
      </c>
      <c r="W1076">
        <f>(Table1[[#This Row],[BB Bet]]*Table1[[#This Row],[Odds]]*Table1[[#This Row],[Win]]-Table1[[#This Row],[BB Bet]])*Table1[[#This Row],[BB Bankroll]]</f>
        <v>0</v>
      </c>
      <c r="X1076">
        <f>Table1[[#This Row],[BB Bet]]*Table1[[#This Row],[Odds]]*Table1[[#This Row],[Win]]-Table1[[#This Row],[BB Bet]]</f>
        <v>0</v>
      </c>
      <c r="Y1076" s="5">
        <f>Y1075</f>
        <v>1.5338659019137497</v>
      </c>
    </row>
    <row r="1077" spans="1:25" x14ac:dyDescent="0.35">
      <c r="A1077" s="4">
        <v>2020020558</v>
      </c>
      <c r="B1077" s="4">
        <v>76</v>
      </c>
      <c r="C1077" s="4" t="s">
        <v>13</v>
      </c>
      <c r="D1077" s="4" t="s">
        <v>17</v>
      </c>
      <c r="E1077" s="4">
        <v>0</v>
      </c>
      <c r="F1077" s="4">
        <v>0</v>
      </c>
      <c r="G1077" s="4">
        <v>1.9</v>
      </c>
      <c r="H1077">
        <v>0.53452453015397816</v>
      </c>
      <c r="I1077">
        <f>((Table1[[#This Row],[H-S prob.]]*(Table1[[#This Row],[Odds]]-1)-1+Table1[[#This Row],[H-S prob.]])/(Table1[[#This Row],[Odds]]-1))*0.3</f>
        <v>5.1988690975195064E-3</v>
      </c>
      <c r="J1077">
        <v>5.1988690975195064E-3</v>
      </c>
      <c r="K1077">
        <f>(Table1[[#This Row],[H-S Bet]]*Table1[[#This Row],[Odds]]*Table1[[#This Row],[Win]]-Table1[[#This Row],[H-S Bet]])*Table1[[#This Row],[H-S Bankroll]]</f>
        <v>-8.4923445849037771E-3</v>
      </c>
      <c r="L1077">
        <f>Table1[[#This Row],[H-S Bet]]*Table1[[#This Row],[Odds]]*Table1[[#This Row],[Win]]-Table1[[#This Row],[H-S Bet]]</f>
        <v>-5.1988690975195064E-3</v>
      </c>
      <c r="M1077" s="5">
        <f>M1076</f>
        <v>1.6334984446820675</v>
      </c>
      <c r="N1077" s="4">
        <v>0.46199999999999997</v>
      </c>
      <c r="O1077" s="4">
        <f>((Table1[[#This Row],[Dom prob.]]*(Table1[[#This Row],[Odds]]-1)-1+Table1[[#This Row],[Dom prob.]])/(Table1[[#This Row],[Odds]]-1))*0.3</f>
        <v>-4.0733333333333364E-2</v>
      </c>
      <c r="P1077" s="4"/>
      <c r="Q1077" s="4">
        <f>(Table1[[#This Row],[Dom Bet]]*Table1[[#This Row],[Odds]]*Table1[[#This Row],[Win]]-Table1[[#This Row],[Dom Bet]])*Table1[[#This Row],[Dom Bankroll]]</f>
        <v>0</v>
      </c>
      <c r="R1077" s="4">
        <f>Table1[[#This Row],[Dom Bet]]*Table1[[#This Row],[Odds]]*Table1[[#This Row],[Win]]-Table1[[#This Row],[Dom Bet]]</f>
        <v>0</v>
      </c>
      <c r="S1077" s="4">
        <f>S1076</f>
        <v>1.0492709470234438</v>
      </c>
      <c r="T1077">
        <v>0.49199999999999999</v>
      </c>
      <c r="U1077">
        <f>((Table1[[#This Row],[BB prob.]]*(Table1[[#This Row],[Odds]]-1)-1+Table1[[#This Row],[BB prob.]])/(Table1[[#This Row],[Odds]]-1))*0.3</f>
        <v>-2.1733333333333348E-2</v>
      </c>
      <c r="W1077">
        <f>(Table1[[#This Row],[BB Bet]]*Table1[[#This Row],[Odds]]*Table1[[#This Row],[Win]]-Table1[[#This Row],[BB Bet]])*Table1[[#This Row],[BB Bankroll]]</f>
        <v>0</v>
      </c>
      <c r="X1077">
        <f>Table1[[#This Row],[BB Bet]]*Table1[[#This Row],[Odds]]*Table1[[#This Row],[Win]]-Table1[[#This Row],[BB Bet]]</f>
        <v>0</v>
      </c>
      <c r="Y1077" s="5">
        <f>Y1076</f>
        <v>1.5338659019137497</v>
      </c>
    </row>
    <row r="1078" spans="1:25" x14ac:dyDescent="0.35">
      <c r="A1078" s="4">
        <v>2020020559</v>
      </c>
      <c r="B1078" s="4">
        <v>76</v>
      </c>
      <c r="C1078" s="4" t="s">
        <v>20</v>
      </c>
      <c r="D1078" s="4" t="s">
        <v>5</v>
      </c>
      <c r="E1078" s="4">
        <v>0</v>
      </c>
      <c r="F1078" s="4">
        <v>1</v>
      </c>
      <c r="G1078" s="4">
        <v>3.1</v>
      </c>
      <c r="H1078">
        <v>0.33516004682997613</v>
      </c>
      <c r="I1078">
        <f>((Table1[[#This Row],[H-S prob.]]*(Table1[[#This Row],[Odds]]-1)-1+Table1[[#This Row],[H-S prob.]])/(Table1[[#This Row],[Odds]]-1))*0.3</f>
        <v>5.5708778818465768E-3</v>
      </c>
      <c r="J1078">
        <v>5.5708778818465768E-3</v>
      </c>
      <c r="K1078">
        <f>(Table1[[#This Row],[H-S Bet]]*Table1[[#This Row],[Odds]]*Table1[[#This Row],[Win]]-Table1[[#This Row],[H-S Bet]])*Table1[[#This Row],[H-S Bankroll]]</f>
        <v>1.911004274657124E-2</v>
      </c>
      <c r="L1078">
        <f>Table1[[#This Row],[H-S Bet]]*Table1[[#This Row],[Odds]]*Table1[[#This Row],[Win]]-Table1[[#This Row],[H-S Bet]]</f>
        <v>1.1698843551877811E-2</v>
      </c>
      <c r="M1078" s="5">
        <f>M1077</f>
        <v>1.6334984446820675</v>
      </c>
      <c r="N1078" s="4">
        <v>0.26800000000000002</v>
      </c>
      <c r="O1078" s="4">
        <f>((Table1[[#This Row],[Dom prob.]]*(Table1[[#This Row],[Odds]]-1)-1+Table1[[#This Row],[Dom prob.]])/(Table1[[#This Row],[Odds]]-1))*0.3</f>
        <v>-2.4171428571428559E-2</v>
      </c>
      <c r="P1078" s="4"/>
      <c r="Q1078" s="4">
        <f>(Table1[[#This Row],[Dom Bet]]*Table1[[#This Row],[Odds]]*Table1[[#This Row],[Win]]-Table1[[#This Row],[Dom Bet]])*Table1[[#This Row],[Dom Bankroll]]</f>
        <v>0</v>
      </c>
      <c r="R1078" s="4">
        <f>Table1[[#This Row],[Dom Bet]]*Table1[[#This Row],[Odds]]*Table1[[#This Row],[Win]]-Table1[[#This Row],[Dom Bet]]</f>
        <v>0</v>
      </c>
      <c r="S1078" s="4">
        <f>S1077</f>
        <v>1.0492709470234438</v>
      </c>
      <c r="T1078">
        <v>0.2248</v>
      </c>
      <c r="U1078">
        <f>((Table1[[#This Row],[BB prob.]]*(Table1[[#This Row],[Odds]]-1)-1+Table1[[#This Row],[BB prob.]])/(Table1[[#This Row],[Odds]]-1))*0.3</f>
        <v>-4.3302857142857129E-2</v>
      </c>
      <c r="W1078">
        <f>(Table1[[#This Row],[BB Bet]]*Table1[[#This Row],[Odds]]*Table1[[#This Row],[Win]]-Table1[[#This Row],[BB Bet]])*Table1[[#This Row],[BB Bankroll]]</f>
        <v>0</v>
      </c>
      <c r="X1078">
        <f>Table1[[#This Row],[BB Bet]]*Table1[[#This Row],[Odds]]*Table1[[#This Row],[Win]]-Table1[[#This Row],[BB Bet]]</f>
        <v>0</v>
      </c>
      <c r="Y1078" s="5">
        <f>Y1077</f>
        <v>1.5338659019137497</v>
      </c>
    </row>
    <row r="1079" spans="1:25" x14ac:dyDescent="0.35">
      <c r="A1079" s="4">
        <v>2020020559</v>
      </c>
      <c r="B1079" s="4">
        <v>76</v>
      </c>
      <c r="C1079" s="4" t="s">
        <v>5</v>
      </c>
      <c r="D1079" s="4" t="s">
        <v>20</v>
      </c>
      <c r="E1079" s="4">
        <v>1</v>
      </c>
      <c r="F1079" s="4">
        <v>0</v>
      </c>
      <c r="G1079" s="4">
        <v>1.4</v>
      </c>
      <c r="H1079">
        <v>0.66483995317002387</v>
      </c>
      <c r="I1079">
        <f>((Table1[[#This Row],[H-S prob.]]*(Table1[[#This Row],[Odds]]-1)-1+Table1[[#This Row],[H-S prob.]])/(Table1[[#This Row],[Odds]]-1))*0.3</f>
        <v>-5.1918049171474946E-2</v>
      </c>
      <c r="K1079">
        <f>(Table1[[#This Row],[H-S Bet]]*Table1[[#This Row],[Odds]]*Table1[[#This Row],[Win]]-Table1[[#This Row],[H-S Bet]])*Table1[[#This Row],[H-S Bankroll]]</f>
        <v>0</v>
      </c>
      <c r="L1079">
        <f>Table1[[#This Row],[H-S Bet]]*Table1[[#This Row],[Odds]]*Table1[[#This Row],[Win]]-Table1[[#This Row],[H-S Bet]]</f>
        <v>0</v>
      </c>
      <c r="M1079" s="5">
        <f>M1078</f>
        <v>1.6334984446820675</v>
      </c>
      <c r="N1079" s="4">
        <v>0.73199999999999998</v>
      </c>
      <c r="O1079" s="4">
        <f>((Table1[[#This Row],[Dom prob.]]*(Table1[[#This Row],[Odds]]-1)-1+Table1[[#This Row],[Dom prob.]])/(Table1[[#This Row],[Odds]]-1))*0.3</f>
        <v>1.8599999999999953E-2</v>
      </c>
      <c r="P1079" s="4">
        <v>1.8599999999999953E-2</v>
      </c>
      <c r="Q1079" s="4">
        <f>(Table1[[#This Row],[Dom Bet]]*Table1[[#This Row],[Odds]]*Table1[[#This Row],[Win]]-Table1[[#This Row],[Dom Bet]])*Table1[[#This Row],[Dom Bankroll]]</f>
        <v>-1.9516439614636005E-2</v>
      </c>
      <c r="R1079" s="4">
        <f>Table1[[#This Row],[Dom Bet]]*Table1[[#This Row],[Odds]]*Table1[[#This Row],[Win]]-Table1[[#This Row],[Dom Bet]]</f>
        <v>-1.8599999999999953E-2</v>
      </c>
      <c r="S1079" s="4">
        <f>S1078</f>
        <v>1.0492709470234438</v>
      </c>
      <c r="T1079">
        <v>0.7752</v>
      </c>
      <c r="U1079">
        <f>((Table1[[#This Row],[BB prob.]]*(Table1[[#This Row],[Odds]]-1)-1+Table1[[#This Row],[BB prob.]])/(Table1[[#This Row],[Odds]]-1))*0.3</f>
        <v>6.3959999999999947E-2</v>
      </c>
      <c r="V1079">
        <v>6.3959999999999947E-2</v>
      </c>
      <c r="W1079">
        <f>(Table1[[#This Row],[BB Bet]]*Table1[[#This Row],[Odds]]*Table1[[#This Row],[Win]]-Table1[[#This Row],[BB Bet]])*Table1[[#This Row],[BB Bankroll]]</f>
        <v>-9.810606308640335E-2</v>
      </c>
      <c r="X1079">
        <f>Table1[[#This Row],[BB Bet]]*Table1[[#This Row],[Odds]]*Table1[[#This Row],[Win]]-Table1[[#This Row],[BB Bet]]</f>
        <v>-6.3959999999999947E-2</v>
      </c>
      <c r="Y1079" s="5">
        <f>Y1078</f>
        <v>1.5338659019137497</v>
      </c>
    </row>
    <row r="1080" spans="1:25" x14ac:dyDescent="0.35">
      <c r="A1080" s="4">
        <v>2020020560</v>
      </c>
      <c r="B1080" s="4">
        <v>76</v>
      </c>
      <c r="C1080" s="4" t="s">
        <v>19</v>
      </c>
      <c r="D1080" s="4" t="s">
        <v>31</v>
      </c>
      <c r="E1080" s="4">
        <v>0</v>
      </c>
      <c r="F1080" s="4">
        <v>0</v>
      </c>
      <c r="G1080" s="4">
        <v>2.95</v>
      </c>
      <c r="H1080">
        <v>0.39502275393136177</v>
      </c>
      <c r="I1080">
        <f>((Table1[[#This Row],[H-S prob.]]*(Table1[[#This Row],[Odds]]-1)-1+Table1[[#This Row],[H-S prob.]])/(Table1[[#This Row],[Odds]]-1))*0.3</f>
        <v>2.5433403707310353E-2</v>
      </c>
      <c r="J1080">
        <v>2.5433403707310353E-2</v>
      </c>
      <c r="K1080">
        <f>(Table1[[#This Row],[H-S Bet]]*Table1[[#This Row],[Odds]]*Table1[[#This Row],[Win]]-Table1[[#This Row],[H-S Bet]])*Table1[[#This Row],[H-S Bankroll]]</f>
        <v>-4.1545425398862593E-2</v>
      </c>
      <c r="L1080">
        <f>Table1[[#This Row],[H-S Bet]]*Table1[[#This Row],[Odds]]*Table1[[#This Row],[Win]]-Table1[[#This Row],[H-S Bet]]</f>
        <v>-2.5433403707310353E-2</v>
      </c>
      <c r="M1080" s="5">
        <f>M1079</f>
        <v>1.6334984446820675</v>
      </c>
      <c r="N1080" s="4">
        <v>0.34499999999999997</v>
      </c>
      <c r="O1080" s="4">
        <f>((Table1[[#This Row],[Dom prob.]]*(Table1[[#This Row],[Odds]]-1)-1+Table1[[#This Row],[Dom prob.]])/(Table1[[#This Row],[Odds]]-1))*0.3</f>
        <v>2.7307692307692202E-3</v>
      </c>
      <c r="P1080" s="4">
        <v>2.7307692307692202E-3</v>
      </c>
      <c r="Q1080" s="4">
        <f>(Table1[[#This Row],[Dom Bet]]*Table1[[#This Row],[Odds]]*Table1[[#This Row],[Win]]-Table1[[#This Row],[Dom Bet]])*Table1[[#This Row],[Dom Bankroll]]</f>
        <v>-2.8653168168717011E-3</v>
      </c>
      <c r="R1080" s="4">
        <f>Table1[[#This Row],[Dom Bet]]*Table1[[#This Row],[Odds]]*Table1[[#This Row],[Win]]-Table1[[#This Row],[Dom Bet]]</f>
        <v>-2.7307692307692202E-3</v>
      </c>
      <c r="S1080" s="4">
        <f>S1079</f>
        <v>1.0492709470234438</v>
      </c>
      <c r="T1080">
        <v>0.22560000000000002</v>
      </c>
      <c r="U1080">
        <f>((Table1[[#This Row],[BB prob.]]*(Table1[[#This Row],[Odds]]-1)-1+Table1[[#This Row],[BB prob.]])/(Table1[[#This Row],[Odds]]-1))*0.3</f>
        <v>-5.1458461538461515E-2</v>
      </c>
      <c r="W1080">
        <f>(Table1[[#This Row],[BB Bet]]*Table1[[#This Row],[Odds]]*Table1[[#This Row],[Win]]-Table1[[#This Row],[BB Bet]])*Table1[[#This Row],[BB Bankroll]]</f>
        <v>0</v>
      </c>
      <c r="X1080">
        <f>Table1[[#This Row],[BB Bet]]*Table1[[#This Row],[Odds]]*Table1[[#This Row],[Win]]-Table1[[#This Row],[BB Bet]]</f>
        <v>0</v>
      </c>
      <c r="Y1080" s="5">
        <f>Y1079</f>
        <v>1.5338659019137497</v>
      </c>
    </row>
    <row r="1081" spans="1:25" x14ac:dyDescent="0.35">
      <c r="A1081" s="4">
        <v>2020020560</v>
      </c>
      <c r="B1081" s="4">
        <v>76</v>
      </c>
      <c r="C1081" s="4" t="s">
        <v>31</v>
      </c>
      <c r="D1081" s="4" t="s">
        <v>19</v>
      </c>
      <c r="E1081" s="4">
        <v>1</v>
      </c>
      <c r="F1081" s="4">
        <v>1</v>
      </c>
      <c r="G1081" s="4">
        <v>1.43</v>
      </c>
      <c r="H1081">
        <v>0.60497724606863812</v>
      </c>
      <c r="I1081">
        <f>((Table1[[#This Row],[H-S prob.]]*(Table1[[#This Row],[Odds]]-1)-1+Table1[[#This Row],[H-S prob.]])/(Table1[[#This Row],[Odds]]-1))*0.3</f>
        <v>-9.4104096364079723E-2</v>
      </c>
      <c r="K1081">
        <f>(Table1[[#This Row],[H-S Bet]]*Table1[[#This Row],[Odds]]*Table1[[#This Row],[Win]]-Table1[[#This Row],[H-S Bet]])*Table1[[#This Row],[H-S Bankroll]]</f>
        <v>0</v>
      </c>
      <c r="L1081">
        <f>Table1[[#This Row],[H-S Bet]]*Table1[[#This Row],[Odds]]*Table1[[#This Row],[Win]]-Table1[[#This Row],[H-S Bet]]</f>
        <v>0</v>
      </c>
      <c r="M1081" s="5">
        <f>M1080</f>
        <v>1.6334984446820675</v>
      </c>
      <c r="N1081" s="4">
        <v>0.65500000000000003</v>
      </c>
      <c r="O1081" s="4">
        <f>((Table1[[#This Row],[Dom prob.]]*(Table1[[#This Row],[Odds]]-1)-1+Table1[[#This Row],[Dom prob.]])/(Table1[[#This Row],[Odds]]-1))*0.3</f>
        <v>-4.4197674418604671E-2</v>
      </c>
      <c r="P1081" s="4"/>
      <c r="Q1081" s="4">
        <f>(Table1[[#This Row],[Dom Bet]]*Table1[[#This Row],[Odds]]*Table1[[#This Row],[Win]]-Table1[[#This Row],[Dom Bet]])*Table1[[#This Row],[Dom Bankroll]]</f>
        <v>0</v>
      </c>
      <c r="R1081" s="4">
        <f>Table1[[#This Row],[Dom Bet]]*Table1[[#This Row],[Odds]]*Table1[[#This Row],[Win]]-Table1[[#This Row],[Dom Bet]]</f>
        <v>0</v>
      </c>
      <c r="S1081" s="4">
        <f>S1080</f>
        <v>1.0492709470234438</v>
      </c>
      <c r="T1081">
        <v>0.77439999999999998</v>
      </c>
      <c r="U1081">
        <f>((Table1[[#This Row],[BB prob.]]*(Table1[[#This Row],[Odds]]-1)-1+Table1[[#This Row],[BB prob.]])/(Table1[[#This Row],[Odds]]-1))*0.3</f>
        <v>7.4924651162790665E-2</v>
      </c>
      <c r="V1081">
        <v>7.4924651162790665E-2</v>
      </c>
      <c r="W1081">
        <f>(Table1[[#This Row],[BB Bet]]*Table1[[#This Row],[Odds]]*Table1[[#This Row],[Win]]-Table1[[#This Row],[BB Bet]])*Table1[[#This Row],[BB Bankroll]]</f>
        <v>4.9417478081496401E-2</v>
      </c>
      <c r="X1081">
        <f>Table1[[#This Row],[BB Bet]]*Table1[[#This Row],[Odds]]*Table1[[#This Row],[Win]]-Table1[[#This Row],[BB Bet]]</f>
        <v>3.2217599999999985E-2</v>
      </c>
      <c r="Y1081" s="5">
        <f>Y1080</f>
        <v>1.5338659019137497</v>
      </c>
    </row>
    <row r="1082" spans="1:25" x14ac:dyDescent="0.35">
      <c r="A1082" s="4">
        <v>2020020562</v>
      </c>
      <c r="B1082" s="4">
        <v>76</v>
      </c>
      <c r="C1082" s="4" t="s">
        <v>18</v>
      </c>
      <c r="D1082" s="4" t="s">
        <v>4</v>
      </c>
      <c r="E1082" s="4">
        <v>0</v>
      </c>
      <c r="F1082" s="4">
        <v>0</v>
      </c>
      <c r="G1082" s="4">
        <v>1.64</v>
      </c>
      <c r="H1082">
        <v>0.57221169285493223</v>
      </c>
      <c r="I1082">
        <f>((Table1[[#This Row],[H-S prob.]]*(Table1[[#This Row],[Odds]]-1)-1+Table1[[#This Row],[H-S prob.]])/(Table1[[#This Row],[Odds]]-1))*0.3</f>
        <v>-2.8862261117770866E-2</v>
      </c>
      <c r="K1082">
        <f>(Table1[[#This Row],[H-S Bet]]*Table1[[#This Row],[Odds]]*Table1[[#This Row],[Win]]-Table1[[#This Row],[H-S Bet]])*Table1[[#This Row],[H-S Bankroll]]</f>
        <v>0</v>
      </c>
      <c r="L1082">
        <f>Table1[[#This Row],[H-S Bet]]*Table1[[#This Row],[Odds]]*Table1[[#This Row],[Win]]-Table1[[#This Row],[H-S Bet]]</f>
        <v>0</v>
      </c>
      <c r="M1082" s="5">
        <f>M1081</f>
        <v>1.6334984446820675</v>
      </c>
      <c r="N1082" s="4">
        <v>0.56699999999999995</v>
      </c>
      <c r="O1082" s="4">
        <f>((Table1[[#This Row],[Dom prob.]]*(Table1[[#This Row],[Odds]]-1)-1+Table1[[#This Row],[Dom prob.]])/(Table1[[#This Row],[Odds]]-1))*0.3</f>
        <v>-3.2868750000000085E-2</v>
      </c>
      <c r="P1082" s="4"/>
      <c r="Q1082" s="4">
        <f>(Table1[[#This Row],[Dom Bet]]*Table1[[#This Row],[Odds]]*Table1[[#This Row],[Win]]-Table1[[#This Row],[Dom Bet]])*Table1[[#This Row],[Dom Bankroll]]</f>
        <v>0</v>
      </c>
      <c r="R1082" s="4">
        <f>Table1[[#This Row],[Dom Bet]]*Table1[[#This Row],[Odds]]*Table1[[#This Row],[Win]]-Table1[[#This Row],[Dom Bet]]</f>
        <v>0</v>
      </c>
      <c r="S1082" s="4">
        <f>S1081</f>
        <v>1.0492709470234438</v>
      </c>
      <c r="T1082">
        <v>0.5766</v>
      </c>
      <c r="U1082">
        <f>((Table1[[#This Row],[BB prob.]]*(Table1[[#This Row],[Odds]]-1)-1+Table1[[#This Row],[BB prob.]])/(Table1[[#This Row],[Odds]]-1))*0.3</f>
        <v>-2.5488749999999994E-2</v>
      </c>
      <c r="W1082">
        <f>(Table1[[#This Row],[BB Bet]]*Table1[[#This Row],[Odds]]*Table1[[#This Row],[Win]]-Table1[[#This Row],[BB Bet]])*Table1[[#This Row],[BB Bankroll]]</f>
        <v>0</v>
      </c>
      <c r="X1082">
        <f>Table1[[#This Row],[BB Bet]]*Table1[[#This Row],[Odds]]*Table1[[#This Row],[Win]]-Table1[[#This Row],[BB Bet]]</f>
        <v>0</v>
      </c>
      <c r="Y1082" s="5">
        <f>Y1081</f>
        <v>1.5338659019137497</v>
      </c>
    </row>
    <row r="1083" spans="1:25" x14ac:dyDescent="0.35">
      <c r="A1083" s="4">
        <v>2020020562</v>
      </c>
      <c r="B1083" s="4">
        <v>76</v>
      </c>
      <c r="C1083" s="4" t="s">
        <v>4</v>
      </c>
      <c r="D1083" s="4" t="s">
        <v>18</v>
      </c>
      <c r="E1083" s="4">
        <v>1</v>
      </c>
      <c r="F1083" s="4">
        <v>1</v>
      </c>
      <c r="G1083" s="4">
        <v>2.35</v>
      </c>
      <c r="H1083">
        <v>0.42778830714506783</v>
      </c>
      <c r="I1083">
        <f>((Table1[[#This Row],[H-S prob.]]*(Table1[[#This Row],[Odds]]-1)-1+Table1[[#This Row],[H-S prob.]])/(Table1[[#This Row],[Odds]]-1))*0.3</f>
        <v>1.1783381757576562E-3</v>
      </c>
      <c r="J1083">
        <v>1.1783381757576562E-3</v>
      </c>
      <c r="K1083">
        <f>(Table1[[#This Row],[H-S Bet]]*Table1[[#This Row],[Odds]]*Table1[[#This Row],[Win]]-Table1[[#This Row],[H-S Bet]])*Table1[[#This Row],[H-S Bankroll]]</f>
        <v>2.5984983295030085E-3</v>
      </c>
      <c r="L1083">
        <f>Table1[[#This Row],[H-S Bet]]*Table1[[#This Row],[Odds]]*Table1[[#This Row],[Win]]-Table1[[#This Row],[H-S Bet]]</f>
        <v>1.5907565372728358E-3</v>
      </c>
      <c r="M1083" s="5">
        <f>M1082</f>
        <v>1.6334984446820675</v>
      </c>
      <c r="N1083" s="4">
        <v>0.433</v>
      </c>
      <c r="O1083" s="4">
        <f>((Table1[[#This Row],[Dom prob.]]*(Table1[[#This Row],[Odds]]-1)-1+Table1[[#This Row],[Dom prob.]])/(Table1[[#This Row],[Odds]]-1))*0.3</f>
        <v>3.9000000000000016E-3</v>
      </c>
      <c r="P1083" s="4">
        <v>3.9000000000000016E-3</v>
      </c>
      <c r="Q1083" s="4">
        <f>(Table1[[#This Row],[Dom Bet]]*Table1[[#This Row],[Odds]]*Table1[[#This Row],[Win]]-Table1[[#This Row],[Dom Bet]])*Table1[[#This Row],[Dom Bankroll]]</f>
        <v>5.524411536078435E-3</v>
      </c>
      <c r="R1083" s="4">
        <f>Table1[[#This Row],[Dom Bet]]*Table1[[#This Row],[Odds]]*Table1[[#This Row],[Win]]-Table1[[#This Row],[Dom Bet]]</f>
        <v>5.2650000000000032E-3</v>
      </c>
      <c r="S1083" s="4">
        <f>S1082</f>
        <v>1.0492709470234438</v>
      </c>
      <c r="T1083">
        <v>0.4234</v>
      </c>
      <c r="U1083">
        <f>((Table1[[#This Row],[BB prob.]]*(Table1[[#This Row],[Odds]]-1)-1+Table1[[#This Row],[BB prob.]])/(Table1[[#This Row],[Odds]]-1))*0.3</f>
        <v>-1.113333333333324E-3</v>
      </c>
      <c r="W1083">
        <f>(Table1[[#This Row],[BB Bet]]*Table1[[#This Row],[Odds]]*Table1[[#This Row],[Win]]-Table1[[#This Row],[BB Bet]])*Table1[[#This Row],[BB Bankroll]]</f>
        <v>0</v>
      </c>
      <c r="X1083">
        <f>Table1[[#This Row],[BB Bet]]*Table1[[#This Row],[Odds]]*Table1[[#This Row],[Win]]-Table1[[#This Row],[BB Bet]]</f>
        <v>0</v>
      </c>
      <c r="Y1083" s="5">
        <f>Y1082</f>
        <v>1.5338659019137497</v>
      </c>
    </row>
    <row r="1084" spans="1:25" x14ac:dyDescent="0.35">
      <c r="A1084" s="4">
        <v>2020020563</v>
      </c>
      <c r="B1084" s="4">
        <v>76</v>
      </c>
      <c r="C1084" s="4" t="s">
        <v>32</v>
      </c>
      <c r="D1084" s="4" t="s">
        <v>21</v>
      </c>
      <c r="E1084" s="4">
        <v>0</v>
      </c>
      <c r="F1084" s="4">
        <v>0</v>
      </c>
      <c r="G1084" s="4">
        <v>1.86</v>
      </c>
      <c r="H1084">
        <v>0.49240050991753176</v>
      </c>
      <c r="I1084">
        <f>((Table1[[#This Row],[H-S prob.]]*(Table1[[#This Row],[Odds]]-1)-1+Table1[[#This Row],[H-S prob.]])/(Table1[[#This Row],[Odds]]-1))*0.3</f>
        <v>-2.9349436588392171E-2</v>
      </c>
      <c r="K1084">
        <f>(Table1[[#This Row],[H-S Bet]]*Table1[[#This Row],[Odds]]*Table1[[#This Row],[Win]]-Table1[[#This Row],[H-S Bet]])*Table1[[#This Row],[H-S Bankroll]]</f>
        <v>0</v>
      </c>
      <c r="L1084">
        <f>Table1[[#This Row],[H-S Bet]]*Table1[[#This Row],[Odds]]*Table1[[#This Row],[Win]]-Table1[[#This Row],[H-S Bet]]</f>
        <v>0</v>
      </c>
      <c r="M1084" s="5">
        <f>M1083</f>
        <v>1.6334984446820675</v>
      </c>
      <c r="N1084" s="4">
        <v>0.57800000000000007</v>
      </c>
      <c r="O1084" s="4">
        <f>((Table1[[#This Row],[Dom prob.]]*(Table1[[#This Row],[Odds]]-1)-1+Table1[[#This Row],[Dom prob.]])/(Table1[[#This Row],[Odds]]-1))*0.3</f>
        <v>2.619069767441869E-2</v>
      </c>
      <c r="P1084" s="4">
        <v>2.619069767441869E-2</v>
      </c>
      <c r="Q1084" s="4">
        <f>(Table1[[#This Row],[Dom Bet]]*Table1[[#This Row],[Odds]]*Table1[[#This Row],[Win]]-Table1[[#This Row],[Dom Bet]])*Table1[[#This Row],[Dom Bankroll]]</f>
        <v>-2.7481138152042006E-2</v>
      </c>
      <c r="R1084" s="4">
        <f>Table1[[#This Row],[Dom Bet]]*Table1[[#This Row],[Odds]]*Table1[[#This Row],[Win]]-Table1[[#This Row],[Dom Bet]]</f>
        <v>-2.619069767441869E-2</v>
      </c>
      <c r="S1084" s="4">
        <f>S1083</f>
        <v>1.0492709470234438</v>
      </c>
      <c r="T1084">
        <v>0.46289999999999998</v>
      </c>
      <c r="U1084">
        <f>((Table1[[#This Row],[BB prob.]]*(Table1[[#This Row],[Odds]]-1)-1+Table1[[#This Row],[BB prob.]])/(Table1[[#This Row],[Odds]]-1))*0.3</f>
        <v>-4.8490465116279087E-2</v>
      </c>
      <c r="W1084">
        <f>(Table1[[#This Row],[BB Bet]]*Table1[[#This Row],[Odds]]*Table1[[#This Row],[Win]]-Table1[[#This Row],[BB Bet]])*Table1[[#This Row],[BB Bankroll]]</f>
        <v>0</v>
      </c>
      <c r="X1084">
        <f>Table1[[#This Row],[BB Bet]]*Table1[[#This Row],[Odds]]*Table1[[#This Row],[Win]]-Table1[[#This Row],[BB Bet]]</f>
        <v>0</v>
      </c>
      <c r="Y1084" s="5">
        <f>Y1083</f>
        <v>1.5338659019137497</v>
      </c>
    </row>
    <row r="1085" spans="1:25" x14ac:dyDescent="0.35">
      <c r="A1085" s="4">
        <v>2020020563</v>
      </c>
      <c r="B1085" s="4">
        <v>76</v>
      </c>
      <c r="C1085" s="4" t="s">
        <v>21</v>
      </c>
      <c r="D1085" s="4" t="s">
        <v>32</v>
      </c>
      <c r="E1085" s="4">
        <v>1</v>
      </c>
      <c r="F1085" s="4">
        <v>1</v>
      </c>
      <c r="G1085" s="4">
        <v>2</v>
      </c>
      <c r="H1085">
        <v>0.50759949008246819</v>
      </c>
      <c r="I1085">
        <f>((Table1[[#This Row],[H-S prob.]]*(Table1[[#This Row],[Odds]]-1)-1+Table1[[#This Row],[H-S prob.]])/(Table1[[#This Row],[Odds]]-1))*0.3</f>
        <v>4.5596940494809111E-3</v>
      </c>
      <c r="J1085">
        <v>4.5596940494809111E-3</v>
      </c>
      <c r="K1085">
        <f>(Table1[[#This Row],[H-S Bet]]*Table1[[#This Row],[Odds]]*Table1[[#This Row],[Win]]-Table1[[#This Row],[H-S Bet]])*Table1[[#This Row],[H-S Bankroll]]</f>
        <v>7.4482531380531463E-3</v>
      </c>
      <c r="L1085">
        <f>Table1[[#This Row],[H-S Bet]]*Table1[[#This Row],[Odds]]*Table1[[#This Row],[Win]]-Table1[[#This Row],[H-S Bet]]</f>
        <v>4.5596940494809111E-3</v>
      </c>
      <c r="M1085" s="5">
        <f>M1084</f>
        <v>1.6334984446820675</v>
      </c>
      <c r="N1085" s="4">
        <v>0.42199999999999999</v>
      </c>
      <c r="O1085" s="4">
        <f>((Table1[[#This Row],[Dom prob.]]*(Table1[[#This Row],[Odds]]-1)-1+Table1[[#This Row],[Dom prob.]])/(Table1[[#This Row],[Odds]]-1))*0.3</f>
        <v>-4.6800000000000022E-2</v>
      </c>
      <c r="P1085" s="4"/>
      <c r="Q1085" s="4">
        <f>(Table1[[#This Row],[Dom Bet]]*Table1[[#This Row],[Odds]]*Table1[[#This Row],[Win]]-Table1[[#This Row],[Dom Bet]])*Table1[[#This Row],[Dom Bankroll]]</f>
        <v>0</v>
      </c>
      <c r="R1085" s="4">
        <f>Table1[[#This Row],[Dom Bet]]*Table1[[#This Row],[Odds]]*Table1[[#This Row],[Win]]-Table1[[#This Row],[Dom Bet]]</f>
        <v>0</v>
      </c>
      <c r="S1085" s="4">
        <f>S1084</f>
        <v>1.0492709470234438</v>
      </c>
      <c r="T1085">
        <v>0.53710000000000002</v>
      </c>
      <c r="U1085">
        <f>((Table1[[#This Row],[BB prob.]]*(Table1[[#This Row],[Odds]]-1)-1+Table1[[#This Row],[BB prob.]])/(Table1[[#This Row],[Odds]]-1))*0.3</f>
        <v>2.2260000000000012E-2</v>
      </c>
      <c r="V1085">
        <v>2.2260000000000012E-2</v>
      </c>
      <c r="W1085">
        <f>(Table1[[#This Row],[BB Bet]]*Table1[[#This Row],[Odds]]*Table1[[#This Row],[Win]]-Table1[[#This Row],[BB Bet]])*Table1[[#This Row],[BB Bankroll]]</f>
        <v>3.4143854976600087E-2</v>
      </c>
      <c r="X1085">
        <f>Table1[[#This Row],[BB Bet]]*Table1[[#This Row],[Odds]]*Table1[[#This Row],[Win]]-Table1[[#This Row],[BB Bet]]</f>
        <v>2.2260000000000012E-2</v>
      </c>
      <c r="Y1085" s="5">
        <f>Y1084</f>
        <v>1.5338659019137497</v>
      </c>
    </row>
    <row r="1086" spans="1:25" x14ac:dyDescent="0.35">
      <c r="A1086" s="4">
        <v>2020020563.0999999</v>
      </c>
      <c r="B1086" s="4">
        <v>76</v>
      </c>
      <c r="C1086" s="4" t="s">
        <v>8</v>
      </c>
      <c r="D1086" s="4" t="s">
        <v>6</v>
      </c>
      <c r="E1086" s="4">
        <v>0</v>
      </c>
      <c r="F1086" s="4">
        <v>0</v>
      </c>
      <c r="G1086" s="4">
        <v>2.0499999999999998</v>
      </c>
      <c r="H1086">
        <v>0.48312622025645036</v>
      </c>
      <c r="I1086">
        <f>((Table1[[#This Row],[H-S prob.]]*(Table1[[#This Row],[Odds]]-1)-1+Table1[[#This Row],[H-S prob.]])/(Table1[[#This Row],[Odds]]-1))*0.3</f>
        <v>-2.7403567069362394E-3</v>
      </c>
      <c r="K1086">
        <f>(Table1[[#This Row],[H-S Bet]]*Table1[[#This Row],[Odds]]*Table1[[#This Row],[Win]]-Table1[[#This Row],[H-S Bet]])*Table1[[#This Row],[H-S Bankroll]]</f>
        <v>0</v>
      </c>
      <c r="L1086">
        <f>Table1[[#This Row],[H-S Bet]]*Table1[[#This Row],[Odds]]*Table1[[#This Row],[Win]]-Table1[[#This Row],[H-S Bet]]</f>
        <v>0</v>
      </c>
      <c r="M1086" s="5">
        <f>M1085</f>
        <v>1.6334984446820675</v>
      </c>
      <c r="N1086" s="4">
        <v>0.503</v>
      </c>
      <c r="O1086" s="4">
        <f>((Table1[[#This Row],[Dom prob.]]*(Table1[[#This Row],[Odds]]-1)-1+Table1[[#This Row],[Dom prob.]])/(Table1[[#This Row],[Odds]]-1))*0.3</f>
        <v>8.8999999999999722E-3</v>
      </c>
      <c r="P1086" s="4">
        <v>8.8999999999999722E-3</v>
      </c>
      <c r="Q1086" s="4">
        <f>(Table1[[#This Row],[Dom Bet]]*Table1[[#This Row],[Odds]]*Table1[[#This Row],[Win]]-Table1[[#This Row],[Dom Bet]])*Table1[[#This Row],[Dom Bankroll]]</f>
        <v>-9.3385114285086199E-3</v>
      </c>
      <c r="R1086" s="4">
        <f>Table1[[#This Row],[Dom Bet]]*Table1[[#This Row],[Odds]]*Table1[[#This Row],[Win]]-Table1[[#This Row],[Dom Bet]]</f>
        <v>-8.8999999999999722E-3</v>
      </c>
      <c r="S1086" s="4">
        <f>S1085</f>
        <v>1.0492709470234438</v>
      </c>
      <c r="T1086">
        <v>0.47840000000000005</v>
      </c>
      <c r="U1086">
        <f>((Table1[[#This Row],[BB prob.]]*(Table1[[#This Row],[Odds]]-1)-1+Table1[[#This Row],[BB prob.]])/(Table1[[#This Row],[Odds]]-1))*0.3</f>
        <v>-5.5085714285714191E-3</v>
      </c>
      <c r="W1086">
        <f>(Table1[[#This Row],[BB Bet]]*Table1[[#This Row],[Odds]]*Table1[[#This Row],[Win]]-Table1[[#This Row],[BB Bet]])*Table1[[#This Row],[BB Bankroll]]</f>
        <v>0</v>
      </c>
      <c r="X1086">
        <f>Table1[[#This Row],[BB Bet]]*Table1[[#This Row],[Odds]]*Table1[[#This Row],[Win]]-Table1[[#This Row],[BB Bet]]</f>
        <v>0</v>
      </c>
      <c r="Y1086" s="5">
        <f>Y1085</f>
        <v>1.5338659019137497</v>
      </c>
    </row>
    <row r="1087" spans="1:25" x14ac:dyDescent="0.35">
      <c r="A1087" s="4">
        <v>2020020563.0999999</v>
      </c>
      <c r="B1087" s="4">
        <v>76</v>
      </c>
      <c r="C1087" s="4" t="s">
        <v>6</v>
      </c>
      <c r="D1087" s="4" t="s">
        <v>8</v>
      </c>
      <c r="E1087" s="4">
        <v>1</v>
      </c>
      <c r="F1087" s="4">
        <v>1</v>
      </c>
      <c r="G1087" s="4">
        <v>1.8</v>
      </c>
      <c r="H1087">
        <v>0.51687377974354975</v>
      </c>
      <c r="I1087">
        <f>((Table1[[#This Row],[H-S prob.]]*(Table1[[#This Row],[Odds]]-1)-1+Table1[[#This Row],[H-S prob.]])/(Table1[[#This Row],[Odds]]-1))*0.3</f>
        <v>-2.6110198673103907E-2</v>
      </c>
      <c r="K1087">
        <f>(Table1[[#This Row],[H-S Bet]]*Table1[[#This Row],[Odds]]*Table1[[#This Row],[Win]]-Table1[[#This Row],[H-S Bet]])*Table1[[#This Row],[H-S Bankroll]]</f>
        <v>0</v>
      </c>
      <c r="L1087">
        <f>Table1[[#This Row],[H-S Bet]]*Table1[[#This Row],[Odds]]*Table1[[#This Row],[Win]]-Table1[[#This Row],[H-S Bet]]</f>
        <v>0</v>
      </c>
      <c r="M1087" s="5">
        <f>M1086</f>
        <v>1.6334984446820675</v>
      </c>
      <c r="N1087" s="4">
        <v>0.497</v>
      </c>
      <c r="O1087" s="4">
        <f>((Table1[[#This Row],[Dom prob.]]*(Table1[[#This Row],[Odds]]-1)-1+Table1[[#This Row],[Dom prob.]])/(Table1[[#This Row],[Odds]]-1))*0.3</f>
        <v>-3.9525000000000018E-2</v>
      </c>
      <c r="P1087" s="4"/>
      <c r="Q1087" s="4">
        <f>(Table1[[#This Row],[Dom Bet]]*Table1[[#This Row],[Odds]]*Table1[[#This Row],[Win]]-Table1[[#This Row],[Dom Bet]])*Table1[[#This Row],[Dom Bankroll]]</f>
        <v>0</v>
      </c>
      <c r="R1087" s="4">
        <f>Table1[[#This Row],[Dom Bet]]*Table1[[#This Row],[Odds]]*Table1[[#This Row],[Win]]-Table1[[#This Row],[Dom Bet]]</f>
        <v>0</v>
      </c>
      <c r="S1087" s="4">
        <f>S1086</f>
        <v>1.0492709470234438</v>
      </c>
      <c r="T1087">
        <v>0.52159999999999995</v>
      </c>
      <c r="U1087">
        <f>((Table1[[#This Row],[BB prob.]]*(Table1[[#This Row],[Odds]]-1)-1+Table1[[#This Row],[BB prob.]])/(Table1[[#This Row],[Odds]]-1))*0.3</f>
        <v>-2.2920000000000024E-2</v>
      </c>
      <c r="W1087">
        <f>(Table1[[#This Row],[BB Bet]]*Table1[[#This Row],[Odds]]*Table1[[#This Row],[Win]]-Table1[[#This Row],[BB Bet]])*Table1[[#This Row],[BB Bankroll]]</f>
        <v>0</v>
      </c>
      <c r="X1087">
        <f>Table1[[#This Row],[BB Bet]]*Table1[[#This Row],[Odds]]*Table1[[#This Row],[Win]]-Table1[[#This Row],[BB Bet]]</f>
        <v>0</v>
      </c>
      <c r="Y1087" s="5">
        <f>Y1086</f>
        <v>1.5338659019137497</v>
      </c>
    </row>
    <row r="1088" spans="1:25" x14ac:dyDescent="0.35">
      <c r="A1088" s="4">
        <v>2020020563.9000001</v>
      </c>
      <c r="B1088" s="4">
        <v>77</v>
      </c>
      <c r="C1088" s="4" t="s">
        <v>12</v>
      </c>
      <c r="D1088" s="4" t="s">
        <v>2</v>
      </c>
      <c r="E1088" s="4">
        <v>1</v>
      </c>
      <c r="F1088" s="4">
        <v>1</v>
      </c>
      <c r="G1088" s="4">
        <v>2.75</v>
      </c>
      <c r="H1088">
        <v>0.28884607708486321</v>
      </c>
      <c r="I1088">
        <f>((Table1[[#This Row],[H-S prob.]]*(Table1[[#This Row],[Odds]]-1)-1+Table1[[#This Row],[H-S prob.]])/(Table1[[#This Row],[Odds]]-1))*0.3</f>
        <v>-3.525827794570735E-2</v>
      </c>
      <c r="K1088">
        <f>(Table1[[#This Row],[H-S Bet]]*Table1[[#This Row],[Odds]]*Table1[[#This Row],[Win]]-Table1[[#This Row],[H-S Bet]])*Table1[[#This Row],[H-S Bankroll]]</f>
        <v>0</v>
      </c>
      <c r="L1088">
        <f>Table1[[#This Row],[H-S Bet]]*Table1[[#This Row],[Odds]]*Table1[[#This Row],[Win]]-Table1[[#This Row],[H-S Bet]]</f>
        <v>0</v>
      </c>
      <c r="M1088" s="5">
        <f>M1087+SUM(K1074:K1087)</f>
        <v>1.6023515263915704</v>
      </c>
      <c r="N1088" s="4">
        <v>0.371</v>
      </c>
      <c r="O1088" s="4">
        <f>((Table1[[#This Row],[Dom prob.]]*(Table1[[#This Row],[Odds]]-1)-1+Table1[[#This Row],[Dom prob.]])/(Table1[[#This Row],[Odds]]-1))*0.3</f>
        <v>3.4714285714285698E-3</v>
      </c>
      <c r="P1088" s="4">
        <v>3.4714285714285698E-3</v>
      </c>
      <c r="Q1088" s="4">
        <f>(Table1[[#This Row],[Dom Bet]]*Table1[[#This Row],[Odds]]*Table1[[#This Row],[Win]]-Table1[[#This Row],[Dom Bet]])*Table1[[#This Row],[Dom Bankroll]]</f>
        <v>6.1558190516173006E-3</v>
      </c>
      <c r="R1088" s="4">
        <f>Table1[[#This Row],[Dom Bet]]*Table1[[#This Row],[Odds]]*Table1[[#This Row],[Win]]-Table1[[#This Row],[Dom Bet]]</f>
        <v>6.0749999999999971E-3</v>
      </c>
      <c r="S1088" s="4">
        <f>S1087+SUM(Q1074:Q1087)</f>
        <v>1.0133035475913257</v>
      </c>
      <c r="T1088">
        <v>0.3841</v>
      </c>
      <c r="U1088">
        <f>((Table1[[#This Row],[BB prob.]]*(Table1[[#This Row],[Odds]]-1)-1+Table1[[#This Row],[BB prob.]])/(Table1[[#This Row],[Odds]]-1))*0.3</f>
        <v>9.6471428571428507E-3</v>
      </c>
      <c r="V1088">
        <v>9.6471428571428507E-3</v>
      </c>
      <c r="W1088">
        <f>(Table1[[#This Row],[BB Bet]]*Table1[[#This Row],[Odds]]*Table1[[#This Row],[Win]]-Table1[[#This Row],[BB Bet]])*Table1[[#This Row],[BB Bankroll]]</f>
        <v>2.6202057449865795E-2</v>
      </c>
      <c r="X1088">
        <f>Table1[[#This Row],[BB Bet]]*Table1[[#This Row],[Odds]]*Table1[[#This Row],[Win]]-Table1[[#This Row],[BB Bet]]</f>
        <v>1.6882499999999988E-2</v>
      </c>
      <c r="Y1088" s="5">
        <f>Y1087+SUM(W1074:W1087)</f>
        <v>1.5520247267801459</v>
      </c>
    </row>
    <row r="1089" spans="1:25" x14ac:dyDescent="0.35">
      <c r="A1089" s="4">
        <v>2020020563.9000001</v>
      </c>
      <c r="B1089" s="4">
        <v>77</v>
      </c>
      <c r="C1089" s="4" t="s">
        <v>2</v>
      </c>
      <c r="D1089" s="4" t="s">
        <v>12</v>
      </c>
      <c r="E1089" s="4">
        <v>0</v>
      </c>
      <c r="F1089" s="4">
        <v>0</v>
      </c>
      <c r="G1089" s="4">
        <v>1.5</v>
      </c>
      <c r="H1089">
        <v>0.71115392291513679</v>
      </c>
      <c r="I1089">
        <f>((Table1[[#This Row],[H-S prob.]]*(Table1[[#This Row],[Odds]]-1)-1+Table1[[#This Row],[H-S prob.]])/(Table1[[#This Row],[Odds]]-1))*0.3</f>
        <v>4.003853062362308E-2</v>
      </c>
      <c r="J1089">
        <v>4.003853062362308E-2</v>
      </c>
      <c r="K1089">
        <f>(Table1[[#This Row],[H-S Bet]]*Table1[[#This Row],[Odds]]*Table1[[#This Row],[Win]]-Table1[[#This Row],[H-S Bet]])*Table1[[#This Row],[H-S Bankroll]]</f>
        <v>-6.415580065923808E-2</v>
      </c>
      <c r="L1089">
        <f>Table1[[#This Row],[H-S Bet]]*Table1[[#This Row],[Odds]]*Table1[[#This Row],[Win]]-Table1[[#This Row],[H-S Bet]]</f>
        <v>-4.003853062362308E-2</v>
      </c>
      <c r="M1089" s="5">
        <f>M1088</f>
        <v>1.6023515263915704</v>
      </c>
      <c r="N1089" s="4">
        <v>0.629</v>
      </c>
      <c r="O1089" s="4">
        <f>((Table1[[#This Row],[Dom prob.]]*(Table1[[#This Row],[Odds]]-1)-1+Table1[[#This Row],[Dom prob.]])/(Table1[[#This Row],[Odds]]-1))*0.3</f>
        <v>-3.3899999999999993E-2</v>
      </c>
      <c r="P1089" s="4"/>
      <c r="Q1089" s="4">
        <f>(Table1[[#This Row],[Dom Bet]]*Table1[[#This Row],[Odds]]*Table1[[#This Row],[Win]]-Table1[[#This Row],[Dom Bet]])*Table1[[#This Row],[Dom Bankroll]]</f>
        <v>0</v>
      </c>
      <c r="R1089" s="4">
        <f>Table1[[#This Row],[Dom Bet]]*Table1[[#This Row],[Odds]]*Table1[[#This Row],[Win]]-Table1[[#This Row],[Dom Bet]]</f>
        <v>0</v>
      </c>
      <c r="S1089" s="4">
        <f>S1088</f>
        <v>1.0133035475913257</v>
      </c>
      <c r="T1089">
        <v>0.6159</v>
      </c>
      <c r="U1089">
        <f>((Table1[[#This Row],[BB prob.]]*(Table1[[#This Row],[Odds]]-1)-1+Table1[[#This Row],[BB prob.]])/(Table1[[#This Row],[Odds]]-1))*0.3</f>
        <v>-4.5690000000000029E-2</v>
      </c>
      <c r="W1089">
        <f>(Table1[[#This Row],[BB Bet]]*Table1[[#This Row],[Odds]]*Table1[[#This Row],[Win]]-Table1[[#This Row],[BB Bet]])*Table1[[#This Row],[BB Bankroll]]</f>
        <v>0</v>
      </c>
      <c r="X1089">
        <f>Table1[[#This Row],[BB Bet]]*Table1[[#This Row],[Odds]]*Table1[[#This Row],[Win]]-Table1[[#This Row],[BB Bet]]</f>
        <v>0</v>
      </c>
      <c r="Y1089" s="5">
        <f>Y1088</f>
        <v>1.5520247267801459</v>
      </c>
    </row>
    <row r="1090" spans="1:25" x14ac:dyDescent="0.35">
      <c r="A1090" s="4">
        <v>2020020566</v>
      </c>
      <c r="B1090" s="4">
        <v>77</v>
      </c>
      <c r="C1090" s="4" t="s">
        <v>7</v>
      </c>
      <c r="D1090" s="4" t="s">
        <v>23</v>
      </c>
      <c r="E1090" s="4">
        <v>0</v>
      </c>
      <c r="F1090" s="4">
        <v>1</v>
      </c>
      <c r="G1090" s="4">
        <v>1.71</v>
      </c>
      <c r="H1090">
        <v>0.49608179338018699</v>
      </c>
      <c r="I1090">
        <f>((Table1[[#This Row],[H-S prob.]]*(Table1[[#This Row],[Odds]]-1)-1+Table1[[#This Row],[H-S prob.]])/(Table1[[#This Row],[Odds]]-1))*0.3</f>
        <v>-6.4098647881639562E-2</v>
      </c>
      <c r="K1090">
        <f>(Table1[[#This Row],[H-S Bet]]*Table1[[#This Row],[Odds]]*Table1[[#This Row],[Win]]-Table1[[#This Row],[H-S Bet]])*Table1[[#This Row],[H-S Bankroll]]</f>
        <v>0</v>
      </c>
      <c r="L1090">
        <f>Table1[[#This Row],[H-S Bet]]*Table1[[#This Row],[Odds]]*Table1[[#This Row],[Win]]-Table1[[#This Row],[H-S Bet]]</f>
        <v>0</v>
      </c>
      <c r="M1090" s="5">
        <f>M1089</f>
        <v>1.6023515263915704</v>
      </c>
      <c r="N1090" s="4">
        <v>0.622</v>
      </c>
      <c r="O1090" s="4">
        <f>((Table1[[#This Row],[Dom prob.]]*(Table1[[#This Row],[Odds]]-1)-1+Table1[[#This Row],[Dom prob.]])/(Table1[[#This Row],[Odds]]-1))*0.3</f>
        <v>2.6881690140845026E-2</v>
      </c>
      <c r="P1090" s="4">
        <v>2.6881690140845026E-2</v>
      </c>
      <c r="Q1090" s="4">
        <f>(Table1[[#This Row],[Dom Bet]]*Table1[[#This Row],[Odds]]*Table1[[#This Row],[Win]]-Table1[[#This Row],[Dom Bet]])*Table1[[#This Row],[Dom Bankroll]]</f>
        <v>1.9339911509328008E-2</v>
      </c>
      <c r="R1090" s="4">
        <f>Table1[[#This Row],[Dom Bet]]*Table1[[#This Row],[Odds]]*Table1[[#This Row],[Win]]-Table1[[#This Row],[Dom Bet]]</f>
        <v>1.9085999999999968E-2</v>
      </c>
      <c r="S1090" s="4">
        <f>S1089</f>
        <v>1.0133035475913257</v>
      </c>
      <c r="T1090">
        <v>0.42969999999999997</v>
      </c>
      <c r="U1090">
        <f>((Table1[[#This Row],[BB prob.]]*(Table1[[#This Row],[Odds]]-1)-1+Table1[[#This Row],[BB prob.]])/(Table1[[#This Row],[Odds]]-1))*0.3</f>
        <v>-0.11206183098591556</v>
      </c>
      <c r="W1090">
        <f>(Table1[[#This Row],[BB Bet]]*Table1[[#This Row],[Odds]]*Table1[[#This Row],[Win]]-Table1[[#This Row],[BB Bet]])*Table1[[#This Row],[BB Bankroll]]</f>
        <v>0</v>
      </c>
      <c r="X1090">
        <f>Table1[[#This Row],[BB Bet]]*Table1[[#This Row],[Odds]]*Table1[[#This Row],[Win]]-Table1[[#This Row],[BB Bet]]</f>
        <v>0</v>
      </c>
      <c r="Y1090" s="5">
        <f>Y1089</f>
        <v>1.5520247267801459</v>
      </c>
    </row>
    <row r="1091" spans="1:25" x14ac:dyDescent="0.35">
      <c r="A1091" s="4">
        <v>2020020566</v>
      </c>
      <c r="B1091" s="4">
        <v>77</v>
      </c>
      <c r="C1091" s="4" t="s">
        <v>23</v>
      </c>
      <c r="D1091" s="4" t="s">
        <v>7</v>
      </c>
      <c r="E1091" s="4">
        <v>1</v>
      </c>
      <c r="F1091" s="4">
        <v>0</v>
      </c>
      <c r="G1091" s="4">
        <v>2.2000000000000002</v>
      </c>
      <c r="H1091">
        <v>0.50391820661981312</v>
      </c>
      <c r="I1091">
        <f>((Table1[[#This Row],[H-S prob.]]*(Table1[[#This Row],[Odds]]-1)-1+Table1[[#This Row],[H-S prob.]])/(Table1[[#This Row],[Odds]]-1))*0.3</f>
        <v>2.7155013640897226E-2</v>
      </c>
      <c r="J1091">
        <v>2.7155013640897226E-2</v>
      </c>
      <c r="K1091">
        <f>(Table1[[#This Row],[H-S Bet]]*Table1[[#This Row],[Odds]]*Table1[[#This Row],[Win]]-Table1[[#This Row],[H-S Bet]])*Table1[[#This Row],[H-S Bankroll]]</f>
        <v>-4.3511877556675585E-2</v>
      </c>
      <c r="L1091">
        <f>Table1[[#This Row],[H-S Bet]]*Table1[[#This Row],[Odds]]*Table1[[#This Row],[Win]]-Table1[[#This Row],[H-S Bet]]</f>
        <v>-2.7155013640897226E-2</v>
      </c>
      <c r="M1091" s="5">
        <f>M1090</f>
        <v>1.6023515263915704</v>
      </c>
      <c r="N1091" s="4">
        <v>0.378</v>
      </c>
      <c r="O1091" s="4">
        <f>((Table1[[#This Row],[Dom prob.]]*(Table1[[#This Row],[Odds]]-1)-1+Table1[[#This Row],[Dom prob.]])/(Table1[[#This Row],[Odds]]-1))*0.3</f>
        <v>-4.2099999999999992E-2</v>
      </c>
      <c r="P1091" s="4"/>
      <c r="Q1091" s="4">
        <f>(Table1[[#This Row],[Dom Bet]]*Table1[[#This Row],[Odds]]*Table1[[#This Row],[Win]]-Table1[[#This Row],[Dom Bet]])*Table1[[#This Row],[Dom Bankroll]]</f>
        <v>0</v>
      </c>
      <c r="R1091" s="4">
        <f>Table1[[#This Row],[Dom Bet]]*Table1[[#This Row],[Odds]]*Table1[[#This Row],[Win]]-Table1[[#This Row],[Dom Bet]]</f>
        <v>0</v>
      </c>
      <c r="S1091" s="4">
        <f>S1090</f>
        <v>1.0133035475913257</v>
      </c>
      <c r="T1091">
        <v>0.57030000000000003</v>
      </c>
      <c r="U1091">
        <f>((Table1[[#This Row],[BB prob.]]*(Table1[[#This Row],[Odds]]-1)-1+Table1[[#This Row],[BB prob.]])/(Table1[[#This Row],[Odds]]-1))*0.3</f>
        <v>6.3665000000000041E-2</v>
      </c>
      <c r="V1091">
        <v>6.3665000000000041E-2</v>
      </c>
      <c r="W1091">
        <f>(Table1[[#This Row],[BB Bet]]*Table1[[#This Row],[Odds]]*Table1[[#This Row],[Win]]-Table1[[#This Row],[BB Bet]])*Table1[[#This Row],[BB Bankroll]]</f>
        <v>-9.8809654230458052E-2</v>
      </c>
      <c r="X1091">
        <f>Table1[[#This Row],[BB Bet]]*Table1[[#This Row],[Odds]]*Table1[[#This Row],[Win]]-Table1[[#This Row],[BB Bet]]</f>
        <v>-6.3665000000000041E-2</v>
      </c>
      <c r="Y1091" s="5">
        <f>Y1090</f>
        <v>1.5520247267801459</v>
      </c>
    </row>
    <row r="1092" spans="1:25" x14ac:dyDescent="0.35">
      <c r="A1092" s="4">
        <v>2020020569</v>
      </c>
      <c r="B1092" s="4">
        <v>77</v>
      </c>
      <c r="C1092" s="4" t="s">
        <v>28</v>
      </c>
      <c r="D1092" s="4" t="s">
        <v>27</v>
      </c>
      <c r="E1092" s="4">
        <v>0</v>
      </c>
      <c r="F1092" s="4">
        <v>1</v>
      </c>
      <c r="G1092" s="4">
        <v>2.75</v>
      </c>
      <c r="H1092">
        <v>0.36010070429163221</v>
      </c>
      <c r="I1092">
        <f>((Table1[[#This Row],[H-S prob.]]*(Table1[[#This Row],[Odds]]-1)-1+Table1[[#This Row],[H-S prob.]])/(Table1[[#This Row],[Odds]]-1))*0.3</f>
        <v>-1.6668108339448142E-3</v>
      </c>
      <c r="K1092">
        <f>(Table1[[#This Row],[H-S Bet]]*Table1[[#This Row],[Odds]]*Table1[[#This Row],[Win]]-Table1[[#This Row],[H-S Bet]])*Table1[[#This Row],[H-S Bankroll]]</f>
        <v>0</v>
      </c>
      <c r="L1092">
        <f>Table1[[#This Row],[H-S Bet]]*Table1[[#This Row],[Odds]]*Table1[[#This Row],[Win]]-Table1[[#This Row],[H-S Bet]]</f>
        <v>0</v>
      </c>
      <c r="M1092" s="5">
        <f>M1091</f>
        <v>1.6023515263915704</v>
      </c>
      <c r="N1092" s="4">
        <v>0.38100000000000001</v>
      </c>
      <c r="O1092" s="4">
        <f>((Table1[[#This Row],[Dom prob.]]*(Table1[[#This Row],[Odds]]-1)-1+Table1[[#This Row],[Dom prob.]])/(Table1[[#This Row],[Odds]]-1))*0.3</f>
        <v>8.1857142857142788E-3</v>
      </c>
      <c r="P1092" s="4">
        <v>8.1857142857142788E-3</v>
      </c>
      <c r="Q1092" s="4">
        <f>(Table1[[#This Row],[Dom Bet]]*Table1[[#This Row],[Odds]]*Table1[[#This Row],[Win]]-Table1[[#This Row],[Dom Bet]])*Table1[[#This Row],[Dom Bankroll]]</f>
        <v>1.4515573319245727E-2</v>
      </c>
      <c r="R1092" s="4">
        <f>Table1[[#This Row],[Dom Bet]]*Table1[[#This Row],[Odds]]*Table1[[#This Row],[Win]]-Table1[[#This Row],[Dom Bet]]</f>
        <v>1.4324999999999987E-2</v>
      </c>
      <c r="S1092" s="4">
        <f>S1091</f>
        <v>1.0133035475913257</v>
      </c>
      <c r="T1092">
        <v>0.2823</v>
      </c>
      <c r="U1092">
        <f>((Table1[[#This Row],[BB prob.]]*(Table1[[#This Row],[Odds]]-1)-1+Table1[[#This Row],[BB prob.]])/(Table1[[#This Row],[Odds]]-1))*0.3</f>
        <v>-3.834428571428572E-2</v>
      </c>
      <c r="W1092">
        <f>(Table1[[#This Row],[BB Bet]]*Table1[[#This Row],[Odds]]*Table1[[#This Row],[Win]]-Table1[[#This Row],[BB Bet]])*Table1[[#This Row],[BB Bankroll]]</f>
        <v>0</v>
      </c>
      <c r="X1092">
        <f>Table1[[#This Row],[BB Bet]]*Table1[[#This Row],[Odds]]*Table1[[#This Row],[Win]]-Table1[[#This Row],[BB Bet]]</f>
        <v>0</v>
      </c>
      <c r="Y1092" s="5">
        <f>Y1091</f>
        <v>1.5520247267801459</v>
      </c>
    </row>
    <row r="1093" spans="1:25" x14ac:dyDescent="0.35">
      <c r="A1093" s="4">
        <v>2020020569</v>
      </c>
      <c r="B1093" s="4">
        <v>77</v>
      </c>
      <c r="C1093" s="4" t="s">
        <v>27</v>
      </c>
      <c r="D1093" s="4" t="s">
        <v>28</v>
      </c>
      <c r="E1093" s="4">
        <v>1</v>
      </c>
      <c r="F1093" s="4">
        <v>0</v>
      </c>
      <c r="G1093" s="4">
        <v>1.48</v>
      </c>
      <c r="H1093">
        <v>0.6398992957083679</v>
      </c>
      <c r="I1093">
        <f>((Table1[[#This Row],[H-S prob.]]*(Table1[[#This Row],[Odds]]-1)-1+Table1[[#This Row],[H-S prob.]])/(Table1[[#This Row],[Odds]]-1))*0.3</f>
        <v>-3.3093151469759732E-2</v>
      </c>
      <c r="K1093">
        <f>(Table1[[#This Row],[H-S Bet]]*Table1[[#This Row],[Odds]]*Table1[[#This Row],[Win]]-Table1[[#This Row],[H-S Bet]])*Table1[[#This Row],[H-S Bankroll]]</f>
        <v>0</v>
      </c>
      <c r="L1093">
        <f>Table1[[#This Row],[H-S Bet]]*Table1[[#This Row],[Odds]]*Table1[[#This Row],[Win]]-Table1[[#This Row],[H-S Bet]]</f>
        <v>0</v>
      </c>
      <c r="M1093" s="5">
        <f>M1092</f>
        <v>1.6023515263915704</v>
      </c>
      <c r="N1093" s="4">
        <v>0.61899999999999999</v>
      </c>
      <c r="O1093" s="4">
        <f>((Table1[[#This Row],[Dom prob.]]*(Table1[[#This Row],[Odds]]-1)-1+Table1[[#This Row],[Dom prob.]])/(Table1[[#This Row],[Odds]]-1))*0.3</f>
        <v>-5.2424999999999972E-2</v>
      </c>
      <c r="P1093" s="4"/>
      <c r="Q1093" s="4">
        <f>(Table1[[#This Row],[Dom Bet]]*Table1[[#This Row],[Odds]]*Table1[[#This Row],[Win]]-Table1[[#This Row],[Dom Bet]])*Table1[[#This Row],[Dom Bankroll]]</f>
        <v>0</v>
      </c>
      <c r="R1093" s="4">
        <f>Table1[[#This Row],[Dom Bet]]*Table1[[#This Row],[Odds]]*Table1[[#This Row],[Win]]-Table1[[#This Row],[Dom Bet]]</f>
        <v>0</v>
      </c>
      <c r="S1093" s="4">
        <f>S1092</f>
        <v>1.0133035475913257</v>
      </c>
      <c r="T1093">
        <v>0.7177</v>
      </c>
      <c r="U1093">
        <f>((Table1[[#This Row],[BB prob.]]*(Table1[[#This Row],[Odds]]-1)-1+Table1[[#This Row],[BB prob.]])/(Table1[[#This Row],[Odds]]-1))*0.3</f>
        <v>3.8872499999999949E-2</v>
      </c>
      <c r="V1093">
        <v>3.8872499999999949E-2</v>
      </c>
      <c r="W1093">
        <f>(Table1[[#This Row],[BB Bet]]*Table1[[#This Row],[Odds]]*Table1[[#This Row],[Win]]-Table1[[#This Row],[BB Bet]])*Table1[[#This Row],[BB Bankroll]]</f>
        <v>-6.0331081191761143E-2</v>
      </c>
      <c r="X1093">
        <f>Table1[[#This Row],[BB Bet]]*Table1[[#This Row],[Odds]]*Table1[[#This Row],[Win]]-Table1[[#This Row],[BB Bet]]</f>
        <v>-3.8872499999999949E-2</v>
      </c>
      <c r="Y1093" s="5">
        <f>Y1092</f>
        <v>1.5520247267801459</v>
      </c>
    </row>
    <row r="1094" spans="1:25" x14ac:dyDescent="0.35">
      <c r="A1094" s="4">
        <v>2020020569.0999999</v>
      </c>
      <c r="B1094" s="4">
        <v>77</v>
      </c>
      <c r="C1094" s="4" t="s">
        <v>24</v>
      </c>
      <c r="D1094" s="4" t="s">
        <v>10</v>
      </c>
      <c r="E1094" s="4">
        <v>0</v>
      </c>
      <c r="F1094" s="4">
        <v>0</v>
      </c>
      <c r="G1094" s="4">
        <v>3.75</v>
      </c>
      <c r="H1094">
        <v>0.32068267686492552</v>
      </c>
      <c r="I1094">
        <f>((Table1[[#This Row],[H-S prob.]]*(Table1[[#This Row],[Odds]]-1)-1+Table1[[#This Row],[H-S prob.]])/(Table1[[#This Row],[Odds]]-1))*0.3</f>
        <v>2.2097458717469536E-2</v>
      </c>
      <c r="J1094">
        <v>2.2097458717469536E-2</v>
      </c>
      <c r="K1094">
        <f>(Table1[[#This Row],[H-S Bet]]*Table1[[#This Row],[Odds]]*Table1[[#This Row],[Win]]-Table1[[#This Row],[H-S Bet]])*Table1[[#This Row],[H-S Bankroll]]</f>
        <v>-3.5407896705312025E-2</v>
      </c>
      <c r="L1094">
        <f>Table1[[#This Row],[H-S Bet]]*Table1[[#This Row],[Odds]]*Table1[[#This Row],[Win]]-Table1[[#This Row],[H-S Bet]]</f>
        <v>-2.2097458717469536E-2</v>
      </c>
      <c r="M1094" s="5">
        <f>M1093</f>
        <v>1.6023515263915704</v>
      </c>
      <c r="N1094" s="4">
        <v>0.23799999999999999</v>
      </c>
      <c r="O1094" s="4">
        <f>((Table1[[#This Row],[Dom prob.]]*(Table1[[#This Row],[Odds]]-1)-1+Table1[[#This Row],[Dom prob.]])/(Table1[[#This Row],[Odds]]-1))*0.3</f>
        <v>-1.1727272727272732E-2</v>
      </c>
      <c r="P1094" s="4"/>
      <c r="Q1094" s="4">
        <f>(Table1[[#This Row],[Dom Bet]]*Table1[[#This Row],[Odds]]*Table1[[#This Row],[Win]]-Table1[[#This Row],[Dom Bet]])*Table1[[#This Row],[Dom Bankroll]]</f>
        <v>0</v>
      </c>
      <c r="R1094" s="4">
        <f>Table1[[#This Row],[Dom Bet]]*Table1[[#This Row],[Odds]]*Table1[[#This Row],[Win]]-Table1[[#This Row],[Dom Bet]]</f>
        <v>0</v>
      </c>
      <c r="S1094" s="4">
        <f>S1093</f>
        <v>1.0133035475913257</v>
      </c>
      <c r="T1094">
        <v>0.27969999999999995</v>
      </c>
      <c r="U1094">
        <f>((Table1[[#This Row],[BB prob.]]*(Table1[[#This Row],[Odds]]-1)-1+Table1[[#This Row],[BB prob.]])/(Table1[[#This Row],[Odds]]-1))*0.3</f>
        <v>5.3318181818181581E-3</v>
      </c>
      <c r="V1094">
        <v>5.3318181818181581E-3</v>
      </c>
      <c r="W1094">
        <f>(Table1[[#This Row],[BB Bet]]*Table1[[#This Row],[Odds]]*Table1[[#This Row],[Win]]-Table1[[#This Row],[BB Bet]])*Table1[[#This Row],[BB Bankroll]]</f>
        <v>-8.2751136568777403E-3</v>
      </c>
      <c r="X1094">
        <f>Table1[[#This Row],[BB Bet]]*Table1[[#This Row],[Odds]]*Table1[[#This Row],[Win]]-Table1[[#This Row],[BB Bet]]</f>
        <v>-5.3318181818181581E-3</v>
      </c>
      <c r="Y1094" s="5">
        <f>Y1093</f>
        <v>1.5520247267801459</v>
      </c>
    </row>
    <row r="1095" spans="1:25" x14ac:dyDescent="0.35">
      <c r="A1095" s="4">
        <v>2020020569.0999999</v>
      </c>
      <c r="B1095" s="4">
        <v>77</v>
      </c>
      <c r="C1095" s="4" t="s">
        <v>10</v>
      </c>
      <c r="D1095" s="4" t="s">
        <v>24</v>
      </c>
      <c r="E1095" s="4">
        <v>1</v>
      </c>
      <c r="F1095" s="4">
        <v>1</v>
      </c>
      <c r="G1095" s="4">
        <v>1.3</v>
      </c>
      <c r="H1095">
        <v>0.67931732313507442</v>
      </c>
      <c r="I1095">
        <f>((Table1[[#This Row],[H-S prob.]]*(Table1[[#This Row],[Odds]]-1)-1+Table1[[#This Row],[H-S prob.]])/(Table1[[#This Row],[Odds]]-1))*0.3</f>
        <v>-0.11688747992440315</v>
      </c>
      <c r="K1095">
        <f>(Table1[[#This Row],[H-S Bet]]*Table1[[#This Row],[Odds]]*Table1[[#This Row],[Win]]-Table1[[#This Row],[H-S Bet]])*Table1[[#This Row],[H-S Bankroll]]</f>
        <v>0</v>
      </c>
      <c r="L1095">
        <f>Table1[[#This Row],[H-S Bet]]*Table1[[#This Row],[Odds]]*Table1[[#This Row],[Win]]-Table1[[#This Row],[H-S Bet]]</f>
        <v>0</v>
      </c>
      <c r="M1095" s="5">
        <f>M1094</f>
        <v>1.6023515263915704</v>
      </c>
      <c r="N1095" s="4">
        <v>0.76200000000000001</v>
      </c>
      <c r="O1095" s="4">
        <f>((Table1[[#This Row],[Dom prob.]]*(Table1[[#This Row],[Odds]]-1)-1+Table1[[#This Row],[Dom prob.]])/(Table1[[#This Row],[Odds]]-1))*0.3</f>
        <v>-9.3999999999999622E-3</v>
      </c>
      <c r="P1095" s="4"/>
      <c r="Q1095" s="4">
        <f>(Table1[[#This Row],[Dom Bet]]*Table1[[#This Row],[Odds]]*Table1[[#This Row],[Win]]-Table1[[#This Row],[Dom Bet]])*Table1[[#This Row],[Dom Bankroll]]</f>
        <v>0</v>
      </c>
      <c r="R1095" s="4">
        <f>Table1[[#This Row],[Dom Bet]]*Table1[[#This Row],[Odds]]*Table1[[#This Row],[Win]]-Table1[[#This Row],[Dom Bet]]</f>
        <v>0</v>
      </c>
      <c r="S1095" s="4">
        <f>S1094</f>
        <v>1.0133035475913257</v>
      </c>
      <c r="T1095">
        <v>0.72030000000000005</v>
      </c>
      <c r="U1095">
        <f>((Table1[[#This Row],[BB prob.]]*(Table1[[#This Row],[Odds]]-1)-1+Table1[[#This Row],[BB prob.]])/(Table1[[#This Row],[Odds]]-1))*0.3</f>
        <v>-6.3609999999999819E-2</v>
      </c>
      <c r="W1095">
        <f>(Table1[[#This Row],[BB Bet]]*Table1[[#This Row],[Odds]]*Table1[[#This Row],[Win]]-Table1[[#This Row],[BB Bet]])*Table1[[#This Row],[BB Bankroll]]</f>
        <v>0</v>
      </c>
      <c r="X1095">
        <f>Table1[[#This Row],[BB Bet]]*Table1[[#This Row],[Odds]]*Table1[[#This Row],[Win]]-Table1[[#This Row],[BB Bet]]</f>
        <v>0</v>
      </c>
      <c r="Y1095" s="5">
        <f>Y1094</f>
        <v>1.5520247267801459</v>
      </c>
    </row>
    <row r="1096" spans="1:25" x14ac:dyDescent="0.35">
      <c r="A1096" s="4">
        <v>2020020569.2</v>
      </c>
      <c r="B1096" s="4">
        <v>77</v>
      </c>
      <c r="C1096" s="4" t="s">
        <v>29</v>
      </c>
      <c r="D1096" s="4" t="s">
        <v>25</v>
      </c>
      <c r="E1096" s="4">
        <v>0</v>
      </c>
      <c r="F1096" s="4">
        <v>0</v>
      </c>
      <c r="G1096" s="4">
        <v>1.64</v>
      </c>
      <c r="H1096">
        <v>0.57996779788707975</v>
      </c>
      <c r="I1096">
        <f>((Table1[[#This Row],[H-S prob.]]*(Table1[[#This Row],[Odds]]-1)-1+Table1[[#This Row],[H-S prob.]])/(Table1[[#This Row],[Odds]]-1))*0.3</f>
        <v>-2.2899755374307471E-2</v>
      </c>
      <c r="K1096">
        <f>(Table1[[#This Row],[H-S Bet]]*Table1[[#This Row],[Odds]]*Table1[[#This Row],[Win]]-Table1[[#This Row],[H-S Bet]])*Table1[[#This Row],[H-S Bankroll]]</f>
        <v>0</v>
      </c>
      <c r="L1096">
        <f>Table1[[#This Row],[H-S Bet]]*Table1[[#This Row],[Odds]]*Table1[[#This Row],[Win]]-Table1[[#This Row],[H-S Bet]]</f>
        <v>0</v>
      </c>
      <c r="M1096" s="5">
        <f>M1095</f>
        <v>1.6023515263915704</v>
      </c>
      <c r="N1096" s="4">
        <v>0.61199999999999999</v>
      </c>
      <c r="O1096" s="4">
        <f>((Table1[[#This Row],[Dom prob.]]*(Table1[[#This Row],[Odds]]-1)-1+Table1[[#This Row],[Dom prob.]])/(Table1[[#This Row],[Odds]]-1))*0.3</f>
        <v>1.724999999999956E-3</v>
      </c>
      <c r="P1096" s="4">
        <v>1.724999999999956E-3</v>
      </c>
      <c r="Q1096" s="4">
        <f>(Table1[[#This Row],[Dom Bet]]*Table1[[#This Row],[Odds]]*Table1[[#This Row],[Win]]-Table1[[#This Row],[Dom Bet]])*Table1[[#This Row],[Dom Bankroll]]</f>
        <v>-1.7479486195949921E-3</v>
      </c>
      <c r="R1096" s="4">
        <f>Table1[[#This Row],[Dom Bet]]*Table1[[#This Row],[Odds]]*Table1[[#This Row],[Win]]-Table1[[#This Row],[Dom Bet]]</f>
        <v>-1.724999999999956E-3</v>
      </c>
      <c r="S1096" s="4">
        <f>S1095</f>
        <v>1.0133035475913257</v>
      </c>
      <c r="T1096">
        <v>0.55580000000000007</v>
      </c>
      <c r="U1096">
        <f>((Table1[[#This Row],[BB prob.]]*(Table1[[#This Row],[Odds]]-1)-1+Table1[[#This Row],[BB prob.]])/(Table1[[#This Row],[Odds]]-1))*0.3</f>
        <v>-4.147874999999996E-2</v>
      </c>
      <c r="W1096">
        <f>(Table1[[#This Row],[BB Bet]]*Table1[[#This Row],[Odds]]*Table1[[#This Row],[Win]]-Table1[[#This Row],[BB Bet]])*Table1[[#This Row],[BB Bankroll]]</f>
        <v>0</v>
      </c>
      <c r="X1096">
        <f>Table1[[#This Row],[BB Bet]]*Table1[[#This Row],[Odds]]*Table1[[#This Row],[Win]]-Table1[[#This Row],[BB Bet]]</f>
        <v>0</v>
      </c>
      <c r="Y1096" s="5">
        <f>Y1095</f>
        <v>1.5520247267801459</v>
      </c>
    </row>
    <row r="1097" spans="1:25" x14ac:dyDescent="0.35">
      <c r="A1097" s="4">
        <v>2020020569.2</v>
      </c>
      <c r="B1097" s="4">
        <v>77</v>
      </c>
      <c r="C1097" s="4" t="s">
        <v>25</v>
      </c>
      <c r="D1097" s="4" t="s">
        <v>29</v>
      </c>
      <c r="E1097" s="4">
        <v>1</v>
      </c>
      <c r="F1097" s="4">
        <v>1</v>
      </c>
      <c r="G1097" s="4">
        <v>2.4</v>
      </c>
      <c r="H1097">
        <v>0.42003220211292025</v>
      </c>
      <c r="I1097">
        <f>((Table1[[#This Row],[H-S prob.]]*(Table1[[#This Row],[Odds]]-1)-1+Table1[[#This Row],[H-S prob.]])/(Table1[[#This Row],[Odds]]-1))*0.3</f>
        <v>1.7308468009304095E-3</v>
      </c>
      <c r="J1097">
        <v>1.7308468009304095E-3</v>
      </c>
      <c r="K1097">
        <f>(Table1[[#This Row],[H-S Bet]]*Table1[[#This Row],[Odds]]*Table1[[#This Row],[Win]]-Table1[[#This Row],[H-S Bet]])*Table1[[#This Row],[H-S Bankroll]]</f>
        <v>3.8827950187891314E-3</v>
      </c>
      <c r="L1097">
        <f>Table1[[#This Row],[H-S Bet]]*Table1[[#This Row],[Odds]]*Table1[[#This Row],[Win]]-Table1[[#This Row],[H-S Bet]]</f>
        <v>2.4231855213025732E-3</v>
      </c>
      <c r="M1097" s="5">
        <f>M1096</f>
        <v>1.6023515263915704</v>
      </c>
      <c r="N1097" s="4">
        <v>0.38800000000000001</v>
      </c>
      <c r="O1097" s="4">
        <f>((Table1[[#This Row],[Dom prob.]]*(Table1[[#This Row],[Odds]]-1)-1+Table1[[#This Row],[Dom prob.]])/(Table1[[#This Row],[Odds]]-1))*0.3</f>
        <v>-1.4742857142857137E-2</v>
      </c>
      <c r="P1097" s="4"/>
      <c r="Q1097" s="4">
        <f>(Table1[[#This Row],[Dom Bet]]*Table1[[#This Row],[Odds]]*Table1[[#This Row],[Win]]-Table1[[#This Row],[Dom Bet]])*Table1[[#This Row],[Dom Bankroll]]</f>
        <v>0</v>
      </c>
      <c r="R1097" s="4">
        <f>Table1[[#This Row],[Dom Bet]]*Table1[[#This Row],[Odds]]*Table1[[#This Row],[Win]]-Table1[[#This Row],[Dom Bet]]</f>
        <v>0</v>
      </c>
      <c r="S1097" s="4">
        <f>S1096</f>
        <v>1.0133035475913257</v>
      </c>
      <c r="T1097">
        <v>0.44419999999999998</v>
      </c>
      <c r="U1097">
        <f>((Table1[[#This Row],[BB prob.]]*(Table1[[#This Row],[Odds]]-1)-1+Table1[[#This Row],[BB prob.]])/(Table1[[#This Row],[Odds]]-1))*0.3</f>
        <v>1.4159999999999996E-2</v>
      </c>
      <c r="V1097">
        <v>1.4159999999999996E-2</v>
      </c>
      <c r="W1097">
        <f>(Table1[[#This Row],[BB Bet]]*Table1[[#This Row],[Odds]]*Table1[[#This Row],[Win]]-Table1[[#This Row],[BB Bet]])*Table1[[#This Row],[BB Bankroll]]</f>
        <v>3.07673381836896E-2</v>
      </c>
      <c r="X1097">
        <f>Table1[[#This Row],[BB Bet]]*Table1[[#This Row],[Odds]]*Table1[[#This Row],[Win]]-Table1[[#This Row],[BB Bet]]</f>
        <v>1.9823999999999991E-2</v>
      </c>
      <c r="Y1097" s="5">
        <f>Y1096</f>
        <v>1.5520247267801459</v>
      </c>
    </row>
    <row r="1098" spans="1:25" x14ac:dyDescent="0.35">
      <c r="A1098" s="4">
        <v>2020020570.9000001</v>
      </c>
      <c r="B1098" s="4">
        <v>78</v>
      </c>
      <c r="C1098" s="4" t="s">
        <v>6</v>
      </c>
      <c r="D1098" s="4" t="s">
        <v>30</v>
      </c>
      <c r="E1098" s="4">
        <v>0</v>
      </c>
      <c r="F1098" s="4">
        <v>1</v>
      </c>
      <c r="G1098" s="4">
        <v>1.55</v>
      </c>
      <c r="H1098">
        <v>0.59592100562325945</v>
      </c>
      <c r="I1098">
        <f>((Table1[[#This Row],[H-S prob.]]*(Table1[[#This Row],[Odds]]-1)-1+Table1[[#This Row],[H-S prob.]])/(Table1[[#This Row],[Odds]]-1))*0.3</f>
        <v>-4.1630422518516993E-2</v>
      </c>
      <c r="K1098">
        <f>(Table1[[#This Row],[H-S Bet]]*Table1[[#This Row],[Odds]]*Table1[[#This Row],[Win]]-Table1[[#This Row],[H-S Bet]])*Table1[[#This Row],[H-S Bankroll]]</f>
        <v>0</v>
      </c>
      <c r="L1098">
        <f>Table1[[#This Row],[H-S Bet]]*Table1[[#This Row],[Odds]]*Table1[[#This Row],[Win]]-Table1[[#This Row],[H-S Bet]]</f>
        <v>0</v>
      </c>
      <c r="M1098" s="5">
        <f>M1097+SUM(K1088:K1097)</f>
        <v>1.4631587464891338</v>
      </c>
      <c r="N1098" s="4">
        <v>0.66300000000000003</v>
      </c>
      <c r="O1098" s="4">
        <f>((Table1[[#This Row],[Dom prob.]]*(Table1[[#This Row],[Odds]]-1)-1+Table1[[#This Row],[Dom prob.]])/(Table1[[#This Row],[Odds]]-1))*0.3</f>
        <v>1.5081818181818215E-2</v>
      </c>
      <c r="P1098" s="4">
        <v>1.5081818181818215E-2</v>
      </c>
      <c r="Q1098" s="4">
        <f>(Table1[[#This Row],[Dom Bet]]*Table1[[#This Row],[Odds]]*Table1[[#This Row],[Win]]-Table1[[#This Row],[Dom Bet]])*Table1[[#This Row],[Dom Bankroll]]</f>
        <v>8.7227474591567104E-3</v>
      </c>
      <c r="R1098" s="4">
        <f>Table1[[#This Row],[Dom Bet]]*Table1[[#This Row],[Odds]]*Table1[[#This Row],[Win]]-Table1[[#This Row],[Dom Bet]]</f>
        <v>8.2950000000000194E-3</v>
      </c>
      <c r="S1098" s="4">
        <f>S1097+SUM(Q1088:Q1097)</f>
        <v>1.0515669028519217</v>
      </c>
      <c r="T1098">
        <v>0.60599999999999998</v>
      </c>
      <c r="U1098">
        <f>((Table1[[#This Row],[BB prob.]]*(Table1[[#This Row],[Odds]]-1)-1+Table1[[#This Row],[BB prob.]])/(Table1[[#This Row],[Odds]]-1))*0.3</f>
        <v>-3.3109090909090894E-2</v>
      </c>
      <c r="W1098">
        <f>(Table1[[#This Row],[BB Bet]]*Table1[[#This Row],[Odds]]*Table1[[#This Row],[Win]]-Table1[[#This Row],[BB Bet]])*Table1[[#This Row],[BB Bankroll]]</f>
        <v>0</v>
      </c>
      <c r="X1098">
        <f>Table1[[#This Row],[BB Bet]]*Table1[[#This Row],[Odds]]*Table1[[#This Row],[Win]]-Table1[[#This Row],[BB Bet]]</f>
        <v>0</v>
      </c>
      <c r="Y1098" s="5">
        <f>Y1097+SUM(W1088:W1097)</f>
        <v>1.4415782733346043</v>
      </c>
    </row>
    <row r="1099" spans="1:25" x14ac:dyDescent="0.35">
      <c r="A1099" s="4">
        <v>2020020570.9000001</v>
      </c>
      <c r="B1099" s="4">
        <v>78</v>
      </c>
      <c r="C1099" s="4" t="s">
        <v>30</v>
      </c>
      <c r="D1099" s="4" t="s">
        <v>6</v>
      </c>
      <c r="E1099" s="4">
        <v>1</v>
      </c>
      <c r="F1099" s="4">
        <v>0</v>
      </c>
      <c r="G1099" s="4">
        <v>2.6</v>
      </c>
      <c r="H1099">
        <v>0.40407899437674055</v>
      </c>
      <c r="I1099">
        <f>((Table1[[#This Row],[H-S prob.]]*(Table1[[#This Row],[Odds]]-1)-1+Table1[[#This Row],[H-S prob.]])/(Table1[[#This Row],[Odds]]-1))*0.3</f>
        <v>9.4885097586610359E-3</v>
      </c>
      <c r="J1099">
        <v>9.4885097586610359E-3</v>
      </c>
      <c r="K1099">
        <f>(Table1[[#This Row],[H-S Bet]]*Table1[[#This Row],[Odds]]*Table1[[#This Row],[Win]]-Table1[[#This Row],[H-S Bet]])*Table1[[#This Row],[H-S Bankroll]]</f>
        <v>-1.3883196044532396E-2</v>
      </c>
      <c r="L1099">
        <f>Table1[[#This Row],[H-S Bet]]*Table1[[#This Row],[Odds]]*Table1[[#This Row],[Win]]-Table1[[#This Row],[H-S Bet]]</f>
        <v>-9.4885097586610359E-3</v>
      </c>
      <c r="M1099" s="5">
        <f>M1098</f>
        <v>1.4631587464891338</v>
      </c>
      <c r="N1099" s="4">
        <v>0.33700000000000002</v>
      </c>
      <c r="O1099" s="4">
        <f>((Table1[[#This Row],[Dom prob.]]*(Table1[[#This Row],[Odds]]-1)-1+Table1[[#This Row],[Dom prob.]])/(Table1[[#This Row],[Odds]]-1))*0.3</f>
        <v>-2.321249999999999E-2</v>
      </c>
      <c r="P1099" s="4"/>
      <c r="Q1099" s="4">
        <f>(Table1[[#This Row],[Dom Bet]]*Table1[[#This Row],[Odds]]*Table1[[#This Row],[Win]]-Table1[[#This Row],[Dom Bet]])*Table1[[#This Row],[Dom Bankroll]]</f>
        <v>0</v>
      </c>
      <c r="R1099" s="4">
        <f>Table1[[#This Row],[Dom Bet]]*Table1[[#This Row],[Odds]]*Table1[[#This Row],[Win]]-Table1[[#This Row],[Dom Bet]]</f>
        <v>0</v>
      </c>
      <c r="S1099" s="4">
        <f>S1098</f>
        <v>1.0515669028519217</v>
      </c>
      <c r="T1099">
        <v>0.39400000000000002</v>
      </c>
      <c r="U1099">
        <f>((Table1[[#This Row],[BB prob.]]*(Table1[[#This Row],[Odds]]-1)-1+Table1[[#This Row],[BB prob.]])/(Table1[[#This Row],[Odds]]-1))*0.3</f>
        <v>4.5750000000000166E-3</v>
      </c>
      <c r="V1099">
        <v>4.5750000000000166E-3</v>
      </c>
      <c r="W1099">
        <f>(Table1[[#This Row],[BB Bet]]*Table1[[#This Row],[Odds]]*Table1[[#This Row],[Win]]-Table1[[#This Row],[BB Bet]])*Table1[[#This Row],[BB Bankroll]]</f>
        <v>-6.5952206005058384E-3</v>
      </c>
      <c r="X1099">
        <f>Table1[[#This Row],[BB Bet]]*Table1[[#This Row],[Odds]]*Table1[[#This Row],[Win]]-Table1[[#This Row],[BB Bet]]</f>
        <v>-4.5750000000000166E-3</v>
      </c>
      <c r="Y1099" s="5">
        <f>Y1098</f>
        <v>1.4415782733346043</v>
      </c>
    </row>
    <row r="1100" spans="1:25" x14ac:dyDescent="0.35">
      <c r="A1100" s="4">
        <v>2020020571</v>
      </c>
      <c r="B1100" s="4">
        <v>78</v>
      </c>
      <c r="C1100" s="4" t="s">
        <v>14</v>
      </c>
      <c r="D1100" s="4" t="s">
        <v>3</v>
      </c>
      <c r="E1100" s="4">
        <v>1</v>
      </c>
      <c r="F1100" s="4">
        <v>0</v>
      </c>
      <c r="G1100" s="4">
        <v>1.83</v>
      </c>
      <c r="H1100">
        <v>0.53192075334936384</v>
      </c>
      <c r="I1100">
        <f>((Table1[[#This Row],[H-S prob.]]*(Table1[[#This Row],[Odds]]-1)-1+Table1[[#This Row],[H-S prob.]])/(Table1[[#This Row],[Odds]]-1))*0.3</f>
        <v>-9.609043868914733E-3</v>
      </c>
      <c r="K1100">
        <f>(Table1[[#This Row],[H-S Bet]]*Table1[[#This Row],[Odds]]*Table1[[#This Row],[Win]]-Table1[[#This Row],[H-S Bet]])*Table1[[#This Row],[H-S Bankroll]]</f>
        <v>0</v>
      </c>
      <c r="L1100">
        <f>Table1[[#This Row],[H-S Bet]]*Table1[[#This Row],[Odds]]*Table1[[#This Row],[Win]]-Table1[[#This Row],[H-S Bet]]</f>
        <v>0</v>
      </c>
      <c r="M1100" s="5">
        <f>M1099</f>
        <v>1.4631587464891338</v>
      </c>
      <c r="N1100" s="4">
        <v>0.50700000000000001</v>
      </c>
      <c r="O1100" s="4">
        <f>((Table1[[#This Row],[Dom prob.]]*(Table1[[#This Row],[Odds]]-1)-1+Table1[[#This Row],[Dom prob.]])/(Table1[[#This Row],[Odds]]-1))*0.3</f>
        <v>-2.609277108433734E-2</v>
      </c>
      <c r="P1100" s="4"/>
      <c r="Q1100" s="4">
        <f>(Table1[[#This Row],[Dom Bet]]*Table1[[#This Row],[Odds]]*Table1[[#This Row],[Win]]-Table1[[#This Row],[Dom Bet]])*Table1[[#This Row],[Dom Bankroll]]</f>
        <v>0</v>
      </c>
      <c r="R1100" s="4">
        <f>Table1[[#This Row],[Dom Bet]]*Table1[[#This Row],[Odds]]*Table1[[#This Row],[Win]]-Table1[[#This Row],[Dom Bet]]</f>
        <v>0</v>
      </c>
      <c r="S1100" s="4">
        <f>S1099</f>
        <v>1.0515669028519217</v>
      </c>
      <c r="T1100">
        <v>0.59360000000000002</v>
      </c>
      <c r="U1100">
        <f>((Table1[[#This Row],[BB prob.]]*(Table1[[#This Row],[Odds]]-1)-1+Table1[[#This Row],[BB prob.]])/(Table1[[#This Row],[Odds]]-1))*0.3</f>
        <v>3.1188433734939767E-2</v>
      </c>
      <c r="V1100">
        <v>3.1188433734939767E-2</v>
      </c>
      <c r="W1100">
        <f>(Table1[[#This Row],[BB Bet]]*Table1[[#This Row],[Odds]]*Table1[[#This Row],[Win]]-Table1[[#This Row],[BB Bet]])*Table1[[#This Row],[BB Bankroll]]</f>
        <v>-4.4960568451625195E-2</v>
      </c>
      <c r="X1100">
        <f>Table1[[#This Row],[BB Bet]]*Table1[[#This Row],[Odds]]*Table1[[#This Row],[Win]]-Table1[[#This Row],[BB Bet]]</f>
        <v>-3.1188433734939767E-2</v>
      </c>
      <c r="Y1100" s="5">
        <f>Y1099</f>
        <v>1.4415782733346043</v>
      </c>
    </row>
    <row r="1101" spans="1:25" x14ac:dyDescent="0.35">
      <c r="A1101" s="4">
        <v>2020020571</v>
      </c>
      <c r="B1101" s="4">
        <v>78</v>
      </c>
      <c r="C1101" s="4" t="s">
        <v>3</v>
      </c>
      <c r="D1101" s="4" t="s">
        <v>14</v>
      </c>
      <c r="E1101" s="4">
        <v>0</v>
      </c>
      <c r="F1101" s="4">
        <v>1</v>
      </c>
      <c r="G1101" s="4">
        <v>2.0499999999999998</v>
      </c>
      <c r="H1101">
        <v>0.4727520667962532</v>
      </c>
      <c r="I1101">
        <f>((Table1[[#This Row],[H-S prob.]]*(Table1[[#This Row],[Odds]]-1)-1+Table1[[#This Row],[H-S prob.]])/(Table1[[#This Row],[Odds]]-1))*0.3</f>
        <v>-8.8166465907660238E-3</v>
      </c>
      <c r="K1101">
        <f>(Table1[[#This Row],[H-S Bet]]*Table1[[#This Row],[Odds]]*Table1[[#This Row],[Win]]-Table1[[#This Row],[H-S Bet]])*Table1[[#This Row],[H-S Bankroll]]</f>
        <v>0</v>
      </c>
      <c r="L1101">
        <f>Table1[[#This Row],[H-S Bet]]*Table1[[#This Row],[Odds]]*Table1[[#This Row],[Win]]-Table1[[#This Row],[H-S Bet]]</f>
        <v>0</v>
      </c>
      <c r="M1101" s="5">
        <f>M1100</f>
        <v>1.4631587464891338</v>
      </c>
      <c r="N1101" s="4">
        <v>0.49299999999999999</v>
      </c>
      <c r="O1101" s="4">
        <f>((Table1[[#This Row],[Dom prob.]]*(Table1[[#This Row],[Odds]]-1)-1+Table1[[#This Row],[Dom prob.]])/(Table1[[#This Row],[Odds]]-1))*0.3</f>
        <v>3.0428571428571254E-3</v>
      </c>
      <c r="P1101" s="4">
        <v>3.0428571428571254E-3</v>
      </c>
      <c r="Q1101" s="4">
        <f>(Table1[[#This Row],[Dom Bet]]*Table1[[#This Row],[Odds]]*Table1[[#This Row],[Win]]-Table1[[#This Row],[Dom Bet]])*Table1[[#This Row],[Dom Bankroll]]</f>
        <v>3.35975625461187E-3</v>
      </c>
      <c r="R1101" s="4">
        <f>Table1[[#This Row],[Dom Bet]]*Table1[[#This Row],[Odds]]*Table1[[#This Row],[Win]]-Table1[[#This Row],[Dom Bet]]</f>
        <v>3.1949999999999813E-3</v>
      </c>
      <c r="S1101" s="4">
        <f>S1100</f>
        <v>1.0515669028519217</v>
      </c>
      <c r="T1101">
        <v>0.40639999999999998</v>
      </c>
      <c r="U1101">
        <f>((Table1[[#This Row],[BB prob.]]*(Table1[[#This Row],[Odds]]-1)-1+Table1[[#This Row],[BB prob.]])/(Table1[[#This Row],[Odds]]-1))*0.3</f>
        <v>-4.7680000000000021E-2</v>
      </c>
      <c r="W1101">
        <f>(Table1[[#This Row],[BB Bet]]*Table1[[#This Row],[Odds]]*Table1[[#This Row],[Win]]-Table1[[#This Row],[BB Bet]])*Table1[[#This Row],[BB Bankroll]]</f>
        <v>0</v>
      </c>
      <c r="X1101">
        <f>Table1[[#This Row],[BB Bet]]*Table1[[#This Row],[Odds]]*Table1[[#This Row],[Win]]-Table1[[#This Row],[BB Bet]]</f>
        <v>0</v>
      </c>
      <c r="Y1101" s="5">
        <f>Y1100</f>
        <v>1.4415782733346043</v>
      </c>
    </row>
    <row r="1102" spans="1:25" x14ac:dyDescent="0.35">
      <c r="A1102" s="4">
        <v>2020020572</v>
      </c>
      <c r="B1102" s="4">
        <v>78</v>
      </c>
      <c r="C1102" s="4" t="s">
        <v>12</v>
      </c>
      <c r="D1102" s="4" t="s">
        <v>17</v>
      </c>
      <c r="E1102" s="4">
        <v>1</v>
      </c>
      <c r="F1102" s="4">
        <v>0</v>
      </c>
      <c r="G1102" s="4">
        <v>3.3</v>
      </c>
      <c r="H1102">
        <v>0.29433248675699203</v>
      </c>
      <c r="I1102">
        <f>((Table1[[#This Row],[H-S prob.]]*(Table1[[#This Row],[Odds]]-1)-1+Table1[[#This Row],[H-S prob.]])/(Table1[[#This Row],[Odds]]-1))*0.3</f>
        <v>-3.743842656773003E-3</v>
      </c>
      <c r="K1102">
        <f>(Table1[[#This Row],[H-S Bet]]*Table1[[#This Row],[Odds]]*Table1[[#This Row],[Win]]-Table1[[#This Row],[H-S Bet]])*Table1[[#This Row],[H-S Bankroll]]</f>
        <v>0</v>
      </c>
      <c r="L1102">
        <f>Table1[[#This Row],[H-S Bet]]*Table1[[#This Row],[Odds]]*Table1[[#This Row],[Win]]-Table1[[#This Row],[H-S Bet]]</f>
        <v>0</v>
      </c>
      <c r="M1102" s="5">
        <f>M1101</f>
        <v>1.4631587464891338</v>
      </c>
      <c r="N1102" s="4">
        <v>0.27800000000000002</v>
      </c>
      <c r="O1102" s="4">
        <f>((Table1[[#This Row],[Dom prob.]]*(Table1[[#This Row],[Odds]]-1)-1+Table1[[#This Row],[Dom prob.]])/(Table1[[#This Row],[Odds]]-1))*0.3</f>
        <v>-1.0773913043478262E-2</v>
      </c>
      <c r="P1102" s="4"/>
      <c r="Q1102" s="4">
        <f>(Table1[[#This Row],[Dom Bet]]*Table1[[#This Row],[Odds]]*Table1[[#This Row],[Win]]-Table1[[#This Row],[Dom Bet]])*Table1[[#This Row],[Dom Bankroll]]</f>
        <v>0</v>
      </c>
      <c r="R1102" s="4">
        <f>Table1[[#This Row],[Dom Bet]]*Table1[[#This Row],[Odds]]*Table1[[#This Row],[Win]]-Table1[[#This Row],[Dom Bet]]</f>
        <v>0</v>
      </c>
      <c r="S1102" s="4">
        <f>S1101</f>
        <v>1.0515669028519217</v>
      </c>
      <c r="T1102">
        <v>0.35680000000000001</v>
      </c>
      <c r="U1102">
        <f>((Table1[[#This Row],[BB prob.]]*(Table1[[#This Row],[Odds]]-1)-1+Table1[[#This Row],[BB prob.]])/(Table1[[#This Row],[Odds]]-1))*0.3</f>
        <v>2.3144347826086948E-2</v>
      </c>
      <c r="V1102">
        <v>2.3144347826086948E-2</v>
      </c>
      <c r="W1102">
        <f>(Table1[[#This Row],[BB Bet]]*Table1[[#This Row],[Odds]]*Table1[[#This Row],[Win]]-Table1[[#This Row],[BB Bet]])*Table1[[#This Row],[BB Bankroll]]</f>
        <v>-3.3364388976585925E-2</v>
      </c>
      <c r="X1102">
        <f>Table1[[#This Row],[BB Bet]]*Table1[[#This Row],[Odds]]*Table1[[#This Row],[Win]]-Table1[[#This Row],[BB Bet]]</f>
        <v>-2.3144347826086948E-2</v>
      </c>
      <c r="Y1102" s="5">
        <f>Y1101</f>
        <v>1.4415782733346043</v>
      </c>
    </row>
    <row r="1103" spans="1:25" x14ac:dyDescent="0.35">
      <c r="A1103" s="4">
        <v>2020020572</v>
      </c>
      <c r="B1103" s="4">
        <v>78</v>
      </c>
      <c r="C1103" s="4" t="s">
        <v>17</v>
      </c>
      <c r="D1103" s="4" t="s">
        <v>12</v>
      </c>
      <c r="E1103" s="4">
        <v>0</v>
      </c>
      <c r="F1103" s="4">
        <v>1</v>
      </c>
      <c r="G1103" s="4">
        <v>1.35</v>
      </c>
      <c r="H1103">
        <v>0.70566751324300803</v>
      </c>
      <c r="I1103">
        <f>((Table1[[#This Row],[H-S prob.]]*(Table1[[#This Row],[Odds]]-1)-1+Table1[[#This Row],[H-S prob.]])/(Table1[[#This Row],[Odds]]-1))*0.3</f>
        <v>-4.0584734675947733E-2</v>
      </c>
      <c r="K1103">
        <f>(Table1[[#This Row],[H-S Bet]]*Table1[[#This Row],[Odds]]*Table1[[#This Row],[Win]]-Table1[[#This Row],[H-S Bet]])*Table1[[#This Row],[H-S Bankroll]]</f>
        <v>0</v>
      </c>
      <c r="L1103">
        <f>Table1[[#This Row],[H-S Bet]]*Table1[[#This Row],[Odds]]*Table1[[#This Row],[Win]]-Table1[[#This Row],[H-S Bet]]</f>
        <v>0</v>
      </c>
      <c r="M1103" s="5">
        <f>M1102</f>
        <v>1.4631587464891338</v>
      </c>
      <c r="N1103" s="4">
        <v>0.72199999999999998</v>
      </c>
      <c r="O1103" s="4">
        <f>((Table1[[#This Row],[Dom prob.]]*(Table1[[#This Row],[Odds]]-1)-1+Table1[[#This Row],[Dom prob.]])/(Table1[[#This Row],[Odds]]-1))*0.3</f>
        <v>-2.168571428571427E-2</v>
      </c>
      <c r="P1103" s="4"/>
      <c r="Q1103" s="4">
        <f>(Table1[[#This Row],[Dom Bet]]*Table1[[#This Row],[Odds]]*Table1[[#This Row],[Win]]-Table1[[#This Row],[Dom Bet]])*Table1[[#This Row],[Dom Bankroll]]</f>
        <v>0</v>
      </c>
      <c r="R1103" s="4">
        <f>Table1[[#This Row],[Dom Bet]]*Table1[[#This Row],[Odds]]*Table1[[#This Row],[Win]]-Table1[[#This Row],[Dom Bet]]</f>
        <v>0</v>
      </c>
      <c r="S1103" s="4">
        <f>S1102</f>
        <v>1.0515669028519217</v>
      </c>
      <c r="T1103">
        <v>0.64319999999999999</v>
      </c>
      <c r="U1103">
        <f>((Table1[[#This Row],[BB prob.]]*(Table1[[#This Row],[Odds]]-1)-1+Table1[[#This Row],[BB prob.]])/(Table1[[#This Row],[Odds]]-1))*0.3</f>
        <v>-0.11286857142857142</v>
      </c>
      <c r="W1103">
        <f>(Table1[[#This Row],[BB Bet]]*Table1[[#This Row],[Odds]]*Table1[[#This Row],[Win]]-Table1[[#This Row],[BB Bet]])*Table1[[#This Row],[BB Bankroll]]</f>
        <v>0</v>
      </c>
      <c r="X1103">
        <f>Table1[[#This Row],[BB Bet]]*Table1[[#This Row],[Odds]]*Table1[[#This Row],[Win]]-Table1[[#This Row],[BB Bet]]</f>
        <v>0</v>
      </c>
      <c r="Y1103" s="5">
        <f>Y1102</f>
        <v>1.4415782733346043</v>
      </c>
    </row>
    <row r="1104" spans="1:25" x14ac:dyDescent="0.35">
      <c r="A1104" s="4">
        <v>2020020573</v>
      </c>
      <c r="B1104" s="4">
        <v>78</v>
      </c>
      <c r="C1104" s="4" t="s">
        <v>16</v>
      </c>
      <c r="D1104" s="4" t="s">
        <v>13</v>
      </c>
      <c r="E1104" s="4">
        <v>1</v>
      </c>
      <c r="F1104" s="4">
        <v>1</v>
      </c>
      <c r="G1104" s="4">
        <v>1.86</v>
      </c>
      <c r="H1104">
        <v>0.47662671437097059</v>
      </c>
      <c r="I1104">
        <f>((Table1[[#This Row],[H-S prob.]]*(Table1[[#This Row],[Odds]]-1)-1+Table1[[#This Row],[H-S prob.]])/(Table1[[#This Row],[Odds]]-1))*0.3</f>
        <v>-3.958406207092835E-2</v>
      </c>
      <c r="K1104">
        <f>(Table1[[#This Row],[H-S Bet]]*Table1[[#This Row],[Odds]]*Table1[[#This Row],[Win]]-Table1[[#This Row],[H-S Bet]])*Table1[[#This Row],[H-S Bankroll]]</f>
        <v>0</v>
      </c>
      <c r="L1104">
        <f>Table1[[#This Row],[H-S Bet]]*Table1[[#This Row],[Odds]]*Table1[[#This Row],[Win]]-Table1[[#This Row],[H-S Bet]]</f>
        <v>0</v>
      </c>
      <c r="M1104" s="5">
        <f>M1103</f>
        <v>1.4631587464891338</v>
      </c>
      <c r="N1104" s="4">
        <v>0.50900000000000001</v>
      </c>
      <c r="O1104" s="4">
        <f>((Table1[[#This Row],[Dom prob.]]*(Table1[[#This Row],[Odds]]-1)-1+Table1[[#This Row],[Dom prob.]])/(Table1[[#This Row],[Odds]]-1))*0.3</f>
        <v>-1.8579069767441846E-2</v>
      </c>
      <c r="P1104" s="4"/>
      <c r="Q1104" s="4">
        <f>(Table1[[#This Row],[Dom Bet]]*Table1[[#This Row],[Odds]]*Table1[[#This Row],[Win]]-Table1[[#This Row],[Dom Bet]])*Table1[[#This Row],[Dom Bankroll]]</f>
        <v>0</v>
      </c>
      <c r="R1104" s="4">
        <f>Table1[[#This Row],[Dom Bet]]*Table1[[#This Row],[Odds]]*Table1[[#This Row],[Win]]-Table1[[#This Row],[Dom Bet]]</f>
        <v>0</v>
      </c>
      <c r="S1104" s="4">
        <f>S1103</f>
        <v>1.0515669028519217</v>
      </c>
      <c r="T1104">
        <v>0.60040000000000004</v>
      </c>
      <c r="U1104">
        <f>((Table1[[#This Row],[BB prob.]]*(Table1[[#This Row],[Odds]]-1)-1+Table1[[#This Row],[BB prob.]])/(Table1[[#This Row],[Odds]]-1))*0.3</f>
        <v>4.0724651162790761E-2</v>
      </c>
      <c r="V1104">
        <v>4.0724651162790761E-2</v>
      </c>
      <c r="W1104">
        <f>(Table1[[#This Row],[BB Bet]]*Table1[[#This Row],[Odds]]*Table1[[#This Row],[Win]]-Table1[[#This Row],[BB Bet]])*Table1[[#This Row],[BB Bankroll]]</f>
        <v>5.0488684182652593E-2</v>
      </c>
      <c r="X1104">
        <f>Table1[[#This Row],[BB Bet]]*Table1[[#This Row],[Odds]]*Table1[[#This Row],[Win]]-Table1[[#This Row],[BB Bet]]</f>
        <v>3.5023200000000053E-2</v>
      </c>
      <c r="Y1104" s="5">
        <f>Y1103</f>
        <v>1.4415782733346043</v>
      </c>
    </row>
    <row r="1105" spans="1:25" x14ac:dyDescent="0.35">
      <c r="A1105" s="4">
        <v>2020020573</v>
      </c>
      <c r="B1105" s="4">
        <v>78</v>
      </c>
      <c r="C1105" s="4" t="s">
        <v>13</v>
      </c>
      <c r="D1105" s="4" t="s">
        <v>16</v>
      </c>
      <c r="E1105" s="4">
        <v>0</v>
      </c>
      <c r="F1105" s="4">
        <v>0</v>
      </c>
      <c r="G1105" s="4">
        <v>2</v>
      </c>
      <c r="H1105">
        <v>0.52337328562902941</v>
      </c>
      <c r="I1105">
        <f>((Table1[[#This Row],[H-S prob.]]*(Table1[[#This Row],[Odds]]-1)-1+Table1[[#This Row],[H-S prob.]])/(Table1[[#This Row],[Odds]]-1))*0.3</f>
        <v>1.4023971377417644E-2</v>
      </c>
      <c r="J1105">
        <v>1.4023971377417644E-2</v>
      </c>
      <c r="K1105">
        <f>(Table1[[#This Row],[H-S Bet]]*Table1[[#This Row],[Odds]]*Table1[[#This Row],[Win]]-Table1[[#This Row],[H-S Bet]])*Table1[[#This Row],[H-S Bankroll]]</f>
        <v>-2.0519296381381891E-2</v>
      </c>
      <c r="L1105">
        <f>Table1[[#This Row],[H-S Bet]]*Table1[[#This Row],[Odds]]*Table1[[#This Row],[Win]]-Table1[[#This Row],[H-S Bet]]</f>
        <v>-1.4023971377417644E-2</v>
      </c>
      <c r="M1105" s="5">
        <f>M1104</f>
        <v>1.4631587464891338</v>
      </c>
      <c r="N1105" s="4">
        <v>0.49099999999999999</v>
      </c>
      <c r="O1105" s="4">
        <f>((Table1[[#This Row],[Dom prob.]]*(Table1[[#This Row],[Odds]]-1)-1+Table1[[#This Row],[Dom prob.]])/(Table1[[#This Row],[Odds]]-1))*0.3</f>
        <v>-5.4000000000000046E-3</v>
      </c>
      <c r="P1105" s="4"/>
      <c r="Q1105" s="4">
        <f>(Table1[[#This Row],[Dom Bet]]*Table1[[#This Row],[Odds]]*Table1[[#This Row],[Win]]-Table1[[#This Row],[Dom Bet]])*Table1[[#This Row],[Dom Bankroll]]</f>
        <v>0</v>
      </c>
      <c r="R1105" s="4">
        <f>Table1[[#This Row],[Dom Bet]]*Table1[[#This Row],[Odds]]*Table1[[#This Row],[Win]]-Table1[[#This Row],[Dom Bet]]</f>
        <v>0</v>
      </c>
      <c r="S1105" s="4">
        <f>S1104</f>
        <v>1.0515669028519217</v>
      </c>
      <c r="T1105">
        <v>0.39959999999999996</v>
      </c>
      <c r="U1105">
        <f>((Table1[[#This Row],[BB prob.]]*(Table1[[#This Row],[Odds]]-1)-1+Table1[[#This Row],[BB prob.]])/(Table1[[#This Row],[Odds]]-1))*0.3</f>
        <v>-6.0240000000000023E-2</v>
      </c>
      <c r="W1105">
        <f>(Table1[[#This Row],[BB Bet]]*Table1[[#This Row],[Odds]]*Table1[[#This Row],[Win]]-Table1[[#This Row],[BB Bet]])*Table1[[#This Row],[BB Bankroll]]</f>
        <v>0</v>
      </c>
      <c r="X1105">
        <f>Table1[[#This Row],[BB Bet]]*Table1[[#This Row],[Odds]]*Table1[[#This Row],[Win]]-Table1[[#This Row],[BB Bet]]</f>
        <v>0</v>
      </c>
      <c r="Y1105" s="5">
        <f>Y1104</f>
        <v>1.4415782733346043</v>
      </c>
    </row>
    <row r="1106" spans="1:25" x14ac:dyDescent="0.35">
      <c r="A1106" s="4">
        <v>2020020574</v>
      </c>
      <c r="B1106" s="4">
        <v>78</v>
      </c>
      <c r="C1106" s="4" t="s">
        <v>20</v>
      </c>
      <c r="D1106" s="4" t="s">
        <v>5</v>
      </c>
      <c r="E1106" s="4">
        <v>0</v>
      </c>
      <c r="F1106" s="4">
        <v>0</v>
      </c>
      <c r="G1106" s="4">
        <v>3.3</v>
      </c>
      <c r="H1106">
        <v>0.35476256429725134</v>
      </c>
      <c r="I1106">
        <f>((Table1[[#This Row],[H-S prob.]]*(Table1[[#This Row],[Odds]]-1)-1+Table1[[#This Row],[H-S prob.]])/(Table1[[#This Row],[Odds]]-1))*0.3</f>
        <v>2.2267364632295134E-2</v>
      </c>
      <c r="J1106">
        <v>2.2267364632295134E-2</v>
      </c>
      <c r="K1106">
        <f>(Table1[[#This Row],[H-S Bet]]*Table1[[#This Row],[Odds]]*Table1[[#This Row],[Win]]-Table1[[#This Row],[H-S Bet]])*Table1[[#This Row],[H-S Bankroll]]</f>
        <v>-3.2580689323005417E-2</v>
      </c>
      <c r="L1106">
        <f>Table1[[#This Row],[H-S Bet]]*Table1[[#This Row],[Odds]]*Table1[[#This Row],[Win]]-Table1[[#This Row],[H-S Bet]]</f>
        <v>-2.2267364632295134E-2</v>
      </c>
      <c r="M1106" s="5">
        <f>M1105</f>
        <v>1.4631587464891338</v>
      </c>
      <c r="N1106" s="4">
        <v>0.26200000000000001</v>
      </c>
      <c r="O1106" s="4">
        <f>((Table1[[#This Row],[Dom prob.]]*(Table1[[#This Row],[Odds]]-1)-1+Table1[[#This Row],[Dom prob.]])/(Table1[[#This Row],[Odds]]-1))*0.3</f>
        <v>-1.7660869565217386E-2</v>
      </c>
      <c r="P1106" s="4"/>
      <c r="Q1106" s="4">
        <f>(Table1[[#This Row],[Dom Bet]]*Table1[[#This Row],[Odds]]*Table1[[#This Row],[Win]]-Table1[[#This Row],[Dom Bet]])*Table1[[#This Row],[Dom Bankroll]]</f>
        <v>0</v>
      </c>
      <c r="R1106" s="4">
        <f>Table1[[#This Row],[Dom Bet]]*Table1[[#This Row],[Odds]]*Table1[[#This Row],[Win]]-Table1[[#This Row],[Dom Bet]]</f>
        <v>0</v>
      </c>
      <c r="S1106" s="4">
        <f>S1105</f>
        <v>1.0515669028519217</v>
      </c>
      <c r="T1106">
        <v>0.2248</v>
      </c>
      <c r="U1106">
        <f>((Table1[[#This Row],[BB prob.]]*(Table1[[#This Row],[Odds]]-1)-1+Table1[[#This Row],[BB prob.]])/(Table1[[#This Row],[Odds]]-1))*0.3</f>
        <v>-3.3673043478260875E-2</v>
      </c>
      <c r="W1106">
        <f>(Table1[[#This Row],[BB Bet]]*Table1[[#This Row],[Odds]]*Table1[[#This Row],[Win]]-Table1[[#This Row],[BB Bet]])*Table1[[#This Row],[BB Bankroll]]</f>
        <v>0</v>
      </c>
      <c r="X1106">
        <f>Table1[[#This Row],[BB Bet]]*Table1[[#This Row],[Odds]]*Table1[[#This Row],[Win]]-Table1[[#This Row],[BB Bet]]</f>
        <v>0</v>
      </c>
      <c r="Y1106" s="5">
        <f>Y1105</f>
        <v>1.4415782733346043</v>
      </c>
    </row>
    <row r="1107" spans="1:25" x14ac:dyDescent="0.35">
      <c r="A1107" s="4">
        <v>2020020574</v>
      </c>
      <c r="B1107" s="4">
        <v>78</v>
      </c>
      <c r="C1107" s="4" t="s">
        <v>5</v>
      </c>
      <c r="D1107" s="4" t="s">
        <v>20</v>
      </c>
      <c r="E1107" s="4">
        <v>1</v>
      </c>
      <c r="F1107" s="4">
        <v>1</v>
      </c>
      <c r="G1107" s="4">
        <v>1.35</v>
      </c>
      <c r="H1107">
        <v>0.64523743570274861</v>
      </c>
      <c r="I1107">
        <f>((Table1[[#This Row],[H-S prob.]]*(Table1[[#This Row],[Odds]]-1)-1+Table1[[#This Row],[H-S prob.]])/(Table1[[#This Row],[Odds]]-1))*0.3</f>
        <v>-0.11051096725824792</v>
      </c>
      <c r="K1107">
        <f>(Table1[[#This Row],[H-S Bet]]*Table1[[#This Row],[Odds]]*Table1[[#This Row],[Win]]-Table1[[#This Row],[H-S Bet]])*Table1[[#This Row],[H-S Bankroll]]</f>
        <v>0</v>
      </c>
      <c r="L1107">
        <f>Table1[[#This Row],[H-S Bet]]*Table1[[#This Row],[Odds]]*Table1[[#This Row],[Win]]-Table1[[#This Row],[H-S Bet]]</f>
        <v>0</v>
      </c>
      <c r="M1107" s="5">
        <f>M1106</f>
        <v>1.4631587464891338</v>
      </c>
      <c r="N1107" s="4">
        <v>0.73799999999999999</v>
      </c>
      <c r="O1107" s="4">
        <f>((Table1[[#This Row],[Dom prob.]]*(Table1[[#This Row],[Odds]]-1)-1+Table1[[#This Row],[Dom prob.]])/(Table1[[#This Row],[Odds]]-1))*0.3</f>
        <v>-3.171428571428507E-3</v>
      </c>
      <c r="P1107" s="4"/>
      <c r="Q1107" s="4">
        <f>(Table1[[#This Row],[Dom Bet]]*Table1[[#This Row],[Odds]]*Table1[[#This Row],[Win]]-Table1[[#This Row],[Dom Bet]])*Table1[[#This Row],[Dom Bankroll]]</f>
        <v>0</v>
      </c>
      <c r="R1107" s="4">
        <f>Table1[[#This Row],[Dom Bet]]*Table1[[#This Row],[Odds]]*Table1[[#This Row],[Win]]-Table1[[#This Row],[Dom Bet]]</f>
        <v>0</v>
      </c>
      <c r="S1107" s="4">
        <f>S1106</f>
        <v>1.0515669028519217</v>
      </c>
      <c r="T1107">
        <v>0.7752</v>
      </c>
      <c r="U1107">
        <f>((Table1[[#This Row],[BB prob.]]*(Table1[[#This Row],[Odds]]-1)-1+Table1[[#This Row],[BB prob.]])/(Table1[[#This Row],[Odds]]-1))*0.3</f>
        <v>3.9874285714285709E-2</v>
      </c>
      <c r="V1107">
        <v>3.9874285714285709E-2</v>
      </c>
      <c r="W1107">
        <f>(Table1[[#This Row],[BB Bet]]*Table1[[#This Row],[Odds]]*Table1[[#This Row],[Win]]-Table1[[#This Row],[BB Bet]])*Table1[[#This Row],[BB Bankroll]]</f>
        <v>2.0118666382657743E-2</v>
      </c>
      <c r="X1107">
        <f>Table1[[#This Row],[BB Bet]]*Table1[[#This Row],[Odds]]*Table1[[#This Row],[Win]]-Table1[[#This Row],[BB Bet]]</f>
        <v>1.3956000000000003E-2</v>
      </c>
      <c r="Y1107" s="5">
        <f>Y1106</f>
        <v>1.4415782733346043</v>
      </c>
    </row>
    <row r="1108" spans="1:25" x14ac:dyDescent="0.35">
      <c r="A1108" s="4">
        <v>2020020575</v>
      </c>
      <c r="B1108" s="4">
        <v>78</v>
      </c>
      <c r="C1108" s="4" t="s">
        <v>19</v>
      </c>
      <c r="D1108" s="4" t="s">
        <v>31</v>
      </c>
      <c r="E1108" s="4">
        <v>0</v>
      </c>
      <c r="F1108" s="4">
        <v>0</v>
      </c>
      <c r="G1108" s="4">
        <v>3</v>
      </c>
      <c r="H1108">
        <v>0.3459499713093741</v>
      </c>
      <c r="I1108">
        <f>((Table1[[#This Row],[H-S prob.]]*(Table1[[#This Row],[Odds]]-1)-1+Table1[[#This Row],[H-S prob.]])/(Table1[[#This Row],[Odds]]-1))*0.3</f>
        <v>5.6774870892183473E-3</v>
      </c>
      <c r="J1108">
        <v>5.6774870892183473E-3</v>
      </c>
      <c r="K1108">
        <f>(Table1[[#This Row],[H-S Bet]]*Table1[[#This Row],[Odds]]*Table1[[#This Row],[Win]]-Table1[[#This Row],[H-S Bet]])*Table1[[#This Row],[H-S Bankroll]]</f>
        <v>-8.3070648926689573E-3</v>
      </c>
      <c r="L1108">
        <f>Table1[[#This Row],[H-S Bet]]*Table1[[#This Row],[Odds]]*Table1[[#This Row],[Win]]-Table1[[#This Row],[H-S Bet]]</f>
        <v>-5.6774870892183473E-3</v>
      </c>
      <c r="M1108" s="5">
        <f>M1107</f>
        <v>1.4631587464891338</v>
      </c>
      <c r="N1108" s="4">
        <v>0.27800000000000002</v>
      </c>
      <c r="O1108" s="4">
        <f>((Table1[[#This Row],[Dom prob.]]*(Table1[[#This Row],[Odds]]-1)-1+Table1[[#This Row],[Dom prob.]])/(Table1[[#This Row],[Odds]]-1))*0.3</f>
        <v>-2.4899999999999988E-2</v>
      </c>
      <c r="P1108" s="4"/>
      <c r="Q1108" s="4">
        <f>(Table1[[#This Row],[Dom Bet]]*Table1[[#This Row],[Odds]]*Table1[[#This Row],[Win]]-Table1[[#This Row],[Dom Bet]])*Table1[[#This Row],[Dom Bankroll]]</f>
        <v>0</v>
      </c>
      <c r="R1108" s="4">
        <f>Table1[[#This Row],[Dom Bet]]*Table1[[#This Row],[Odds]]*Table1[[#This Row],[Win]]-Table1[[#This Row],[Dom Bet]]</f>
        <v>0</v>
      </c>
      <c r="S1108" s="4">
        <f>S1107</f>
        <v>1.0515669028519217</v>
      </c>
      <c r="T1108">
        <v>0.19820000000000004</v>
      </c>
      <c r="U1108">
        <f>((Table1[[#This Row],[BB prob.]]*(Table1[[#This Row],[Odds]]-1)-1+Table1[[#This Row],[BB prob.]])/(Table1[[#This Row],[Odds]]-1))*0.3</f>
        <v>-6.0809999999999975E-2</v>
      </c>
      <c r="W1108">
        <f>(Table1[[#This Row],[BB Bet]]*Table1[[#This Row],[Odds]]*Table1[[#This Row],[Win]]-Table1[[#This Row],[BB Bet]])*Table1[[#This Row],[BB Bankroll]]</f>
        <v>0</v>
      </c>
      <c r="X1108">
        <f>Table1[[#This Row],[BB Bet]]*Table1[[#This Row],[Odds]]*Table1[[#This Row],[Win]]-Table1[[#This Row],[BB Bet]]</f>
        <v>0</v>
      </c>
      <c r="Y1108" s="5">
        <f>Y1107</f>
        <v>1.4415782733346043</v>
      </c>
    </row>
    <row r="1109" spans="1:25" x14ac:dyDescent="0.35">
      <c r="A1109" s="4">
        <v>2020020575</v>
      </c>
      <c r="B1109" s="4">
        <v>78</v>
      </c>
      <c r="C1109" s="4" t="s">
        <v>31</v>
      </c>
      <c r="D1109" s="4" t="s">
        <v>19</v>
      </c>
      <c r="E1109" s="4">
        <v>1</v>
      </c>
      <c r="F1109" s="4">
        <v>1</v>
      </c>
      <c r="G1109" s="4">
        <v>1.41</v>
      </c>
      <c r="H1109">
        <v>0.6540500286906259</v>
      </c>
      <c r="I1109">
        <f>((Table1[[#This Row],[H-S prob.]]*(Table1[[#This Row],[Odds]]-1)-1+Table1[[#This Row],[H-S prob.]])/(Table1[[#This Row],[Odds]]-1))*0.3</f>
        <v>-5.6919116741134777E-2</v>
      </c>
      <c r="K1109">
        <f>(Table1[[#This Row],[H-S Bet]]*Table1[[#This Row],[Odds]]*Table1[[#This Row],[Win]]-Table1[[#This Row],[H-S Bet]])*Table1[[#This Row],[H-S Bankroll]]</f>
        <v>0</v>
      </c>
      <c r="L1109">
        <f>Table1[[#This Row],[H-S Bet]]*Table1[[#This Row],[Odds]]*Table1[[#This Row],[Win]]-Table1[[#This Row],[H-S Bet]]</f>
        <v>0</v>
      </c>
      <c r="M1109" s="5">
        <f>M1108</f>
        <v>1.4631587464891338</v>
      </c>
      <c r="N1109" s="4">
        <v>0.72199999999999998</v>
      </c>
      <c r="O1109" s="4">
        <f>((Table1[[#This Row],[Dom prob.]]*(Table1[[#This Row],[Odds]]-1)-1+Table1[[#This Row],[Dom prob.]])/(Table1[[#This Row],[Odds]]-1))*0.3</f>
        <v>1.3185365853658483E-2</v>
      </c>
      <c r="P1109" s="4">
        <v>1.3185365853658483E-2</v>
      </c>
      <c r="Q1109" s="4">
        <f>(Table1[[#This Row],[Dom Bet]]*Table1[[#This Row],[Odds]]*Table1[[#This Row],[Win]]-Table1[[#This Row],[Dom Bet]])*Table1[[#This Row],[Dom Bankroll]]</f>
        <v>5.6847706768174662E-3</v>
      </c>
      <c r="R1109" s="4">
        <f>Table1[[#This Row],[Dom Bet]]*Table1[[#This Row],[Odds]]*Table1[[#This Row],[Win]]-Table1[[#This Row],[Dom Bet]]</f>
        <v>5.4059999999999785E-3</v>
      </c>
      <c r="S1109" s="4">
        <f>S1108</f>
        <v>1.0515669028519217</v>
      </c>
      <c r="T1109">
        <v>0.80179999999999996</v>
      </c>
      <c r="U1109">
        <f>((Table1[[#This Row],[BB prob.]]*(Table1[[#This Row],[Odds]]-1)-1+Table1[[#This Row],[BB prob.]])/(Table1[[#This Row],[Odds]]-1))*0.3</f>
        <v>9.5515609756097533E-2</v>
      </c>
      <c r="V1109">
        <v>9.5515609756097533E-2</v>
      </c>
      <c r="W1109">
        <f>(Table1[[#This Row],[BB Bet]]*Table1[[#This Row],[Odds]]*Table1[[#This Row],[Win]]-Table1[[#This Row],[BB Bet]])*Table1[[#This Row],[BB Bankroll]]</f>
        <v>5.6454223393365734E-2</v>
      </c>
      <c r="X1109">
        <f>Table1[[#This Row],[BB Bet]]*Table1[[#This Row],[Odds]]*Table1[[#This Row],[Win]]-Table1[[#This Row],[BB Bet]]</f>
        <v>3.9161399999999971E-2</v>
      </c>
      <c r="Y1109" s="5">
        <f>Y1108</f>
        <v>1.4415782733346043</v>
      </c>
    </row>
    <row r="1110" spans="1:25" x14ac:dyDescent="0.35">
      <c r="A1110" s="4">
        <v>2020020576</v>
      </c>
      <c r="B1110" s="4">
        <v>78</v>
      </c>
      <c r="C1110" s="4" t="s">
        <v>18</v>
      </c>
      <c r="D1110" s="4" t="s">
        <v>4</v>
      </c>
      <c r="E1110" s="4">
        <v>0</v>
      </c>
      <c r="F1110" s="4">
        <v>1</v>
      </c>
      <c r="G1110" s="4">
        <v>1.62</v>
      </c>
      <c r="H1110">
        <v>0.55574818126341707</v>
      </c>
      <c r="I1110">
        <f>((Table1[[#This Row],[H-S prob.]]*(Table1[[#This Row],[Odds]]-1)-1+Table1[[#This Row],[H-S prob.]])/(Table1[[#This Row],[Odds]]-1))*0.3</f>
        <v>-4.8236103074160132E-2</v>
      </c>
      <c r="K1110">
        <f>(Table1[[#This Row],[H-S Bet]]*Table1[[#This Row],[Odds]]*Table1[[#This Row],[Win]]-Table1[[#This Row],[H-S Bet]])*Table1[[#This Row],[H-S Bankroll]]</f>
        <v>0</v>
      </c>
      <c r="L1110">
        <f>Table1[[#This Row],[H-S Bet]]*Table1[[#This Row],[Odds]]*Table1[[#This Row],[Win]]-Table1[[#This Row],[H-S Bet]]</f>
        <v>0</v>
      </c>
      <c r="M1110" s="5">
        <f>M1109</f>
        <v>1.4631587464891338</v>
      </c>
      <c r="N1110" s="4">
        <v>0.54600000000000004</v>
      </c>
      <c r="O1110" s="4">
        <f>((Table1[[#This Row],[Dom prob.]]*(Table1[[#This Row],[Odds]]-1)-1+Table1[[#This Row],[Dom prob.]])/(Table1[[#This Row],[Odds]]-1))*0.3</f>
        <v>-5.5877419354838608E-2</v>
      </c>
      <c r="P1110" s="4"/>
      <c r="Q1110" s="4">
        <f>(Table1[[#This Row],[Dom Bet]]*Table1[[#This Row],[Odds]]*Table1[[#This Row],[Win]]-Table1[[#This Row],[Dom Bet]])*Table1[[#This Row],[Dom Bankroll]]</f>
        <v>0</v>
      </c>
      <c r="R1110" s="4">
        <f>Table1[[#This Row],[Dom Bet]]*Table1[[#This Row],[Odds]]*Table1[[#This Row],[Win]]-Table1[[#This Row],[Dom Bet]]</f>
        <v>0</v>
      </c>
      <c r="S1110" s="4">
        <f>S1109</f>
        <v>1.0515669028519217</v>
      </c>
      <c r="T1110">
        <v>0.54089999999999994</v>
      </c>
      <c r="U1110">
        <f>((Table1[[#This Row],[BB prob.]]*(Table1[[#This Row],[Odds]]-1)-1+Table1[[#This Row],[BB prob.]])/(Table1[[#This Row],[Odds]]-1))*0.3</f>
        <v>-5.9875161290322582E-2</v>
      </c>
      <c r="W1110">
        <f>(Table1[[#This Row],[BB Bet]]*Table1[[#This Row],[Odds]]*Table1[[#This Row],[Win]]-Table1[[#This Row],[BB Bet]])*Table1[[#This Row],[BB Bankroll]]</f>
        <v>0</v>
      </c>
      <c r="X1110">
        <f>Table1[[#This Row],[BB Bet]]*Table1[[#This Row],[Odds]]*Table1[[#This Row],[Win]]-Table1[[#This Row],[BB Bet]]</f>
        <v>0</v>
      </c>
      <c r="Y1110" s="5">
        <f>Y1109</f>
        <v>1.4415782733346043</v>
      </c>
    </row>
    <row r="1111" spans="1:25" x14ac:dyDescent="0.35">
      <c r="A1111" s="4">
        <v>2020020576</v>
      </c>
      <c r="B1111" s="4">
        <v>78</v>
      </c>
      <c r="C1111" s="4" t="s">
        <v>4</v>
      </c>
      <c r="D1111" s="4" t="s">
        <v>18</v>
      </c>
      <c r="E1111" s="4">
        <v>1</v>
      </c>
      <c r="F1111" s="4">
        <v>0</v>
      </c>
      <c r="G1111" s="4">
        <v>2.4</v>
      </c>
      <c r="H1111">
        <v>0.44425181873658287</v>
      </c>
      <c r="I1111">
        <f>((Table1[[#This Row],[H-S prob.]]*(Table1[[#This Row],[Odds]]-1)-1+Table1[[#This Row],[H-S prob.]])/(Table1[[#This Row],[Odds]]-1))*0.3</f>
        <v>1.4186649635956897E-2</v>
      </c>
      <c r="J1111">
        <v>1.4186649635956897E-2</v>
      </c>
      <c r="K1111">
        <f>(Table1[[#This Row],[H-S Bet]]*Table1[[#This Row],[Odds]]*Table1[[#This Row],[Win]]-Table1[[#This Row],[H-S Bet]])*Table1[[#This Row],[H-S Bankroll]]</f>
        <v>-2.0757320498227219E-2</v>
      </c>
      <c r="L1111">
        <f>Table1[[#This Row],[H-S Bet]]*Table1[[#This Row],[Odds]]*Table1[[#This Row],[Win]]-Table1[[#This Row],[H-S Bet]]</f>
        <v>-1.4186649635956897E-2</v>
      </c>
      <c r="M1111" s="5">
        <f>M1110</f>
        <v>1.4631587464891338</v>
      </c>
      <c r="N1111" s="4">
        <v>0.45400000000000001</v>
      </c>
      <c r="O1111" s="4">
        <f>((Table1[[#This Row],[Dom prob.]]*(Table1[[#This Row],[Odds]]-1)-1+Table1[[#This Row],[Dom prob.]])/(Table1[[#This Row],[Odds]]-1))*0.3</f>
        <v>1.9199999999999991E-2</v>
      </c>
      <c r="P1111" s="4">
        <v>1.9199999999999991E-2</v>
      </c>
      <c r="Q1111" s="4">
        <f>(Table1[[#This Row],[Dom Bet]]*Table1[[#This Row],[Odds]]*Table1[[#This Row],[Win]]-Table1[[#This Row],[Dom Bet]])*Table1[[#This Row],[Dom Bankroll]]</f>
        <v>-2.0190084534756889E-2</v>
      </c>
      <c r="R1111" s="4">
        <f>Table1[[#This Row],[Dom Bet]]*Table1[[#This Row],[Odds]]*Table1[[#This Row],[Win]]-Table1[[#This Row],[Dom Bet]]</f>
        <v>-1.9199999999999991E-2</v>
      </c>
      <c r="S1111" s="4">
        <f>S1110</f>
        <v>1.0515669028519217</v>
      </c>
      <c r="T1111">
        <v>0.45910000000000001</v>
      </c>
      <c r="U1111">
        <f>((Table1[[#This Row],[BB prob.]]*(Table1[[#This Row],[Odds]]-1)-1+Table1[[#This Row],[BB prob.]])/(Table1[[#This Row],[Odds]]-1))*0.3</f>
        <v>2.182285714285714E-2</v>
      </c>
      <c r="V1111">
        <v>2.182285714285714E-2</v>
      </c>
      <c r="W1111">
        <f>(Table1[[#This Row],[BB Bet]]*Table1[[#This Row],[Odds]]*Table1[[#This Row],[Win]]-Table1[[#This Row],[BB Bet]])*Table1[[#This Row],[BB Bankroll]]</f>
        <v>-3.1459356719227734E-2</v>
      </c>
      <c r="X1111">
        <f>Table1[[#This Row],[BB Bet]]*Table1[[#This Row],[Odds]]*Table1[[#This Row],[Win]]-Table1[[#This Row],[BB Bet]]</f>
        <v>-2.182285714285714E-2</v>
      </c>
      <c r="Y1111" s="5">
        <f>Y1110</f>
        <v>1.4415782733346043</v>
      </c>
    </row>
    <row r="1112" spans="1:25" x14ac:dyDescent="0.35">
      <c r="A1112" s="4">
        <v>2020020577</v>
      </c>
      <c r="B1112" s="4">
        <v>78</v>
      </c>
      <c r="C1112" s="4" t="s">
        <v>32</v>
      </c>
      <c r="D1112" s="4" t="s">
        <v>21</v>
      </c>
      <c r="E1112" s="4">
        <v>0</v>
      </c>
      <c r="F1112" s="4">
        <v>1</v>
      </c>
      <c r="G1112" s="4">
        <v>1.83</v>
      </c>
      <c r="H1112">
        <v>0.51349570288586643</v>
      </c>
      <c r="I1112">
        <f>((Table1[[#This Row],[H-S prob.]]*(Table1[[#This Row],[Odds]]-1)-1+Table1[[#This Row],[H-S prob.]])/(Table1[[#This Row],[Odds]]-1))*0.3</f>
        <v>-2.179621580199918E-2</v>
      </c>
      <c r="K1112">
        <f>(Table1[[#This Row],[H-S Bet]]*Table1[[#This Row],[Odds]]*Table1[[#This Row],[Win]]-Table1[[#This Row],[H-S Bet]])*Table1[[#This Row],[H-S Bankroll]]</f>
        <v>0</v>
      </c>
      <c r="L1112">
        <f>Table1[[#This Row],[H-S Bet]]*Table1[[#This Row],[Odds]]*Table1[[#This Row],[Win]]-Table1[[#This Row],[H-S Bet]]</f>
        <v>0</v>
      </c>
      <c r="M1112" s="5">
        <f>M1111</f>
        <v>1.4631587464891338</v>
      </c>
      <c r="N1112" s="4">
        <v>0.499</v>
      </c>
      <c r="O1112" s="4">
        <f>((Table1[[#This Row],[Dom prob.]]*(Table1[[#This Row],[Odds]]-1)-1+Table1[[#This Row],[Dom prob.]])/(Table1[[#This Row],[Odds]]-1))*0.3</f>
        <v>-3.1384337349397572E-2</v>
      </c>
      <c r="P1112" s="4"/>
      <c r="Q1112" s="4">
        <f>(Table1[[#This Row],[Dom Bet]]*Table1[[#This Row],[Odds]]*Table1[[#This Row],[Win]]-Table1[[#This Row],[Dom Bet]])*Table1[[#This Row],[Dom Bankroll]]</f>
        <v>0</v>
      </c>
      <c r="R1112" s="4">
        <f>Table1[[#This Row],[Dom Bet]]*Table1[[#This Row],[Odds]]*Table1[[#This Row],[Win]]-Table1[[#This Row],[Dom Bet]]</f>
        <v>0</v>
      </c>
      <c r="S1112" s="4">
        <f>S1111</f>
        <v>1.0515669028519217</v>
      </c>
      <c r="T1112">
        <v>0.43640000000000001</v>
      </c>
      <c r="U1112">
        <f>((Table1[[#This Row],[BB prob.]]*(Table1[[#This Row],[Odds]]-1)-1+Table1[[#This Row],[BB prob.]])/(Table1[[#This Row],[Odds]]-1))*0.3</f>
        <v>-7.279084337349398E-2</v>
      </c>
      <c r="W1112">
        <f>(Table1[[#This Row],[BB Bet]]*Table1[[#This Row],[Odds]]*Table1[[#This Row],[Win]]-Table1[[#This Row],[BB Bet]])*Table1[[#This Row],[BB Bankroll]]</f>
        <v>0</v>
      </c>
      <c r="X1112">
        <f>Table1[[#This Row],[BB Bet]]*Table1[[#This Row],[Odds]]*Table1[[#This Row],[Win]]-Table1[[#This Row],[BB Bet]]</f>
        <v>0</v>
      </c>
      <c r="Y1112" s="5">
        <f>Y1111</f>
        <v>1.4415782733346043</v>
      </c>
    </row>
    <row r="1113" spans="1:25" x14ac:dyDescent="0.35">
      <c r="A1113" s="4">
        <v>2020020577</v>
      </c>
      <c r="B1113" s="4">
        <v>78</v>
      </c>
      <c r="C1113" s="4" t="s">
        <v>21</v>
      </c>
      <c r="D1113" s="4" t="s">
        <v>32</v>
      </c>
      <c r="E1113" s="4">
        <v>1</v>
      </c>
      <c r="F1113" s="4">
        <v>0</v>
      </c>
      <c r="G1113" s="4">
        <v>2</v>
      </c>
      <c r="H1113">
        <v>0.48650429711413351</v>
      </c>
      <c r="I1113">
        <f>((Table1[[#This Row],[H-S prob.]]*(Table1[[#This Row],[Odds]]-1)-1+Table1[[#This Row],[H-S prob.]])/(Table1[[#This Row],[Odds]]-1))*0.3</f>
        <v>-8.0974217315198764E-3</v>
      </c>
      <c r="K1113">
        <f>(Table1[[#This Row],[H-S Bet]]*Table1[[#This Row],[Odds]]*Table1[[#This Row],[Win]]-Table1[[#This Row],[H-S Bet]])*Table1[[#This Row],[H-S Bankroll]]</f>
        <v>0</v>
      </c>
      <c r="L1113">
        <f>Table1[[#This Row],[H-S Bet]]*Table1[[#This Row],[Odds]]*Table1[[#This Row],[Win]]-Table1[[#This Row],[H-S Bet]]</f>
        <v>0</v>
      </c>
      <c r="M1113" s="5">
        <f>M1112</f>
        <v>1.4631587464891338</v>
      </c>
      <c r="N1113" s="4">
        <v>0.501</v>
      </c>
      <c r="O1113" s="4">
        <f>((Table1[[#This Row],[Dom prob.]]*(Table1[[#This Row],[Odds]]-1)-1+Table1[[#This Row],[Dom prob.]])/(Table1[[#This Row],[Odds]]-1))*0.3</f>
        <v>6.0000000000000049E-4</v>
      </c>
      <c r="P1113" s="4">
        <v>6.0000000000000049E-4</v>
      </c>
      <c r="Q1113" s="4">
        <f>(Table1[[#This Row],[Dom Bet]]*Table1[[#This Row],[Odds]]*Table1[[#This Row],[Win]]-Table1[[#This Row],[Dom Bet]])*Table1[[#This Row],[Dom Bankroll]]</f>
        <v>-6.3094014171115353E-4</v>
      </c>
      <c r="R1113" s="4">
        <f>Table1[[#This Row],[Dom Bet]]*Table1[[#This Row],[Odds]]*Table1[[#This Row],[Win]]-Table1[[#This Row],[Dom Bet]]</f>
        <v>-6.0000000000000049E-4</v>
      </c>
      <c r="S1113" s="4">
        <f>S1112</f>
        <v>1.0515669028519217</v>
      </c>
      <c r="T1113">
        <v>0.56359999999999999</v>
      </c>
      <c r="U1113">
        <f>((Table1[[#This Row],[BB prob.]]*(Table1[[#This Row],[Odds]]-1)-1+Table1[[#This Row],[BB prob.]])/(Table1[[#This Row],[Odds]]-1))*0.3</f>
        <v>3.8159999999999993E-2</v>
      </c>
      <c r="V1113">
        <v>3.8159999999999993E-2</v>
      </c>
      <c r="W1113">
        <f>(Table1[[#This Row],[BB Bet]]*Table1[[#This Row],[Odds]]*Table1[[#This Row],[Win]]-Table1[[#This Row],[BB Bet]])*Table1[[#This Row],[BB Bankroll]]</f>
        <v>-5.5010626910448487E-2</v>
      </c>
      <c r="X1113">
        <f>Table1[[#This Row],[BB Bet]]*Table1[[#This Row],[Odds]]*Table1[[#This Row],[Win]]-Table1[[#This Row],[BB Bet]]</f>
        <v>-3.8159999999999993E-2</v>
      </c>
      <c r="Y1113" s="5">
        <f>Y1112</f>
        <v>1.4415782733346043</v>
      </c>
    </row>
    <row r="1114" spans="1:25" x14ac:dyDescent="0.35">
      <c r="A1114" s="4">
        <v>2020020579</v>
      </c>
      <c r="B1114" s="4">
        <v>78</v>
      </c>
      <c r="C1114" s="4" t="s">
        <v>29</v>
      </c>
      <c r="D1114" s="4" t="s">
        <v>27</v>
      </c>
      <c r="E1114" s="4">
        <v>0</v>
      </c>
      <c r="F1114" s="4">
        <v>1</v>
      </c>
      <c r="G1114" s="4">
        <v>2.2999999999999998</v>
      </c>
      <c r="H1114">
        <v>0.41913232230553454</v>
      </c>
      <c r="I1114">
        <f>((Table1[[#This Row],[H-S prob.]]*(Table1[[#This Row],[Odds]]-1)-1+Table1[[#This Row],[H-S prob.]])/(Table1[[#This Row],[Odds]]-1))*0.3</f>
        <v>-8.3066904686009118E-3</v>
      </c>
      <c r="K1114">
        <f>(Table1[[#This Row],[H-S Bet]]*Table1[[#This Row],[Odds]]*Table1[[#This Row],[Win]]-Table1[[#This Row],[H-S Bet]])*Table1[[#This Row],[H-S Bankroll]]</f>
        <v>0</v>
      </c>
      <c r="L1114">
        <f>Table1[[#This Row],[H-S Bet]]*Table1[[#This Row],[Odds]]*Table1[[#This Row],[Win]]-Table1[[#This Row],[H-S Bet]]</f>
        <v>0</v>
      </c>
      <c r="M1114" s="5">
        <f>M1113</f>
        <v>1.4631587464891338</v>
      </c>
      <c r="N1114" s="4">
        <v>0.47399999999999998</v>
      </c>
      <c r="O1114" s="4">
        <f>((Table1[[#This Row],[Dom prob.]]*(Table1[[#This Row],[Odds]]-1)-1+Table1[[#This Row],[Dom prob.]])/(Table1[[#This Row],[Odds]]-1))*0.3</f>
        <v>2.0815384615384579E-2</v>
      </c>
      <c r="P1114" s="4">
        <v>2.0815384615384579E-2</v>
      </c>
      <c r="Q1114" s="4">
        <f>(Table1[[#This Row],[Dom Bet]]*Table1[[#This Row],[Odds]]*Table1[[#This Row],[Win]]-Table1[[#This Row],[Dom Bet]])*Table1[[#This Row],[Dom Bankroll]]</f>
        <v>2.8455400391172947E-2</v>
      </c>
      <c r="R1114" s="4">
        <f>Table1[[#This Row],[Dom Bet]]*Table1[[#This Row],[Odds]]*Table1[[#This Row],[Win]]-Table1[[#This Row],[Dom Bet]]</f>
        <v>2.7059999999999949E-2</v>
      </c>
      <c r="S1114" s="4">
        <f>S1113</f>
        <v>1.0515669028519217</v>
      </c>
      <c r="T1114">
        <v>0.33009999999999995</v>
      </c>
      <c r="U1114">
        <f>((Table1[[#This Row],[BB prob.]]*(Table1[[#This Row],[Odds]]-1)-1+Table1[[#This Row],[BB prob.]])/(Table1[[#This Row],[Odds]]-1))*0.3</f>
        <v>-5.5562307692307737E-2</v>
      </c>
      <c r="W1114">
        <f>(Table1[[#This Row],[BB Bet]]*Table1[[#This Row],[Odds]]*Table1[[#This Row],[Win]]-Table1[[#This Row],[BB Bet]])*Table1[[#This Row],[BB Bankroll]]</f>
        <v>0</v>
      </c>
      <c r="X1114">
        <f>Table1[[#This Row],[BB Bet]]*Table1[[#This Row],[Odds]]*Table1[[#This Row],[Win]]-Table1[[#This Row],[BB Bet]]</f>
        <v>0</v>
      </c>
      <c r="Y1114" s="5">
        <f>Y1113</f>
        <v>1.4415782733346043</v>
      </c>
    </row>
    <row r="1115" spans="1:25" x14ac:dyDescent="0.35">
      <c r="A1115" s="4">
        <v>2020020579</v>
      </c>
      <c r="B1115" s="4">
        <v>78</v>
      </c>
      <c r="C1115" s="4" t="s">
        <v>27</v>
      </c>
      <c r="D1115" s="4" t="s">
        <v>29</v>
      </c>
      <c r="E1115" s="4">
        <v>1</v>
      </c>
      <c r="F1115" s="4">
        <v>0</v>
      </c>
      <c r="G1115" s="4">
        <v>1.66</v>
      </c>
      <c r="H1115">
        <v>0.58086767769446535</v>
      </c>
      <c r="I1115">
        <f>((Table1[[#This Row],[H-S prob.]]*(Table1[[#This Row],[Odds]]-1)-1+Table1[[#This Row],[H-S prob.]])/(Table1[[#This Row],[Odds]]-1))*0.3</f>
        <v>-1.625438864872163E-2</v>
      </c>
      <c r="K1115">
        <f>(Table1[[#This Row],[H-S Bet]]*Table1[[#This Row],[Odds]]*Table1[[#This Row],[Win]]-Table1[[#This Row],[H-S Bet]])*Table1[[#This Row],[H-S Bankroll]]</f>
        <v>0</v>
      </c>
      <c r="L1115">
        <f>Table1[[#This Row],[H-S Bet]]*Table1[[#This Row],[Odds]]*Table1[[#This Row],[Win]]-Table1[[#This Row],[H-S Bet]]</f>
        <v>0</v>
      </c>
      <c r="M1115" s="5">
        <f>M1114</f>
        <v>1.4631587464891338</v>
      </c>
      <c r="N1115" s="4">
        <v>0.52600000000000002</v>
      </c>
      <c r="O1115" s="4">
        <f>((Table1[[#This Row],[Dom prob.]]*(Table1[[#This Row],[Odds]]-1)-1+Table1[[#This Row],[Dom prob.]])/(Table1[[#This Row],[Odds]]-1))*0.3</f>
        <v>-5.7654545454545493E-2</v>
      </c>
      <c r="P1115" s="4"/>
      <c r="Q1115" s="4">
        <f>(Table1[[#This Row],[Dom Bet]]*Table1[[#This Row],[Odds]]*Table1[[#This Row],[Win]]-Table1[[#This Row],[Dom Bet]])*Table1[[#This Row],[Dom Bankroll]]</f>
        <v>0</v>
      </c>
      <c r="R1115" s="4">
        <f>Table1[[#This Row],[Dom Bet]]*Table1[[#This Row],[Odds]]*Table1[[#This Row],[Win]]-Table1[[#This Row],[Dom Bet]]</f>
        <v>0</v>
      </c>
      <c r="S1115" s="4">
        <f>S1114</f>
        <v>1.0515669028519217</v>
      </c>
      <c r="T1115">
        <v>0.66990000000000005</v>
      </c>
      <c r="U1115">
        <f>((Table1[[#This Row],[BB prob.]]*(Table1[[#This Row],[Odds]]-1)-1+Table1[[#This Row],[BB prob.]])/(Table1[[#This Row],[Odds]]-1))*0.3</f>
        <v>5.0924545454545493E-2</v>
      </c>
      <c r="V1115">
        <v>5.0924545454545493E-2</v>
      </c>
      <c r="W1115">
        <f>(Table1[[#This Row],[BB Bet]]*Table1[[#This Row],[Odds]]*Table1[[#This Row],[Win]]-Table1[[#This Row],[BB Bet]])*Table1[[#This Row],[BB Bankroll]]</f>
        <v>-7.3411718306713267E-2</v>
      </c>
      <c r="X1115">
        <f>Table1[[#This Row],[BB Bet]]*Table1[[#This Row],[Odds]]*Table1[[#This Row],[Win]]-Table1[[#This Row],[BB Bet]]</f>
        <v>-5.0924545454545493E-2</v>
      </c>
      <c r="Y1115" s="5">
        <f>Y1114</f>
        <v>1.4415782733346043</v>
      </c>
    </row>
    <row r="1116" spans="1:25" x14ac:dyDescent="0.35">
      <c r="A1116" s="4">
        <v>2020020580</v>
      </c>
      <c r="B1116" s="4">
        <v>79</v>
      </c>
      <c r="C1116" s="4" t="s">
        <v>15</v>
      </c>
      <c r="D1116" s="4" t="s">
        <v>13</v>
      </c>
      <c r="E1116" s="4">
        <v>1</v>
      </c>
      <c r="F1116" s="4">
        <v>0</v>
      </c>
      <c r="G1116" s="4">
        <v>2.4</v>
      </c>
      <c r="H1116">
        <v>0.41853967262411634</v>
      </c>
      <c r="I1116">
        <f>((Table1[[#This Row],[H-S prob.]]*(Table1[[#This Row],[Odds]]-1)-1+Table1[[#This Row],[H-S prob.]])/(Table1[[#This Row],[Odds]]-1))*0.3</f>
        <v>9.6326020668839802E-4</v>
      </c>
      <c r="J1116">
        <v>9.6326020668839802E-4</v>
      </c>
      <c r="K1116">
        <f>(Table1[[#This Row],[H-S Bet]]*Table1[[#This Row],[Odds]]*Table1[[#This Row],[Win]]-Table1[[#This Row],[H-S Bet]])*Table1[[#This Row],[H-S Bankroll]]</f>
        <v>-1.3168837971860438E-3</v>
      </c>
      <c r="L1116">
        <f>Table1[[#This Row],[H-S Bet]]*Table1[[#This Row],[Odds]]*Table1[[#This Row],[Win]]-Table1[[#This Row],[H-S Bet]]</f>
        <v>-9.6326020668839802E-4</v>
      </c>
      <c r="M1116" s="5">
        <f>M1115+SUM(K1098:K1115)</f>
        <v>1.367111179349318</v>
      </c>
      <c r="N1116" s="4">
        <v>0.38600000000000001</v>
      </c>
      <c r="O1116" s="4">
        <f>((Table1[[#This Row],[Dom prob.]]*(Table1[[#This Row],[Odds]]-1)-1+Table1[[#This Row],[Dom prob.]])/(Table1[[#This Row],[Odds]]-1))*0.3</f>
        <v>-1.5771428571428572E-2</v>
      </c>
      <c r="P1116" s="4"/>
      <c r="Q1116" s="4">
        <f>(Table1[[#This Row],[Dom Bet]]*Table1[[#This Row],[Odds]]*Table1[[#This Row],[Win]]-Table1[[#This Row],[Dom Bet]])*Table1[[#This Row],[Dom Bankroll]]</f>
        <v>0</v>
      </c>
      <c r="R1116" s="4">
        <f>Table1[[#This Row],[Dom Bet]]*Table1[[#This Row],[Odds]]*Table1[[#This Row],[Win]]-Table1[[#This Row],[Dom Bet]]</f>
        <v>0</v>
      </c>
      <c r="S1116" s="4">
        <f>S1115+SUM(Q1098:Q1115)</f>
        <v>1.0769685529572126</v>
      </c>
      <c r="T1116">
        <v>0.43509999999999999</v>
      </c>
      <c r="U1116">
        <f>((Table1[[#This Row],[BB prob.]]*(Table1[[#This Row],[Odds]]-1)-1+Table1[[#This Row],[BB prob.]])/(Table1[[#This Row],[Odds]]-1))*0.3</f>
        <v>9.479999999999978E-3</v>
      </c>
      <c r="V1116">
        <v>9.479999999999978E-3</v>
      </c>
      <c r="W1116">
        <f>(Table1[[#This Row],[BB Bet]]*Table1[[#This Row],[Odds]]*Table1[[#This Row],[Win]]-Table1[[#This Row],[BB Bet]])*Table1[[#This Row],[BB Bankroll]]</f>
        <v>-1.2549983930271061E-2</v>
      </c>
      <c r="X1116">
        <f>Table1[[#This Row],[BB Bet]]*Table1[[#This Row],[Odds]]*Table1[[#This Row],[Win]]-Table1[[#This Row],[BB Bet]]</f>
        <v>-9.479999999999978E-3</v>
      </c>
      <c r="Y1116" s="5">
        <f>Y1115+SUM(W1098:W1115)</f>
        <v>1.3238379673281739</v>
      </c>
    </row>
    <row r="1117" spans="1:25" x14ac:dyDescent="0.35">
      <c r="A1117" s="4">
        <v>2020020580</v>
      </c>
      <c r="B1117" s="4">
        <v>79</v>
      </c>
      <c r="C1117" s="4" t="s">
        <v>13</v>
      </c>
      <c r="D1117" s="4" t="s">
        <v>15</v>
      </c>
      <c r="E1117" s="4">
        <v>0</v>
      </c>
      <c r="F1117" s="4">
        <v>1</v>
      </c>
      <c r="G1117" s="4">
        <v>1.62</v>
      </c>
      <c r="H1117">
        <v>0.58146032737588371</v>
      </c>
      <c r="I1117">
        <f>((Table1[[#This Row],[H-S prob.]]*(Table1[[#This Row],[Odds]]-1)-1+Table1[[#This Row],[H-S prob.]])/(Table1[[#This Row],[Odds]]-1))*0.3</f>
        <v>-2.8081098218258896E-2</v>
      </c>
      <c r="K1117">
        <f>(Table1[[#This Row],[H-S Bet]]*Table1[[#This Row],[Odds]]*Table1[[#This Row],[Win]]-Table1[[#This Row],[H-S Bet]])*Table1[[#This Row],[H-S Bankroll]]</f>
        <v>0</v>
      </c>
      <c r="L1117">
        <f>Table1[[#This Row],[H-S Bet]]*Table1[[#This Row],[Odds]]*Table1[[#This Row],[Win]]-Table1[[#This Row],[H-S Bet]]</f>
        <v>0</v>
      </c>
      <c r="M1117" s="5">
        <f>M1116</f>
        <v>1.367111179349318</v>
      </c>
      <c r="N1117" s="4">
        <v>0.61399999999999999</v>
      </c>
      <c r="O1117" s="4">
        <f>((Table1[[#This Row],[Dom prob.]]*(Table1[[#This Row],[Odds]]-1)-1+Table1[[#This Row],[Dom prob.]])/(Table1[[#This Row],[Odds]]-1))*0.3</f>
        <v>-2.5741935483870383E-3</v>
      </c>
      <c r="P1117" s="4"/>
      <c r="Q1117" s="4">
        <f>(Table1[[#This Row],[Dom Bet]]*Table1[[#This Row],[Odds]]*Table1[[#This Row],[Win]]-Table1[[#This Row],[Dom Bet]])*Table1[[#This Row],[Dom Bankroll]]</f>
        <v>0</v>
      </c>
      <c r="R1117" s="4">
        <f>Table1[[#This Row],[Dom Bet]]*Table1[[#This Row],[Odds]]*Table1[[#This Row],[Win]]-Table1[[#This Row],[Dom Bet]]</f>
        <v>0</v>
      </c>
      <c r="S1117" s="4">
        <f>S1116</f>
        <v>1.0769685529572126</v>
      </c>
      <c r="T1117">
        <v>0.56489999999999996</v>
      </c>
      <c r="U1117">
        <f>((Table1[[#This Row],[BB prob.]]*(Table1[[#This Row],[Odds]]-1)-1+Table1[[#This Row],[BB prob.]])/(Table1[[#This Row],[Odds]]-1))*0.3</f>
        <v>-4.1062258064516119E-2</v>
      </c>
      <c r="W1117">
        <f>(Table1[[#This Row],[BB Bet]]*Table1[[#This Row],[Odds]]*Table1[[#This Row],[Win]]-Table1[[#This Row],[BB Bet]])*Table1[[#This Row],[BB Bankroll]]</f>
        <v>0</v>
      </c>
      <c r="X1117">
        <f>Table1[[#This Row],[BB Bet]]*Table1[[#This Row],[Odds]]*Table1[[#This Row],[Win]]-Table1[[#This Row],[BB Bet]]</f>
        <v>0</v>
      </c>
      <c r="Y1117" s="5">
        <f>Y1116</f>
        <v>1.3238379673281739</v>
      </c>
    </row>
    <row r="1118" spans="1:25" x14ac:dyDescent="0.35">
      <c r="A1118" s="4">
        <v>2020020581</v>
      </c>
      <c r="B1118" s="4">
        <v>79</v>
      </c>
      <c r="C1118" s="4" t="s">
        <v>7</v>
      </c>
      <c r="D1118" s="4" t="s">
        <v>23</v>
      </c>
      <c r="E1118" s="4">
        <v>0</v>
      </c>
      <c r="F1118" s="4">
        <v>1</v>
      </c>
      <c r="G1118" s="4">
        <v>1.71</v>
      </c>
      <c r="H1118">
        <v>0.50359936121292526</v>
      </c>
      <c r="I1118">
        <f>((Table1[[#This Row],[H-S prob.]]*(Table1[[#This Row],[Odds]]-1)-1+Table1[[#This Row],[H-S prob.]])/(Table1[[#This Row],[Odds]]-1))*0.3</f>
        <v>-5.8666940419393444E-2</v>
      </c>
      <c r="K1118">
        <f>(Table1[[#This Row],[H-S Bet]]*Table1[[#This Row],[Odds]]*Table1[[#This Row],[Win]]-Table1[[#This Row],[H-S Bet]])*Table1[[#This Row],[H-S Bankroll]]</f>
        <v>0</v>
      </c>
      <c r="L1118">
        <f>Table1[[#This Row],[H-S Bet]]*Table1[[#This Row],[Odds]]*Table1[[#This Row],[Win]]-Table1[[#This Row],[H-S Bet]]</f>
        <v>0</v>
      </c>
      <c r="M1118" s="5">
        <f>M1117</f>
        <v>1.367111179349318</v>
      </c>
      <c r="N1118" s="4">
        <v>0.64400000000000002</v>
      </c>
      <c r="O1118" s="4">
        <f>((Table1[[#This Row],[Dom prob.]]*(Table1[[#This Row],[Odds]]-1)-1+Table1[[#This Row],[Dom prob.]])/(Table1[[#This Row],[Odds]]-1))*0.3</f>
        <v>4.2777464788732393E-2</v>
      </c>
      <c r="P1118" s="4">
        <v>4.2777464788732393E-2</v>
      </c>
      <c r="Q1118" s="4">
        <f>(Table1[[#This Row],[Dom Bet]]*Table1[[#This Row],[Odds]]*Table1[[#This Row],[Win]]-Table1[[#This Row],[Dom Bet]])*Table1[[#This Row],[Dom Bankroll]]</f>
        <v>3.2709688890416463E-2</v>
      </c>
      <c r="R1118" s="4">
        <f>Table1[[#This Row],[Dom Bet]]*Table1[[#This Row],[Odds]]*Table1[[#This Row],[Win]]-Table1[[#This Row],[Dom Bet]]</f>
        <v>3.0372000000000003E-2</v>
      </c>
      <c r="S1118" s="4">
        <f>S1117</f>
        <v>1.0769685529572126</v>
      </c>
      <c r="T1118">
        <v>0.4456</v>
      </c>
      <c r="U1118">
        <f>((Table1[[#This Row],[BB prob.]]*(Table1[[#This Row],[Odds]]-1)-1+Table1[[#This Row],[BB prob.]])/(Table1[[#This Row],[Odds]]-1))*0.3</f>
        <v>-0.10057352112676057</v>
      </c>
      <c r="W1118">
        <f>(Table1[[#This Row],[BB Bet]]*Table1[[#This Row],[Odds]]*Table1[[#This Row],[Win]]-Table1[[#This Row],[BB Bet]])*Table1[[#This Row],[BB Bankroll]]</f>
        <v>0</v>
      </c>
      <c r="X1118">
        <f>Table1[[#This Row],[BB Bet]]*Table1[[#This Row],[Odds]]*Table1[[#This Row],[Win]]-Table1[[#This Row],[BB Bet]]</f>
        <v>0</v>
      </c>
      <c r="Y1118" s="5">
        <f>Y1117</f>
        <v>1.3238379673281739</v>
      </c>
    </row>
    <row r="1119" spans="1:25" x14ac:dyDescent="0.35">
      <c r="A1119" s="4">
        <v>2020020581</v>
      </c>
      <c r="B1119" s="4">
        <v>79</v>
      </c>
      <c r="C1119" s="4" t="s">
        <v>23</v>
      </c>
      <c r="D1119" s="4" t="s">
        <v>7</v>
      </c>
      <c r="E1119" s="4">
        <v>1</v>
      </c>
      <c r="F1119" s="4">
        <v>0</v>
      </c>
      <c r="G1119" s="4">
        <v>2.2000000000000002</v>
      </c>
      <c r="H1119">
        <v>0.49640063878707469</v>
      </c>
      <c r="I1119">
        <f>((Table1[[#This Row],[H-S prob.]]*(Table1[[#This Row],[Odds]]-1)-1+Table1[[#This Row],[H-S prob.]])/(Table1[[#This Row],[Odds]]-1))*0.3</f>
        <v>2.3020351332891108E-2</v>
      </c>
      <c r="J1119">
        <v>2.3020351332891108E-2</v>
      </c>
      <c r="K1119">
        <f>(Table1[[#This Row],[H-S Bet]]*Table1[[#This Row],[Odds]]*Table1[[#This Row],[Win]]-Table1[[#This Row],[H-S Bet]])*Table1[[#This Row],[H-S Bankroll]]</f>
        <v>-3.1471379659744406E-2</v>
      </c>
      <c r="L1119">
        <f>Table1[[#This Row],[H-S Bet]]*Table1[[#This Row],[Odds]]*Table1[[#This Row],[Win]]-Table1[[#This Row],[H-S Bet]]</f>
        <v>-2.3020351332891108E-2</v>
      </c>
      <c r="M1119" s="5">
        <f>M1118</f>
        <v>1.367111179349318</v>
      </c>
      <c r="N1119" s="4">
        <v>0.35599999999999998</v>
      </c>
      <c r="O1119" s="4">
        <f>((Table1[[#This Row],[Dom prob.]]*(Table1[[#This Row],[Odds]]-1)-1+Table1[[#This Row],[Dom prob.]])/(Table1[[#This Row],[Odds]]-1))*0.3</f>
        <v>-5.4199999999999991E-2</v>
      </c>
      <c r="P1119" s="4"/>
      <c r="Q1119" s="4">
        <f>(Table1[[#This Row],[Dom Bet]]*Table1[[#This Row],[Odds]]*Table1[[#This Row],[Win]]-Table1[[#This Row],[Dom Bet]])*Table1[[#This Row],[Dom Bankroll]]</f>
        <v>0</v>
      </c>
      <c r="R1119" s="4">
        <f>Table1[[#This Row],[Dom Bet]]*Table1[[#This Row],[Odds]]*Table1[[#This Row],[Win]]-Table1[[#This Row],[Dom Bet]]</f>
        <v>0</v>
      </c>
      <c r="S1119" s="4">
        <f>S1118</f>
        <v>1.0769685529572126</v>
      </c>
      <c r="T1119">
        <v>0.5544</v>
      </c>
      <c r="U1119">
        <f>((Table1[[#This Row],[BB prob.]]*(Table1[[#This Row],[Odds]]-1)-1+Table1[[#This Row],[BB prob.]])/(Table1[[#This Row],[Odds]]-1))*0.3</f>
        <v>5.492000000000001E-2</v>
      </c>
      <c r="V1119">
        <v>5.492000000000001E-2</v>
      </c>
      <c r="W1119">
        <f>(Table1[[#This Row],[BB Bet]]*Table1[[#This Row],[Odds]]*Table1[[#This Row],[Win]]-Table1[[#This Row],[BB Bet]])*Table1[[#This Row],[BB Bankroll]]</f>
        <v>-7.2705181165663324E-2</v>
      </c>
      <c r="X1119">
        <f>Table1[[#This Row],[BB Bet]]*Table1[[#This Row],[Odds]]*Table1[[#This Row],[Win]]-Table1[[#This Row],[BB Bet]]</f>
        <v>-5.492000000000001E-2</v>
      </c>
      <c r="Y1119" s="5">
        <f>Y1118</f>
        <v>1.3238379673281739</v>
      </c>
    </row>
    <row r="1120" spans="1:25" x14ac:dyDescent="0.35">
      <c r="A1120" s="4">
        <v>2020020582</v>
      </c>
      <c r="B1120" s="4">
        <v>79</v>
      </c>
      <c r="C1120" s="4" t="s">
        <v>22</v>
      </c>
      <c r="D1120" s="4" t="s">
        <v>8</v>
      </c>
      <c r="E1120" s="4">
        <v>0</v>
      </c>
      <c r="F1120" s="4">
        <v>0</v>
      </c>
      <c r="G1120" s="4">
        <v>2.25</v>
      </c>
      <c r="H1120">
        <v>0.44081915417329642</v>
      </c>
      <c r="I1120">
        <f>((Table1[[#This Row],[H-S prob.]]*(Table1[[#This Row],[Odds]]-1)-1+Table1[[#This Row],[H-S prob.]])/(Table1[[#This Row],[Odds]]-1))*0.3</f>
        <v>-1.957656746419918E-3</v>
      </c>
      <c r="K1120">
        <f>(Table1[[#This Row],[H-S Bet]]*Table1[[#This Row],[Odds]]*Table1[[#This Row],[Win]]-Table1[[#This Row],[H-S Bet]])*Table1[[#This Row],[H-S Bankroll]]</f>
        <v>0</v>
      </c>
      <c r="L1120">
        <f>Table1[[#This Row],[H-S Bet]]*Table1[[#This Row],[Odds]]*Table1[[#This Row],[Win]]-Table1[[#This Row],[H-S Bet]]</f>
        <v>0</v>
      </c>
      <c r="M1120" s="5">
        <f>M1119</f>
        <v>1.367111179349318</v>
      </c>
      <c r="N1120" s="4">
        <v>0.45199999999999996</v>
      </c>
      <c r="O1120" s="4">
        <f>((Table1[[#This Row],[Dom prob.]]*(Table1[[#This Row],[Odds]]-1)-1+Table1[[#This Row],[Dom prob.]])/(Table1[[#This Row],[Odds]]-1))*0.3</f>
        <v>4.0799999999999769E-3</v>
      </c>
      <c r="P1120" s="4">
        <v>4.0799999999999769E-3</v>
      </c>
      <c r="Q1120" s="4">
        <f>(Table1[[#This Row],[Dom Bet]]*Table1[[#This Row],[Odds]]*Table1[[#This Row],[Win]]-Table1[[#This Row],[Dom Bet]])*Table1[[#This Row],[Dom Bankroll]]</f>
        <v>-4.3940316960654029E-3</v>
      </c>
      <c r="R1120" s="4">
        <f>Table1[[#This Row],[Dom Bet]]*Table1[[#This Row],[Odds]]*Table1[[#This Row],[Win]]-Table1[[#This Row],[Dom Bet]]</f>
        <v>-4.0799999999999769E-3</v>
      </c>
      <c r="S1120" s="4">
        <f>S1119</f>
        <v>1.0769685529572126</v>
      </c>
      <c r="T1120">
        <v>0.34460000000000002</v>
      </c>
      <c r="U1120">
        <f>((Table1[[#This Row],[BB prob.]]*(Table1[[#This Row],[Odds]]-1)-1+Table1[[#This Row],[BB prob.]])/(Table1[[#This Row],[Odds]]-1))*0.3</f>
        <v>-5.3916000000000006E-2</v>
      </c>
      <c r="W1120">
        <f>(Table1[[#This Row],[BB Bet]]*Table1[[#This Row],[Odds]]*Table1[[#This Row],[Win]]-Table1[[#This Row],[BB Bet]])*Table1[[#This Row],[BB Bankroll]]</f>
        <v>0</v>
      </c>
      <c r="X1120">
        <f>Table1[[#This Row],[BB Bet]]*Table1[[#This Row],[Odds]]*Table1[[#This Row],[Win]]-Table1[[#This Row],[BB Bet]]</f>
        <v>0</v>
      </c>
      <c r="Y1120" s="5">
        <f>Y1119</f>
        <v>1.3238379673281739</v>
      </c>
    </row>
    <row r="1121" spans="1:25" x14ac:dyDescent="0.35">
      <c r="A1121" s="4">
        <v>2020020582</v>
      </c>
      <c r="B1121" s="4">
        <v>79</v>
      </c>
      <c r="C1121" s="4" t="s">
        <v>8</v>
      </c>
      <c r="D1121" s="4" t="s">
        <v>22</v>
      </c>
      <c r="E1121" s="4">
        <v>1</v>
      </c>
      <c r="F1121" s="4">
        <v>1</v>
      </c>
      <c r="G1121" s="4">
        <v>1.68</v>
      </c>
      <c r="H1121">
        <v>0.55918084582670358</v>
      </c>
      <c r="I1121">
        <f>((Table1[[#This Row],[H-S prob.]]*(Table1[[#This Row],[Odds]]-1)-1+Table1[[#This Row],[H-S prob.]])/(Table1[[#This Row],[Odds]]-1))*0.3</f>
        <v>-2.6724784857855045E-2</v>
      </c>
      <c r="K1121">
        <f>(Table1[[#This Row],[H-S Bet]]*Table1[[#This Row],[Odds]]*Table1[[#This Row],[Win]]-Table1[[#This Row],[H-S Bet]])*Table1[[#This Row],[H-S Bankroll]]</f>
        <v>0</v>
      </c>
      <c r="L1121">
        <f>Table1[[#This Row],[H-S Bet]]*Table1[[#This Row],[Odds]]*Table1[[#This Row],[Win]]-Table1[[#This Row],[H-S Bet]]</f>
        <v>0</v>
      </c>
      <c r="M1121" s="5">
        <f>M1120</f>
        <v>1.367111179349318</v>
      </c>
      <c r="N1121" s="4">
        <v>0.54800000000000004</v>
      </c>
      <c r="O1121" s="4">
        <f>((Table1[[#This Row],[Dom prob.]]*(Table1[[#This Row],[Odds]]-1)-1+Table1[[#This Row],[Dom prob.]])/(Table1[[#This Row],[Odds]]-1))*0.3</f>
        <v>-3.5011764705882353E-2</v>
      </c>
      <c r="P1121" s="4"/>
      <c r="Q1121" s="4">
        <f>(Table1[[#This Row],[Dom Bet]]*Table1[[#This Row],[Odds]]*Table1[[#This Row],[Win]]-Table1[[#This Row],[Dom Bet]])*Table1[[#This Row],[Dom Bankroll]]</f>
        <v>0</v>
      </c>
      <c r="R1121" s="4">
        <f>Table1[[#This Row],[Dom Bet]]*Table1[[#This Row],[Odds]]*Table1[[#This Row],[Win]]-Table1[[#This Row],[Dom Bet]]</f>
        <v>0</v>
      </c>
      <c r="S1121" s="4">
        <f>S1120</f>
        <v>1.0769685529572126</v>
      </c>
      <c r="T1121">
        <v>0.65539999999999998</v>
      </c>
      <c r="U1121">
        <f>((Table1[[#This Row],[BB prob.]]*(Table1[[#This Row],[Odds]]-1)-1+Table1[[#This Row],[BB prob.]])/(Table1[[#This Row],[Odds]]-1))*0.3</f>
        <v>4.459058823529409E-2</v>
      </c>
      <c r="V1121">
        <v>4.459058823529409E-2</v>
      </c>
      <c r="W1121">
        <f>(Table1[[#This Row],[BB Bet]]*Table1[[#This Row],[Odds]]*Table1[[#This Row],[Win]]-Table1[[#This Row],[BB Bet]])*Table1[[#This Row],[BB Bankroll]]</f>
        <v>4.014088531013793E-2</v>
      </c>
      <c r="X1121">
        <f>Table1[[#This Row],[BB Bet]]*Table1[[#This Row],[Odds]]*Table1[[#This Row],[Win]]-Table1[[#This Row],[BB Bet]]</f>
        <v>3.0321599999999976E-2</v>
      </c>
      <c r="Y1121" s="5">
        <f>Y1120</f>
        <v>1.3238379673281739</v>
      </c>
    </row>
    <row r="1122" spans="1:25" x14ac:dyDescent="0.35">
      <c r="A1122" s="4">
        <v>2020020583</v>
      </c>
      <c r="B1122" s="4">
        <v>79</v>
      </c>
      <c r="C1122" s="4" t="s">
        <v>26</v>
      </c>
      <c r="D1122" s="4" t="s">
        <v>24</v>
      </c>
      <c r="E1122" s="4">
        <v>1</v>
      </c>
      <c r="F1122" s="4">
        <v>0</v>
      </c>
      <c r="G1122" s="4">
        <v>2.0499999999999998</v>
      </c>
      <c r="H1122">
        <v>0.40632804638522041</v>
      </c>
      <c r="I1122">
        <f>((Table1[[#This Row],[H-S prob.]]*(Table1[[#This Row],[Odds]]-1)-1+Table1[[#This Row],[H-S prob.]])/(Table1[[#This Row],[Odds]]-1))*0.3</f>
        <v>-4.7722144260085211E-2</v>
      </c>
      <c r="K1122">
        <f>(Table1[[#This Row],[H-S Bet]]*Table1[[#This Row],[Odds]]*Table1[[#This Row],[Win]]-Table1[[#This Row],[H-S Bet]])*Table1[[#This Row],[H-S Bankroll]]</f>
        <v>0</v>
      </c>
      <c r="L1122">
        <f>Table1[[#This Row],[H-S Bet]]*Table1[[#This Row],[Odds]]*Table1[[#This Row],[Win]]-Table1[[#This Row],[H-S Bet]]</f>
        <v>0</v>
      </c>
      <c r="M1122" s="5">
        <f>M1121</f>
        <v>1.367111179349318</v>
      </c>
      <c r="N1122" s="4">
        <v>0.45700000000000002</v>
      </c>
      <c r="O1122" s="4">
        <f>((Table1[[#This Row],[Dom prob.]]*(Table1[[#This Row],[Odds]]-1)-1+Table1[[#This Row],[Dom prob.]])/(Table1[[#This Row],[Odds]]-1))*0.3</f>
        <v>-1.8042857142857173E-2</v>
      </c>
      <c r="P1122" s="4"/>
      <c r="Q1122" s="4">
        <f>(Table1[[#This Row],[Dom Bet]]*Table1[[#This Row],[Odds]]*Table1[[#This Row],[Win]]-Table1[[#This Row],[Dom Bet]])*Table1[[#This Row],[Dom Bankroll]]</f>
        <v>0</v>
      </c>
      <c r="R1122" s="4">
        <f>Table1[[#This Row],[Dom Bet]]*Table1[[#This Row],[Odds]]*Table1[[#This Row],[Win]]-Table1[[#This Row],[Dom Bet]]</f>
        <v>0</v>
      </c>
      <c r="S1122" s="4">
        <f>S1121</f>
        <v>1.0769685529572126</v>
      </c>
      <c r="T1122">
        <v>0.44540000000000002</v>
      </c>
      <c r="U1122">
        <f>((Table1[[#This Row],[BB prob.]]*(Table1[[#This Row],[Odds]]-1)-1+Table1[[#This Row],[BB prob.]])/(Table1[[#This Row],[Odds]]-1))*0.3</f>
        <v>-2.4837142857142877E-2</v>
      </c>
      <c r="W1122">
        <f>(Table1[[#This Row],[BB Bet]]*Table1[[#This Row],[Odds]]*Table1[[#This Row],[Win]]-Table1[[#This Row],[BB Bet]])*Table1[[#This Row],[BB Bankroll]]</f>
        <v>0</v>
      </c>
      <c r="X1122">
        <f>Table1[[#This Row],[BB Bet]]*Table1[[#This Row],[Odds]]*Table1[[#This Row],[Win]]-Table1[[#This Row],[BB Bet]]</f>
        <v>0</v>
      </c>
      <c r="Y1122" s="5">
        <f>Y1121</f>
        <v>1.3238379673281739</v>
      </c>
    </row>
    <row r="1123" spans="1:25" x14ac:dyDescent="0.35">
      <c r="A1123" s="4">
        <v>2020020583</v>
      </c>
      <c r="B1123" s="4">
        <v>79</v>
      </c>
      <c r="C1123" s="4" t="s">
        <v>24</v>
      </c>
      <c r="D1123" s="4" t="s">
        <v>26</v>
      </c>
      <c r="E1123" s="4">
        <v>0</v>
      </c>
      <c r="F1123" s="4">
        <v>1</v>
      </c>
      <c r="G1123" s="4">
        <v>1.83</v>
      </c>
      <c r="H1123">
        <v>0.59367195361477965</v>
      </c>
      <c r="I1123">
        <f>((Table1[[#This Row],[H-S prob.]]*(Table1[[#This Row],[Odds]]-1)-1+Table1[[#This Row],[H-S prob.]])/(Table1[[#This Row],[Odds]]-1))*0.3</f>
        <v>3.1236027150016905E-2</v>
      </c>
      <c r="J1123">
        <v>3.1236027150016905E-2</v>
      </c>
      <c r="K1123">
        <f>(Table1[[#This Row],[H-S Bet]]*Table1[[#This Row],[Odds]]*Table1[[#This Row],[Win]]-Table1[[#This Row],[H-S Bet]])*Table1[[#This Row],[H-S Bankroll]]</f>
        <v>3.5443591189654955E-2</v>
      </c>
      <c r="L1123">
        <f>Table1[[#This Row],[H-S Bet]]*Table1[[#This Row],[Odds]]*Table1[[#This Row],[Win]]-Table1[[#This Row],[H-S Bet]]</f>
        <v>2.5925902534514034E-2</v>
      </c>
      <c r="M1123" s="5">
        <f>M1122</f>
        <v>1.367111179349318</v>
      </c>
      <c r="N1123" s="4">
        <v>0.54299999999999993</v>
      </c>
      <c r="O1123" s="4">
        <f>((Table1[[#This Row],[Dom prob.]]*(Table1[[#This Row],[Odds]]-1)-1+Table1[[#This Row],[Dom prob.]])/(Table1[[#This Row],[Odds]]-1))*0.3</f>
        <v>-2.2807228915662785E-3</v>
      </c>
      <c r="P1123" s="4"/>
      <c r="Q1123" s="4">
        <f>(Table1[[#This Row],[Dom Bet]]*Table1[[#This Row],[Odds]]*Table1[[#This Row],[Win]]-Table1[[#This Row],[Dom Bet]])*Table1[[#This Row],[Dom Bankroll]]</f>
        <v>0</v>
      </c>
      <c r="R1123" s="4">
        <f>Table1[[#This Row],[Dom Bet]]*Table1[[#This Row],[Odds]]*Table1[[#This Row],[Win]]-Table1[[#This Row],[Dom Bet]]</f>
        <v>0</v>
      </c>
      <c r="S1123" s="4">
        <f>S1122</f>
        <v>1.0769685529572126</v>
      </c>
      <c r="T1123">
        <v>0.55459999999999998</v>
      </c>
      <c r="U1123">
        <f>((Table1[[#This Row],[BB prob.]]*(Table1[[#This Row],[Odds]]-1)-1+Table1[[#This Row],[BB prob.]])/(Table1[[#This Row],[Odds]]-1))*0.3</f>
        <v>5.3920481927710795E-3</v>
      </c>
      <c r="V1123">
        <v>5.3920481927710795E-3</v>
      </c>
      <c r="W1123">
        <f>(Table1[[#This Row],[BB Bet]]*Table1[[#This Row],[Odds]]*Table1[[#This Row],[Win]]-Table1[[#This Row],[BB Bet]])*Table1[[#This Row],[BB Bankroll]]</f>
        <v>5.924704438980505E-3</v>
      </c>
      <c r="X1123">
        <f>Table1[[#This Row],[BB Bet]]*Table1[[#This Row],[Odds]]*Table1[[#This Row],[Win]]-Table1[[#This Row],[BB Bet]]</f>
        <v>4.4753999999999966E-3</v>
      </c>
      <c r="Y1123" s="5">
        <f>Y1122</f>
        <v>1.3238379673281739</v>
      </c>
    </row>
    <row r="1124" spans="1:25" x14ac:dyDescent="0.35">
      <c r="A1124" s="4">
        <v>2020020584</v>
      </c>
      <c r="B1124" s="4">
        <v>79</v>
      </c>
      <c r="C1124" s="4" t="s">
        <v>28</v>
      </c>
      <c r="D1124" s="4" t="s">
        <v>25</v>
      </c>
      <c r="E1124" s="4">
        <v>1</v>
      </c>
      <c r="F1124" s="4">
        <v>0</v>
      </c>
      <c r="G1124" s="4">
        <v>1.8</v>
      </c>
      <c r="H1124">
        <v>0.53674149591353215</v>
      </c>
      <c r="I1124">
        <f>((Table1[[#This Row],[H-S prob.]]*(Table1[[#This Row],[Odds]]-1)-1+Table1[[#This Row],[H-S prob.]])/(Table1[[#This Row],[Odds]]-1))*0.3</f>
        <v>-1.2699490258365781E-2</v>
      </c>
      <c r="K1124">
        <f>(Table1[[#This Row],[H-S Bet]]*Table1[[#This Row],[Odds]]*Table1[[#This Row],[Win]]-Table1[[#This Row],[H-S Bet]])*Table1[[#This Row],[H-S Bankroll]]</f>
        <v>0</v>
      </c>
      <c r="L1124">
        <f>Table1[[#This Row],[H-S Bet]]*Table1[[#This Row],[Odds]]*Table1[[#This Row],[Win]]-Table1[[#This Row],[H-S Bet]]</f>
        <v>0</v>
      </c>
      <c r="M1124" s="5">
        <f>M1123</f>
        <v>1.367111179349318</v>
      </c>
      <c r="N1124" s="4">
        <v>0.497</v>
      </c>
      <c r="O1124" s="4">
        <f>((Table1[[#This Row],[Dom prob.]]*(Table1[[#This Row],[Odds]]-1)-1+Table1[[#This Row],[Dom prob.]])/(Table1[[#This Row],[Odds]]-1))*0.3</f>
        <v>-3.9525000000000018E-2</v>
      </c>
      <c r="P1124" s="4"/>
      <c r="Q1124" s="4">
        <f>(Table1[[#This Row],[Dom Bet]]*Table1[[#This Row],[Odds]]*Table1[[#This Row],[Win]]-Table1[[#This Row],[Dom Bet]])*Table1[[#This Row],[Dom Bankroll]]</f>
        <v>0</v>
      </c>
      <c r="R1124" s="4">
        <f>Table1[[#This Row],[Dom Bet]]*Table1[[#This Row],[Odds]]*Table1[[#This Row],[Win]]-Table1[[#This Row],[Dom Bet]]</f>
        <v>0</v>
      </c>
      <c r="S1124" s="4">
        <f>S1123</f>
        <v>1.0769685529572126</v>
      </c>
      <c r="T1124">
        <v>0.61539999999999995</v>
      </c>
      <c r="U1124">
        <f>((Table1[[#This Row],[BB prob.]]*(Table1[[#This Row],[Odds]]-1)-1+Table1[[#This Row],[BB prob.]])/(Table1[[#This Row],[Odds]]-1))*0.3</f>
        <v>4.0394999999999973E-2</v>
      </c>
      <c r="V1124">
        <v>4.0394999999999973E-2</v>
      </c>
      <c r="W1124">
        <f>(Table1[[#This Row],[BB Bet]]*Table1[[#This Row],[Odds]]*Table1[[#This Row],[Win]]-Table1[[#This Row],[BB Bet]])*Table1[[#This Row],[BB Bankroll]]</f>
        <v>-5.347643469022155E-2</v>
      </c>
      <c r="X1124">
        <f>Table1[[#This Row],[BB Bet]]*Table1[[#This Row],[Odds]]*Table1[[#This Row],[Win]]-Table1[[#This Row],[BB Bet]]</f>
        <v>-4.0394999999999973E-2</v>
      </c>
      <c r="Y1124" s="5">
        <f>Y1123</f>
        <v>1.3238379673281739</v>
      </c>
    </row>
    <row r="1125" spans="1:25" x14ac:dyDescent="0.35">
      <c r="A1125" s="4">
        <v>2020020584</v>
      </c>
      <c r="B1125" s="4">
        <v>79</v>
      </c>
      <c r="C1125" s="4" t="s">
        <v>25</v>
      </c>
      <c r="D1125" s="4" t="s">
        <v>28</v>
      </c>
      <c r="E1125" s="4">
        <v>0</v>
      </c>
      <c r="F1125" s="4">
        <v>1</v>
      </c>
      <c r="G1125" s="4">
        <v>2.1</v>
      </c>
      <c r="H1125">
        <v>0.4632585040864679</v>
      </c>
      <c r="I1125">
        <f>((Table1[[#This Row],[H-S prob.]]*(Table1[[#This Row],[Odds]]-1)-1+Table1[[#This Row],[H-S prob.]])/(Table1[[#This Row],[Odds]]-1))*0.3</f>
        <v>-7.4064931141138227E-3</v>
      </c>
      <c r="K1125">
        <f>(Table1[[#This Row],[H-S Bet]]*Table1[[#This Row],[Odds]]*Table1[[#This Row],[Win]]-Table1[[#This Row],[H-S Bet]])*Table1[[#This Row],[H-S Bankroll]]</f>
        <v>0</v>
      </c>
      <c r="L1125">
        <f>Table1[[#This Row],[H-S Bet]]*Table1[[#This Row],[Odds]]*Table1[[#This Row],[Win]]-Table1[[#This Row],[H-S Bet]]</f>
        <v>0</v>
      </c>
      <c r="M1125" s="5">
        <f>M1124</f>
        <v>1.367111179349318</v>
      </c>
      <c r="N1125" s="4">
        <v>0.503</v>
      </c>
      <c r="O1125" s="4">
        <f>((Table1[[#This Row],[Dom prob.]]*(Table1[[#This Row],[Odds]]-1)-1+Table1[[#This Row],[Dom prob.]])/(Table1[[#This Row],[Odds]]-1))*0.3</f>
        <v>1.5354545454545456E-2</v>
      </c>
      <c r="P1125" s="4">
        <v>1.5354545454545456E-2</v>
      </c>
      <c r="Q1125" s="4">
        <f>(Table1[[#This Row],[Dom Bet]]*Table1[[#This Row],[Odds]]*Table1[[#This Row],[Win]]-Table1[[#This Row],[Dom Bet]])*Table1[[#This Row],[Dom Bankroll]]</f>
        <v>1.8189998859447325E-2</v>
      </c>
      <c r="R1125" s="4">
        <f>Table1[[#This Row],[Dom Bet]]*Table1[[#This Row],[Odds]]*Table1[[#This Row],[Win]]-Table1[[#This Row],[Dom Bet]]</f>
        <v>1.6890000000000002E-2</v>
      </c>
      <c r="S1125" s="4">
        <f>S1124</f>
        <v>1.0769685529572126</v>
      </c>
      <c r="T1125">
        <v>0.38460000000000005</v>
      </c>
      <c r="U1125">
        <f>((Table1[[#This Row],[BB prob.]]*(Table1[[#This Row],[Odds]]-1)-1+Table1[[#This Row],[BB prob.]])/(Table1[[#This Row],[Odds]]-1))*0.3</f>
        <v>-5.2456363636363586E-2</v>
      </c>
      <c r="W1125">
        <f>(Table1[[#This Row],[BB Bet]]*Table1[[#This Row],[Odds]]*Table1[[#This Row],[Win]]-Table1[[#This Row],[BB Bet]])*Table1[[#This Row],[BB Bankroll]]</f>
        <v>0</v>
      </c>
      <c r="X1125">
        <f>Table1[[#This Row],[BB Bet]]*Table1[[#This Row],[Odds]]*Table1[[#This Row],[Win]]-Table1[[#This Row],[BB Bet]]</f>
        <v>0</v>
      </c>
      <c r="Y1125" s="5">
        <f>Y1124</f>
        <v>1.3238379673281739</v>
      </c>
    </row>
    <row r="1126" spans="1:25" x14ac:dyDescent="0.35">
      <c r="A1126" s="4">
        <v>2020020584.0999999</v>
      </c>
      <c r="B1126" s="4">
        <v>79</v>
      </c>
      <c r="C1126" s="4" t="s">
        <v>10</v>
      </c>
      <c r="D1126" s="4" t="s">
        <v>11</v>
      </c>
      <c r="E1126" s="4">
        <v>1</v>
      </c>
      <c r="F1126" s="4">
        <v>1</v>
      </c>
      <c r="G1126" s="4">
        <v>1.41</v>
      </c>
      <c r="H1126">
        <v>0.61668188957299019</v>
      </c>
      <c r="I1126">
        <f>((Table1[[#This Row],[H-S prob.]]*(Table1[[#This Row],[Odds]]-1)-1+Table1[[#This Row],[H-S prob.]])/(Table1[[#This Row],[Odds]]-1))*0.3</f>
        <v>-9.5472099294207746E-2</v>
      </c>
      <c r="K1126">
        <f>(Table1[[#This Row],[H-S Bet]]*Table1[[#This Row],[Odds]]*Table1[[#This Row],[Win]]-Table1[[#This Row],[H-S Bet]])*Table1[[#This Row],[H-S Bankroll]]</f>
        <v>0</v>
      </c>
      <c r="L1126">
        <f>Table1[[#This Row],[H-S Bet]]*Table1[[#This Row],[Odds]]*Table1[[#This Row],[Win]]-Table1[[#This Row],[H-S Bet]]</f>
        <v>0</v>
      </c>
      <c r="M1126" s="5">
        <f>M1125</f>
        <v>1.367111179349318</v>
      </c>
      <c r="N1126" s="4">
        <v>0.69</v>
      </c>
      <c r="O1126" s="4">
        <f>((Table1[[#This Row],[Dom prob.]]*(Table1[[#This Row],[Odds]]-1)-1+Table1[[#This Row],[Dom prob.]])/(Table1[[#This Row],[Odds]]-1))*0.3</f>
        <v>-1.9829268292683017E-2</v>
      </c>
      <c r="P1126" s="4"/>
      <c r="Q1126" s="4">
        <f>(Table1[[#This Row],[Dom Bet]]*Table1[[#This Row],[Odds]]*Table1[[#This Row],[Win]]-Table1[[#This Row],[Dom Bet]])*Table1[[#This Row],[Dom Bankroll]]</f>
        <v>0</v>
      </c>
      <c r="R1126" s="4">
        <f>Table1[[#This Row],[Dom Bet]]*Table1[[#This Row],[Odds]]*Table1[[#This Row],[Win]]-Table1[[#This Row],[Dom Bet]]</f>
        <v>0</v>
      </c>
      <c r="S1126" s="4">
        <f>S1125</f>
        <v>1.0769685529572126</v>
      </c>
      <c r="T1126">
        <v>0.75280000000000002</v>
      </c>
      <c r="U1126">
        <f>((Table1[[#This Row],[BB prob.]]*(Table1[[#This Row],[Odds]]-1)-1+Table1[[#This Row],[BB prob.]])/(Table1[[#This Row],[Odds]]-1))*0.3</f>
        <v>4.4961951219512165E-2</v>
      </c>
      <c r="V1126">
        <v>4.4961951219512165E-2</v>
      </c>
      <c r="W1126">
        <f>(Table1[[#This Row],[BB Bet]]*Table1[[#This Row],[Odds]]*Table1[[#This Row],[Win]]-Table1[[#This Row],[BB Bet]])*Table1[[#This Row],[BB Bankroll]]</f>
        <v>2.4404158624914466E-2</v>
      </c>
      <c r="X1126">
        <f>Table1[[#This Row],[BB Bet]]*Table1[[#This Row],[Odds]]*Table1[[#This Row],[Win]]-Table1[[#This Row],[BB Bet]]</f>
        <v>1.8434399999999983E-2</v>
      </c>
      <c r="Y1126" s="5">
        <f>Y1125</f>
        <v>1.3238379673281739</v>
      </c>
    </row>
    <row r="1127" spans="1:25" x14ac:dyDescent="0.35">
      <c r="A1127" s="4">
        <v>2020020584.0999999</v>
      </c>
      <c r="B1127" s="4">
        <v>79</v>
      </c>
      <c r="C1127" s="4" t="s">
        <v>11</v>
      </c>
      <c r="D1127" s="4" t="s">
        <v>10</v>
      </c>
      <c r="E1127" s="4">
        <v>0</v>
      </c>
      <c r="F1127" s="4">
        <v>0</v>
      </c>
      <c r="G1127" s="4">
        <v>3</v>
      </c>
      <c r="H1127">
        <v>0.38331811042700992</v>
      </c>
      <c r="I1127">
        <f>((Table1[[#This Row],[H-S prob.]]*(Table1[[#This Row],[Odds]]-1)-1+Table1[[#This Row],[H-S prob.]])/(Table1[[#This Row],[Odds]]-1))*0.3</f>
        <v>2.2493149692154463E-2</v>
      </c>
      <c r="J1127">
        <v>2.2493149692154463E-2</v>
      </c>
      <c r="K1127">
        <f>(Table1[[#This Row],[H-S Bet]]*Table1[[#This Row],[Odds]]*Table1[[#This Row],[Win]]-Table1[[#This Row],[H-S Bet]])*Table1[[#This Row],[H-S Bankroll]]</f>
        <v>-3.0750636402922037E-2</v>
      </c>
      <c r="L1127">
        <f>Table1[[#This Row],[H-S Bet]]*Table1[[#This Row],[Odds]]*Table1[[#This Row],[Win]]-Table1[[#This Row],[H-S Bet]]</f>
        <v>-2.2493149692154463E-2</v>
      </c>
      <c r="M1127" s="5">
        <f>M1126</f>
        <v>1.367111179349318</v>
      </c>
      <c r="N1127" s="4">
        <v>0.31000000000000005</v>
      </c>
      <c r="O1127" s="4">
        <f>((Table1[[#This Row],[Dom prob.]]*(Table1[[#This Row],[Odds]]-1)-1+Table1[[#This Row],[Dom prob.]])/(Table1[[#This Row],[Odds]]-1))*0.3</f>
        <v>-1.0499999999999976E-2</v>
      </c>
      <c r="P1127" s="4"/>
      <c r="Q1127" s="4">
        <f>(Table1[[#This Row],[Dom Bet]]*Table1[[#This Row],[Odds]]*Table1[[#This Row],[Win]]-Table1[[#This Row],[Dom Bet]])*Table1[[#This Row],[Dom Bankroll]]</f>
        <v>0</v>
      </c>
      <c r="R1127" s="4">
        <f>Table1[[#This Row],[Dom Bet]]*Table1[[#This Row],[Odds]]*Table1[[#This Row],[Win]]-Table1[[#This Row],[Dom Bet]]</f>
        <v>0</v>
      </c>
      <c r="S1127" s="4">
        <f>S1126</f>
        <v>1.0769685529572126</v>
      </c>
      <c r="T1127">
        <v>0.24719999999999998</v>
      </c>
      <c r="U1127">
        <f>((Table1[[#This Row],[BB prob.]]*(Table1[[#This Row],[Odds]]-1)-1+Table1[[#This Row],[BB prob.]])/(Table1[[#This Row],[Odds]]-1))*0.3</f>
        <v>-3.876000000000001E-2</v>
      </c>
      <c r="W1127">
        <f>(Table1[[#This Row],[BB Bet]]*Table1[[#This Row],[Odds]]*Table1[[#This Row],[Win]]-Table1[[#This Row],[BB Bet]])*Table1[[#This Row],[BB Bankroll]]</f>
        <v>0</v>
      </c>
      <c r="X1127">
        <f>Table1[[#This Row],[BB Bet]]*Table1[[#This Row],[Odds]]*Table1[[#This Row],[Win]]-Table1[[#This Row],[BB Bet]]</f>
        <v>0</v>
      </c>
      <c r="Y1127" s="5">
        <f>Y1126</f>
        <v>1.3238379673281739</v>
      </c>
    </row>
    <row r="1128" spans="1:25" x14ac:dyDescent="0.35">
      <c r="A1128" s="4">
        <v>2020020585</v>
      </c>
      <c r="B1128" s="4">
        <v>80</v>
      </c>
      <c r="C1128" s="4" t="s">
        <v>14</v>
      </c>
      <c r="D1128" s="4" t="s">
        <v>3</v>
      </c>
      <c r="E1128" s="4">
        <v>1</v>
      </c>
      <c r="F1128" s="4">
        <v>1</v>
      </c>
      <c r="G1128" s="4">
        <v>1.8</v>
      </c>
      <c r="H1128">
        <v>0.52439019051408708</v>
      </c>
      <c r="I1128">
        <f>((Table1[[#This Row],[H-S prob.]]*(Table1[[#This Row],[Odds]]-1)-1+Table1[[#This Row],[H-S prob.]])/(Table1[[#This Row],[Odds]]-1))*0.3</f>
        <v>-2.1036621402991201E-2</v>
      </c>
      <c r="K1128">
        <f>(Table1[[#This Row],[H-S Bet]]*Table1[[#This Row],[Odds]]*Table1[[#This Row],[Win]]-Table1[[#This Row],[H-S Bet]])*Table1[[#This Row],[H-S Bankroll]]</f>
        <v>0</v>
      </c>
      <c r="L1128">
        <f>Table1[[#This Row],[H-S Bet]]*Table1[[#This Row],[Odds]]*Table1[[#This Row],[Win]]-Table1[[#This Row],[H-S Bet]]</f>
        <v>0</v>
      </c>
      <c r="M1128" s="5">
        <f>M1127+SUM(K1116:K1127)</f>
        <v>1.3390158706791204</v>
      </c>
      <c r="N1128" s="4">
        <v>0.48599999999999999</v>
      </c>
      <c r="O1128" s="4">
        <f>((Table1[[#This Row],[Dom prob.]]*(Table1[[#This Row],[Odds]]-1)-1+Table1[[#This Row],[Dom prob.]])/(Table1[[#This Row],[Odds]]-1))*0.3</f>
        <v>-4.6949999999999992E-2</v>
      </c>
      <c r="P1128" s="4"/>
      <c r="Q1128" s="4">
        <f>(Table1[[#This Row],[Dom Bet]]*Table1[[#This Row],[Odds]]*Table1[[#This Row],[Win]]-Table1[[#This Row],[Dom Bet]])*Table1[[#This Row],[Dom Bankroll]]</f>
        <v>0</v>
      </c>
      <c r="R1128" s="4">
        <f>Table1[[#This Row],[Dom Bet]]*Table1[[#This Row],[Odds]]*Table1[[#This Row],[Win]]-Table1[[#This Row],[Dom Bet]]</f>
        <v>0</v>
      </c>
      <c r="S1128" s="4">
        <f>S1127+SUM(Q1116:Q1127)</f>
        <v>1.123474209011011</v>
      </c>
      <c r="T1128">
        <v>0.53859999999999997</v>
      </c>
      <c r="U1128">
        <f>((Table1[[#This Row],[BB prob.]]*(Table1[[#This Row],[Odds]]-1)-1+Table1[[#This Row],[BB prob.]])/(Table1[[#This Row],[Odds]]-1))*0.3</f>
        <v>-1.1445000000000038E-2</v>
      </c>
      <c r="W1128">
        <f>(Table1[[#This Row],[BB Bet]]*Table1[[#This Row],[Odds]]*Table1[[#This Row],[Win]]-Table1[[#This Row],[BB Bet]])*Table1[[#This Row],[BB Bankroll]]</f>
        <v>0</v>
      </c>
      <c r="X1128">
        <f>Table1[[#This Row],[BB Bet]]*Table1[[#This Row],[Odds]]*Table1[[#This Row],[Win]]-Table1[[#This Row],[BB Bet]]</f>
        <v>0</v>
      </c>
      <c r="Y1128" s="5">
        <f>Y1127+SUM(W1116:W1127)</f>
        <v>1.255576115916051</v>
      </c>
    </row>
    <row r="1129" spans="1:25" x14ac:dyDescent="0.35">
      <c r="A1129" s="4">
        <v>2020020585</v>
      </c>
      <c r="B1129" s="4">
        <v>80</v>
      </c>
      <c r="C1129" s="4" t="s">
        <v>3</v>
      </c>
      <c r="D1129" s="4" t="s">
        <v>14</v>
      </c>
      <c r="E1129" s="4">
        <v>0</v>
      </c>
      <c r="F1129" s="4">
        <v>0</v>
      </c>
      <c r="G1129" s="4">
        <v>2.0499999999999998</v>
      </c>
      <c r="H1129">
        <v>0.47560980948591286</v>
      </c>
      <c r="I1129">
        <f>((Table1[[#This Row],[H-S prob.]]*(Table1[[#This Row],[Odds]]-1)-1+Table1[[#This Row],[H-S prob.]])/(Table1[[#This Row],[Odds]]-1))*0.3</f>
        <v>-7.1428258725367696E-3</v>
      </c>
      <c r="K1129">
        <f>(Table1[[#This Row],[H-S Bet]]*Table1[[#This Row],[Odds]]*Table1[[#This Row],[Win]]-Table1[[#This Row],[H-S Bet]])*Table1[[#This Row],[H-S Bankroll]]</f>
        <v>0</v>
      </c>
      <c r="L1129">
        <f>Table1[[#This Row],[H-S Bet]]*Table1[[#This Row],[Odds]]*Table1[[#This Row],[Win]]-Table1[[#This Row],[H-S Bet]]</f>
        <v>0</v>
      </c>
      <c r="M1129" s="5">
        <f>M1128</f>
        <v>1.3390158706791204</v>
      </c>
      <c r="N1129" s="4">
        <v>0.51400000000000001</v>
      </c>
      <c r="O1129" s="4">
        <f>((Table1[[#This Row],[Dom prob.]]*(Table1[[#This Row],[Odds]]-1)-1+Table1[[#This Row],[Dom prob.]])/(Table1[[#This Row],[Odds]]-1))*0.3</f>
        <v>1.5342857142857136E-2</v>
      </c>
      <c r="P1129" s="4">
        <v>1.5342857142857136E-2</v>
      </c>
      <c r="Q1129" s="4">
        <f>(Table1[[#This Row],[Dom Bet]]*Table1[[#This Row],[Odds]]*Table1[[#This Row],[Win]]-Table1[[#This Row],[Dom Bet]])*Table1[[#This Row],[Dom Bankroll]]</f>
        <v>-1.7237304292540362E-2</v>
      </c>
      <c r="R1129" s="4">
        <f>Table1[[#This Row],[Dom Bet]]*Table1[[#This Row],[Odds]]*Table1[[#This Row],[Win]]-Table1[[#This Row],[Dom Bet]]</f>
        <v>-1.5342857142857136E-2</v>
      </c>
      <c r="S1129" s="4">
        <f>S1128</f>
        <v>1.123474209011011</v>
      </c>
      <c r="T1129">
        <v>0.46140000000000003</v>
      </c>
      <c r="U1129">
        <f>((Table1[[#This Row],[BB prob.]]*(Table1[[#This Row],[Odds]]-1)-1+Table1[[#This Row],[BB prob.]])/(Table1[[#This Row],[Odds]]-1))*0.3</f>
        <v>-1.5465714285714291E-2</v>
      </c>
      <c r="W1129">
        <f>(Table1[[#This Row],[BB Bet]]*Table1[[#This Row],[Odds]]*Table1[[#This Row],[Win]]-Table1[[#This Row],[BB Bet]])*Table1[[#This Row],[BB Bankroll]]</f>
        <v>0</v>
      </c>
      <c r="X1129">
        <f>Table1[[#This Row],[BB Bet]]*Table1[[#This Row],[Odds]]*Table1[[#This Row],[Win]]-Table1[[#This Row],[BB Bet]]</f>
        <v>0</v>
      </c>
      <c r="Y1129" s="5">
        <f>Y1128</f>
        <v>1.255576115916051</v>
      </c>
    </row>
    <row r="1130" spans="1:25" x14ac:dyDescent="0.35">
      <c r="A1130" s="4">
        <v>2020020586</v>
      </c>
      <c r="B1130" s="4">
        <v>80</v>
      </c>
      <c r="C1130" s="4" t="s">
        <v>12</v>
      </c>
      <c r="D1130" s="4" t="s">
        <v>17</v>
      </c>
      <c r="E1130" s="4">
        <v>1</v>
      </c>
      <c r="F1130" s="4">
        <v>1</v>
      </c>
      <c r="G1130" s="4">
        <v>3.05</v>
      </c>
      <c r="H1130">
        <v>0.33010401367096431</v>
      </c>
      <c r="I1130">
        <f>((Table1[[#This Row],[H-S prob.]]*(Table1[[#This Row],[Odds]]-1)-1+Table1[[#This Row],[H-S prob.]])/(Table1[[#This Row],[Odds]]-1))*0.3</f>
        <v>9.976451263084456E-4</v>
      </c>
      <c r="J1130">
        <v>9.976451263084456E-4</v>
      </c>
      <c r="K1130">
        <f>(Table1[[#This Row],[H-S Bet]]*Table1[[#This Row],[Odds]]*Table1[[#This Row],[Win]]-Table1[[#This Row],[H-S Bet]])*Table1[[#This Row],[H-S Bankroll]]</f>
        <v>2.738518447737003E-3</v>
      </c>
      <c r="L1130">
        <f>Table1[[#This Row],[H-S Bet]]*Table1[[#This Row],[Odds]]*Table1[[#This Row],[Win]]-Table1[[#This Row],[H-S Bet]]</f>
        <v>2.0451725089323134E-3</v>
      </c>
      <c r="M1130" s="5">
        <f>M1129</f>
        <v>1.3390158706791204</v>
      </c>
      <c r="N1130" s="4">
        <v>0.27300000000000002</v>
      </c>
      <c r="O1130" s="4">
        <f>((Table1[[#This Row],[Dom prob.]]*(Table1[[#This Row],[Odds]]-1)-1+Table1[[#This Row],[Dom prob.]])/(Table1[[#This Row],[Odds]]-1))*0.3</f>
        <v>-2.4490243902439025E-2</v>
      </c>
      <c r="P1130" s="4"/>
      <c r="Q1130" s="4">
        <f>(Table1[[#This Row],[Dom Bet]]*Table1[[#This Row],[Odds]]*Table1[[#This Row],[Win]]-Table1[[#This Row],[Dom Bet]])*Table1[[#This Row],[Dom Bankroll]]</f>
        <v>0</v>
      </c>
      <c r="R1130" s="4">
        <f>Table1[[#This Row],[Dom Bet]]*Table1[[#This Row],[Odds]]*Table1[[#This Row],[Win]]-Table1[[#This Row],[Dom Bet]]</f>
        <v>0</v>
      </c>
      <c r="S1130" s="4">
        <f>S1129</f>
        <v>1.123474209011011</v>
      </c>
      <c r="T1130">
        <v>0.33090000000000003</v>
      </c>
      <c r="U1130">
        <f>((Table1[[#This Row],[BB prob.]]*(Table1[[#This Row],[Odds]]-1)-1+Table1[[#This Row],[BB prob.]])/(Table1[[#This Row],[Odds]]-1))*0.3</f>
        <v>1.3529268292682933E-3</v>
      </c>
      <c r="V1130">
        <v>1.3529268292682933E-3</v>
      </c>
      <c r="W1130">
        <f>(Table1[[#This Row],[BB Bet]]*Table1[[#This Row],[Odds]]*Table1[[#This Row],[Win]]-Table1[[#This Row],[BB Bet]])*Table1[[#This Row],[BB Bankroll]]</f>
        <v>3.4823403574931692E-3</v>
      </c>
      <c r="X1130">
        <f>Table1[[#This Row],[BB Bet]]*Table1[[#This Row],[Odds]]*Table1[[#This Row],[Win]]-Table1[[#This Row],[BB Bet]]</f>
        <v>2.7735000000000012E-3</v>
      </c>
      <c r="Y1130" s="5">
        <f>Y1129</f>
        <v>1.255576115916051</v>
      </c>
    </row>
    <row r="1131" spans="1:25" x14ac:dyDescent="0.35">
      <c r="A1131" s="4">
        <v>2020020586</v>
      </c>
      <c r="B1131" s="4">
        <v>80</v>
      </c>
      <c r="C1131" s="4" t="s">
        <v>17</v>
      </c>
      <c r="D1131" s="4" t="s">
        <v>12</v>
      </c>
      <c r="E1131" s="4">
        <v>0</v>
      </c>
      <c r="F1131" s="4">
        <v>0</v>
      </c>
      <c r="G1131" s="4">
        <v>1.37</v>
      </c>
      <c r="H1131">
        <v>0.66989598632903569</v>
      </c>
      <c r="I1131">
        <f>((Table1[[#This Row],[H-S prob.]]*(Table1[[#This Row],[Odds]]-1)-1+Table1[[#This Row],[H-S prob.]])/(Table1[[#This Row],[Odds]]-1))*0.3</f>
        <v>-6.66831070777468E-2</v>
      </c>
      <c r="K1131">
        <f>(Table1[[#This Row],[H-S Bet]]*Table1[[#This Row],[Odds]]*Table1[[#This Row],[Win]]-Table1[[#This Row],[H-S Bet]])*Table1[[#This Row],[H-S Bankroll]]</f>
        <v>0</v>
      </c>
      <c r="L1131">
        <f>Table1[[#This Row],[H-S Bet]]*Table1[[#This Row],[Odds]]*Table1[[#This Row],[Win]]-Table1[[#This Row],[H-S Bet]]</f>
        <v>0</v>
      </c>
      <c r="M1131" s="5">
        <f>M1130</f>
        <v>1.3390158706791204</v>
      </c>
      <c r="N1131" s="4">
        <v>0.72699999999999998</v>
      </c>
      <c r="O1131" s="4">
        <f>((Table1[[#This Row],[Dom prob.]]*(Table1[[#This Row],[Odds]]-1)-1+Table1[[#This Row],[Dom prob.]])/(Table1[[#This Row],[Odds]]-1))*0.3</f>
        <v>-3.2513513513513161E-3</v>
      </c>
      <c r="P1131" s="4"/>
      <c r="Q1131" s="4">
        <f>(Table1[[#This Row],[Dom Bet]]*Table1[[#This Row],[Odds]]*Table1[[#This Row],[Win]]-Table1[[#This Row],[Dom Bet]])*Table1[[#This Row],[Dom Bankroll]]</f>
        <v>0</v>
      </c>
      <c r="R1131" s="4">
        <f>Table1[[#This Row],[Dom Bet]]*Table1[[#This Row],[Odds]]*Table1[[#This Row],[Win]]-Table1[[#This Row],[Dom Bet]]</f>
        <v>0</v>
      </c>
      <c r="S1131" s="4">
        <f>S1130</f>
        <v>1.123474209011011</v>
      </c>
      <c r="T1131">
        <v>0.66910000000000003</v>
      </c>
      <c r="U1131">
        <f>((Table1[[#This Row],[BB prob.]]*(Table1[[#This Row],[Odds]]-1)-1+Table1[[#This Row],[BB prob.]])/(Table1[[#This Row],[Odds]]-1))*0.3</f>
        <v>-6.7567297297297171E-2</v>
      </c>
      <c r="W1131">
        <f>(Table1[[#This Row],[BB Bet]]*Table1[[#This Row],[Odds]]*Table1[[#This Row],[Win]]-Table1[[#This Row],[BB Bet]])*Table1[[#This Row],[BB Bankroll]]</f>
        <v>0</v>
      </c>
      <c r="X1131">
        <f>Table1[[#This Row],[BB Bet]]*Table1[[#This Row],[Odds]]*Table1[[#This Row],[Win]]-Table1[[#This Row],[BB Bet]]</f>
        <v>0</v>
      </c>
      <c r="Y1131" s="5">
        <f>Y1130</f>
        <v>1.255576115916051</v>
      </c>
    </row>
    <row r="1132" spans="1:25" x14ac:dyDescent="0.35">
      <c r="A1132" s="4">
        <v>2020020587</v>
      </c>
      <c r="B1132" s="4">
        <v>80</v>
      </c>
      <c r="C1132" s="4" t="s">
        <v>16</v>
      </c>
      <c r="D1132" s="4" t="s">
        <v>2</v>
      </c>
      <c r="E1132" s="4">
        <v>1</v>
      </c>
      <c r="F1132" s="4">
        <v>1</v>
      </c>
      <c r="G1132" s="4">
        <v>1.6</v>
      </c>
      <c r="H1132">
        <v>0.52285527077898064</v>
      </c>
      <c r="I1132">
        <f>((Table1[[#This Row],[H-S prob.]]*(Table1[[#This Row],[Odds]]-1)-1+Table1[[#This Row],[H-S prob.]])/(Table1[[#This Row],[Odds]]-1))*0.3</f>
        <v>-8.171578337681544E-2</v>
      </c>
      <c r="K1132">
        <f>(Table1[[#This Row],[H-S Bet]]*Table1[[#This Row],[Odds]]*Table1[[#This Row],[Win]]-Table1[[#This Row],[H-S Bet]])*Table1[[#This Row],[H-S Bankroll]]</f>
        <v>0</v>
      </c>
      <c r="L1132">
        <f>Table1[[#This Row],[H-S Bet]]*Table1[[#This Row],[Odds]]*Table1[[#This Row],[Win]]-Table1[[#This Row],[H-S Bet]]</f>
        <v>0</v>
      </c>
      <c r="M1132" s="5">
        <f>M1131</f>
        <v>1.3390158706791204</v>
      </c>
      <c r="N1132" s="4">
        <v>0.6</v>
      </c>
      <c r="O1132" s="4">
        <f>((Table1[[#This Row],[Dom prob.]]*(Table1[[#This Row],[Odds]]-1)-1+Table1[[#This Row],[Dom prob.]])/(Table1[[#This Row],[Odds]]-1))*0.3</f>
        <v>-1.9999999999999959E-2</v>
      </c>
      <c r="P1132" s="4"/>
      <c r="Q1132" s="4">
        <f>(Table1[[#This Row],[Dom Bet]]*Table1[[#This Row],[Odds]]*Table1[[#This Row],[Win]]-Table1[[#This Row],[Dom Bet]])*Table1[[#This Row],[Dom Bankroll]]</f>
        <v>0</v>
      </c>
      <c r="R1132" s="4">
        <f>Table1[[#This Row],[Dom Bet]]*Table1[[#This Row],[Odds]]*Table1[[#This Row],[Win]]-Table1[[#This Row],[Dom Bet]]</f>
        <v>0</v>
      </c>
      <c r="S1132" s="4">
        <f>S1131</f>
        <v>1.123474209011011</v>
      </c>
      <c r="T1132">
        <v>0.67659999999999998</v>
      </c>
      <c r="U1132">
        <f>((Table1[[#This Row],[BB prob.]]*(Table1[[#This Row],[Odds]]-1)-1+Table1[[#This Row],[BB prob.]])/(Table1[[#This Row],[Odds]]-1))*0.3</f>
        <v>4.1280000000000032E-2</v>
      </c>
      <c r="V1132">
        <v>4.1280000000000032E-2</v>
      </c>
      <c r="W1132">
        <f>(Table1[[#This Row],[BB Bet]]*Table1[[#This Row],[Odds]]*Table1[[#This Row],[Win]]-Table1[[#This Row],[BB Bet]])*Table1[[#This Row],[BB Bankroll]]</f>
        <v>3.1098109239008777E-2</v>
      </c>
      <c r="X1132">
        <f>Table1[[#This Row],[BB Bet]]*Table1[[#This Row],[Odds]]*Table1[[#This Row],[Win]]-Table1[[#This Row],[BB Bet]]</f>
        <v>2.4768000000000019E-2</v>
      </c>
      <c r="Y1132" s="5">
        <f>Y1131</f>
        <v>1.255576115916051</v>
      </c>
    </row>
    <row r="1133" spans="1:25" x14ac:dyDescent="0.35">
      <c r="A1133" s="4">
        <v>2020020587</v>
      </c>
      <c r="B1133" s="4">
        <v>80</v>
      </c>
      <c r="C1133" s="4" t="s">
        <v>2</v>
      </c>
      <c r="D1133" s="4" t="s">
        <v>16</v>
      </c>
      <c r="E1133" s="4">
        <v>0</v>
      </c>
      <c r="F1133" s="4">
        <v>0</v>
      </c>
      <c r="G1133" s="4">
        <v>2.35</v>
      </c>
      <c r="H1133">
        <v>0.47714472922101936</v>
      </c>
      <c r="I1133">
        <f>((Table1[[#This Row],[H-S prob.]]*(Table1[[#This Row],[Odds]]-1)-1+Table1[[#This Row],[H-S prob.]])/(Table1[[#This Row],[Odds]]-1))*0.3</f>
        <v>2.6953358593199011E-2</v>
      </c>
      <c r="J1133">
        <v>2.6953358593199011E-2</v>
      </c>
      <c r="K1133">
        <f>(Table1[[#This Row],[H-S Bet]]*Table1[[#This Row],[Odds]]*Table1[[#This Row],[Win]]-Table1[[#This Row],[H-S Bet]])*Table1[[#This Row],[H-S Bankroll]]</f>
        <v>-3.6090974924398923E-2</v>
      </c>
      <c r="L1133">
        <f>Table1[[#This Row],[H-S Bet]]*Table1[[#This Row],[Odds]]*Table1[[#This Row],[Win]]-Table1[[#This Row],[H-S Bet]]</f>
        <v>-2.6953358593199011E-2</v>
      </c>
      <c r="M1133" s="5">
        <f>M1132</f>
        <v>1.3390158706791204</v>
      </c>
      <c r="N1133" s="4">
        <v>0.4</v>
      </c>
      <c r="O1133" s="4">
        <f>((Table1[[#This Row],[Dom prob.]]*(Table1[[#This Row],[Odds]]-1)-1+Table1[[#This Row],[Dom prob.]])/(Table1[[#This Row],[Odds]]-1))*0.3</f>
        <v>-1.3333333333333319E-2</v>
      </c>
      <c r="P1133" s="4"/>
      <c r="Q1133" s="4">
        <f>(Table1[[#This Row],[Dom Bet]]*Table1[[#This Row],[Odds]]*Table1[[#This Row],[Win]]-Table1[[#This Row],[Dom Bet]])*Table1[[#This Row],[Dom Bankroll]]</f>
        <v>0</v>
      </c>
      <c r="R1133" s="4">
        <f>Table1[[#This Row],[Dom Bet]]*Table1[[#This Row],[Odds]]*Table1[[#This Row],[Win]]-Table1[[#This Row],[Dom Bet]]</f>
        <v>0</v>
      </c>
      <c r="S1133" s="4">
        <f>S1132</f>
        <v>1.123474209011011</v>
      </c>
      <c r="T1133">
        <v>0.32340000000000002</v>
      </c>
      <c r="U1133">
        <f>((Table1[[#This Row],[BB prob.]]*(Table1[[#This Row],[Odds]]-1)-1+Table1[[#This Row],[BB prob.]])/(Table1[[#This Row],[Odds]]-1))*0.3</f>
        <v>-5.3335555555555539E-2</v>
      </c>
      <c r="W1133">
        <f>(Table1[[#This Row],[BB Bet]]*Table1[[#This Row],[Odds]]*Table1[[#This Row],[Win]]-Table1[[#This Row],[BB Bet]])*Table1[[#This Row],[BB Bankroll]]</f>
        <v>0</v>
      </c>
      <c r="X1133">
        <f>Table1[[#This Row],[BB Bet]]*Table1[[#This Row],[Odds]]*Table1[[#This Row],[Win]]-Table1[[#This Row],[BB Bet]]</f>
        <v>0</v>
      </c>
      <c r="Y1133" s="5">
        <f>Y1132</f>
        <v>1.255576115916051</v>
      </c>
    </row>
    <row r="1134" spans="1:25" x14ac:dyDescent="0.35">
      <c r="A1134" s="4">
        <v>2020020588</v>
      </c>
      <c r="B1134" s="4">
        <v>80</v>
      </c>
      <c r="C1134" s="4" t="s">
        <v>18</v>
      </c>
      <c r="D1134" s="4" t="s">
        <v>32</v>
      </c>
      <c r="E1134" s="4">
        <v>1</v>
      </c>
      <c r="F1134" s="4">
        <v>0</v>
      </c>
      <c r="G1134" s="4">
        <v>1.6</v>
      </c>
      <c r="H1134">
        <v>0.56835717595253088</v>
      </c>
      <c r="I1134">
        <f>((Table1[[#This Row],[H-S prob.]]*(Table1[[#This Row],[Odds]]-1)-1+Table1[[#This Row],[H-S prob.]])/(Table1[[#This Row],[Odds]]-1))*0.3</f>
        <v>-4.5314259237975267E-2</v>
      </c>
      <c r="K1134">
        <f>(Table1[[#This Row],[H-S Bet]]*Table1[[#This Row],[Odds]]*Table1[[#This Row],[Win]]-Table1[[#This Row],[H-S Bet]])*Table1[[#This Row],[H-S Bankroll]]</f>
        <v>0</v>
      </c>
      <c r="L1134">
        <f>Table1[[#This Row],[H-S Bet]]*Table1[[#This Row],[Odds]]*Table1[[#This Row],[Win]]-Table1[[#This Row],[H-S Bet]]</f>
        <v>0</v>
      </c>
      <c r="M1134" s="5">
        <f>M1133</f>
        <v>1.3390158706791204</v>
      </c>
      <c r="N1134" s="4">
        <v>0.59599999999999997</v>
      </c>
      <c r="O1134" s="4">
        <f>((Table1[[#This Row],[Dom prob.]]*(Table1[[#This Row],[Odds]]-1)-1+Table1[[#This Row],[Dom prob.]])/(Table1[[#This Row],[Odds]]-1))*0.3</f>
        <v>-2.3199999999999995E-2</v>
      </c>
      <c r="P1134" s="4"/>
      <c r="Q1134" s="4">
        <f>(Table1[[#This Row],[Dom Bet]]*Table1[[#This Row],[Odds]]*Table1[[#This Row],[Win]]-Table1[[#This Row],[Dom Bet]])*Table1[[#This Row],[Dom Bankroll]]</f>
        <v>0</v>
      </c>
      <c r="R1134" s="4">
        <f>Table1[[#This Row],[Dom Bet]]*Table1[[#This Row],[Odds]]*Table1[[#This Row],[Win]]-Table1[[#This Row],[Dom Bet]]</f>
        <v>0</v>
      </c>
      <c r="S1134" s="4">
        <f>S1133</f>
        <v>1.123474209011011</v>
      </c>
      <c r="T1134">
        <v>0.62309999999999999</v>
      </c>
      <c r="U1134">
        <f>((Table1[[#This Row],[BB prob.]]*(Table1[[#This Row],[Odds]]-1)-1+Table1[[#This Row],[BB prob.]])/(Table1[[#This Row],[Odds]]-1))*0.3</f>
        <v>-1.5199999999999656E-3</v>
      </c>
      <c r="W1134">
        <f>(Table1[[#This Row],[BB Bet]]*Table1[[#This Row],[Odds]]*Table1[[#This Row],[Win]]-Table1[[#This Row],[BB Bet]])*Table1[[#This Row],[BB Bankroll]]</f>
        <v>0</v>
      </c>
      <c r="X1134">
        <f>Table1[[#This Row],[BB Bet]]*Table1[[#This Row],[Odds]]*Table1[[#This Row],[Win]]-Table1[[#This Row],[BB Bet]]</f>
        <v>0</v>
      </c>
      <c r="Y1134" s="5">
        <f>Y1133</f>
        <v>1.255576115916051</v>
      </c>
    </row>
    <row r="1135" spans="1:25" x14ac:dyDescent="0.35">
      <c r="A1135" s="4">
        <v>2020020588</v>
      </c>
      <c r="B1135" s="4">
        <v>80</v>
      </c>
      <c r="C1135" s="4" t="s">
        <v>32</v>
      </c>
      <c r="D1135" s="4" t="s">
        <v>18</v>
      </c>
      <c r="E1135" s="4">
        <v>0</v>
      </c>
      <c r="F1135" s="4">
        <v>1</v>
      </c>
      <c r="G1135" s="4">
        <v>2.35</v>
      </c>
      <c r="H1135">
        <v>0.43164282404746906</v>
      </c>
      <c r="I1135">
        <f>((Table1[[#This Row],[H-S prob.]]*(Table1[[#This Row],[Odds]]-1)-1+Table1[[#This Row],[H-S prob.]])/(Table1[[#This Row],[Odds]]-1))*0.3</f>
        <v>3.1912525581227415E-3</v>
      </c>
      <c r="J1135">
        <v>3.1912525581227415E-3</v>
      </c>
      <c r="K1135">
        <f>(Table1[[#This Row],[H-S Bet]]*Table1[[#This Row],[Odds]]*Table1[[#This Row],[Win]]-Table1[[#This Row],[H-S Bet]])*Table1[[#This Row],[H-S Bankroll]]</f>
        <v>5.768736060606787E-3</v>
      </c>
      <c r="L1135">
        <f>Table1[[#This Row],[H-S Bet]]*Table1[[#This Row],[Odds]]*Table1[[#This Row],[Win]]-Table1[[#This Row],[H-S Bet]]</f>
        <v>4.3081909534657022E-3</v>
      </c>
      <c r="M1135" s="5">
        <f>M1134</f>
        <v>1.3390158706791204</v>
      </c>
      <c r="N1135" s="4">
        <v>0.40400000000000003</v>
      </c>
      <c r="O1135" s="4">
        <f>((Table1[[#This Row],[Dom prob.]]*(Table1[[#This Row],[Odds]]-1)-1+Table1[[#This Row],[Dom prob.]])/(Table1[[#This Row],[Odds]]-1))*0.3</f>
        <v>-1.1244444444444413E-2</v>
      </c>
      <c r="P1135" s="4"/>
      <c r="Q1135" s="4">
        <f>(Table1[[#This Row],[Dom Bet]]*Table1[[#This Row],[Odds]]*Table1[[#This Row],[Win]]-Table1[[#This Row],[Dom Bet]])*Table1[[#This Row],[Dom Bankroll]]</f>
        <v>0</v>
      </c>
      <c r="R1135" s="4">
        <f>Table1[[#This Row],[Dom Bet]]*Table1[[#This Row],[Odds]]*Table1[[#This Row],[Win]]-Table1[[#This Row],[Dom Bet]]</f>
        <v>0</v>
      </c>
      <c r="S1135" s="4">
        <f>S1134</f>
        <v>1.123474209011011</v>
      </c>
      <c r="T1135">
        <v>0.37690000000000001</v>
      </c>
      <c r="U1135">
        <f>((Table1[[#This Row],[BB prob.]]*(Table1[[#This Row],[Odds]]-1)-1+Table1[[#This Row],[BB prob.]])/(Table1[[#This Row],[Odds]]-1))*0.3</f>
        <v>-2.5396666666666658E-2</v>
      </c>
      <c r="W1135">
        <f>(Table1[[#This Row],[BB Bet]]*Table1[[#This Row],[Odds]]*Table1[[#This Row],[Win]]-Table1[[#This Row],[BB Bet]])*Table1[[#This Row],[BB Bankroll]]</f>
        <v>0</v>
      </c>
      <c r="X1135">
        <f>Table1[[#This Row],[BB Bet]]*Table1[[#This Row],[Odds]]*Table1[[#This Row],[Win]]-Table1[[#This Row],[BB Bet]]</f>
        <v>0</v>
      </c>
      <c r="Y1135" s="5">
        <f>Y1134</f>
        <v>1.255576115916051</v>
      </c>
    </row>
    <row r="1136" spans="1:25" x14ac:dyDescent="0.35">
      <c r="A1136" s="4">
        <v>2020020589</v>
      </c>
      <c r="B1136" s="4">
        <v>80</v>
      </c>
      <c r="C1136" s="4" t="s">
        <v>19</v>
      </c>
      <c r="D1136" s="4" t="s">
        <v>5</v>
      </c>
      <c r="E1136" s="4">
        <v>0</v>
      </c>
      <c r="F1136" s="4">
        <v>0</v>
      </c>
      <c r="G1136" s="4">
        <v>3.75</v>
      </c>
      <c r="H1136">
        <v>0.23267365864332928</v>
      </c>
      <c r="I1136">
        <f>((Table1[[#This Row],[H-S prob.]]*(Table1[[#This Row],[Odds]]-1)-1+Table1[[#This Row],[H-S prob.]])/(Table1[[#This Row],[Odds]]-1))*0.3</f>
        <v>-1.3906230555001651E-2</v>
      </c>
      <c r="K1136">
        <f>(Table1[[#This Row],[H-S Bet]]*Table1[[#This Row],[Odds]]*Table1[[#This Row],[Win]]-Table1[[#This Row],[H-S Bet]])*Table1[[#This Row],[H-S Bankroll]]</f>
        <v>0</v>
      </c>
      <c r="L1136">
        <f>Table1[[#This Row],[H-S Bet]]*Table1[[#This Row],[Odds]]*Table1[[#This Row],[Win]]-Table1[[#This Row],[H-S Bet]]</f>
        <v>0</v>
      </c>
      <c r="M1136" s="5">
        <f>M1135</f>
        <v>1.3390158706791204</v>
      </c>
      <c r="N1136" s="4">
        <v>0.17800000000000005</v>
      </c>
      <c r="O1136" s="4">
        <f>((Table1[[#This Row],[Dom prob.]]*(Table1[[#This Row],[Odds]]-1)-1+Table1[[#This Row],[Dom prob.]])/(Table1[[#This Row],[Odds]]-1))*0.3</f>
        <v>-3.6272727272727248E-2</v>
      </c>
      <c r="P1136" s="4"/>
      <c r="Q1136" s="4">
        <f>(Table1[[#This Row],[Dom Bet]]*Table1[[#This Row],[Odds]]*Table1[[#This Row],[Win]]-Table1[[#This Row],[Dom Bet]])*Table1[[#This Row],[Dom Bankroll]]</f>
        <v>0</v>
      </c>
      <c r="R1136" s="4">
        <f>Table1[[#This Row],[Dom Bet]]*Table1[[#This Row],[Odds]]*Table1[[#This Row],[Win]]-Table1[[#This Row],[Dom Bet]]</f>
        <v>0</v>
      </c>
      <c r="S1136" s="4">
        <f>S1135</f>
        <v>1.123474209011011</v>
      </c>
      <c r="T1136">
        <v>0.13849999999999996</v>
      </c>
      <c r="U1136">
        <f>((Table1[[#This Row],[BB prob.]]*(Table1[[#This Row],[Odds]]-1)-1+Table1[[#This Row],[BB prob.]])/(Table1[[#This Row],[Odds]]-1))*0.3</f>
        <v>-5.2431818181818197E-2</v>
      </c>
      <c r="W1136">
        <f>(Table1[[#This Row],[BB Bet]]*Table1[[#This Row],[Odds]]*Table1[[#This Row],[Win]]-Table1[[#This Row],[BB Bet]])*Table1[[#This Row],[BB Bankroll]]</f>
        <v>0</v>
      </c>
      <c r="X1136">
        <f>Table1[[#This Row],[BB Bet]]*Table1[[#This Row],[Odds]]*Table1[[#This Row],[Win]]-Table1[[#This Row],[BB Bet]]</f>
        <v>0</v>
      </c>
      <c r="Y1136" s="5">
        <f>Y1135</f>
        <v>1.255576115916051</v>
      </c>
    </row>
    <row r="1137" spans="1:25" x14ac:dyDescent="0.35">
      <c r="A1137" s="4">
        <v>2020020589</v>
      </c>
      <c r="B1137" s="4">
        <v>80</v>
      </c>
      <c r="C1137" s="4" t="s">
        <v>5</v>
      </c>
      <c r="D1137" s="4" t="s">
        <v>19</v>
      </c>
      <c r="E1137" s="4">
        <v>1</v>
      </c>
      <c r="F1137" s="4">
        <v>1</v>
      </c>
      <c r="G1137" s="4">
        <v>1.26</v>
      </c>
      <c r="H1137">
        <v>0.76732634135667077</v>
      </c>
      <c r="I1137">
        <f>((Table1[[#This Row],[H-S prob.]]*(Table1[[#This Row],[Odds]]-1)-1+Table1[[#This Row],[H-S prob.]])/(Table1[[#This Row],[Odds]]-1))*0.3</f>
        <v>-3.8271703719917061E-2</v>
      </c>
      <c r="K1137">
        <f>(Table1[[#This Row],[H-S Bet]]*Table1[[#This Row],[Odds]]*Table1[[#This Row],[Win]]-Table1[[#This Row],[H-S Bet]])*Table1[[#This Row],[H-S Bankroll]]</f>
        <v>0</v>
      </c>
      <c r="L1137">
        <f>Table1[[#This Row],[H-S Bet]]*Table1[[#This Row],[Odds]]*Table1[[#This Row],[Win]]-Table1[[#This Row],[H-S Bet]]</f>
        <v>0</v>
      </c>
      <c r="M1137" s="5">
        <f>M1136</f>
        <v>1.3390158706791204</v>
      </c>
      <c r="N1137" s="4">
        <v>0.82199999999999995</v>
      </c>
      <c r="O1137" s="4">
        <f>((Table1[[#This Row],[Dom prob.]]*(Table1[[#This Row],[Odds]]-1)-1+Table1[[#This Row],[Dom prob.]])/(Table1[[#This Row],[Odds]]-1))*0.3</f>
        <v>4.1215384615384577E-2</v>
      </c>
      <c r="P1137" s="4">
        <v>4.1215384615384577E-2</v>
      </c>
      <c r="Q1137" s="4">
        <f>(Table1[[#This Row],[Dom Bet]]*Table1[[#This Row],[Odds]]*Table1[[#This Row],[Win]]-Table1[[#This Row],[Dom Bet]])*Table1[[#This Row],[Dom Bankroll]]</f>
        <v>1.2039149623761982E-2</v>
      </c>
      <c r="R1137" s="4">
        <f>Table1[[#This Row],[Dom Bet]]*Table1[[#This Row],[Odds]]*Table1[[#This Row],[Win]]-Table1[[#This Row],[Dom Bet]]</f>
        <v>1.0715999999999989E-2</v>
      </c>
      <c r="S1137" s="4">
        <f>S1136</f>
        <v>1.123474209011011</v>
      </c>
      <c r="T1137">
        <v>0.86150000000000004</v>
      </c>
      <c r="U1137">
        <f>((Table1[[#This Row],[BB prob.]]*(Table1[[#This Row],[Odds]]-1)-1+Table1[[#This Row],[BB prob.]])/(Table1[[#This Row],[Odds]]-1))*0.3</f>
        <v>9.8642307692307751E-2</v>
      </c>
      <c r="V1137">
        <v>9.8642307692307751E-2</v>
      </c>
      <c r="W1137">
        <f>(Table1[[#This Row],[BB Bet]]*Table1[[#This Row],[Odds]]*Table1[[#This Row],[Win]]-Table1[[#This Row],[BB Bet]])*Table1[[#This Row],[BB Bankroll]]</f>
        <v>3.2201760644898984E-2</v>
      </c>
      <c r="X1137">
        <f>Table1[[#This Row],[BB Bet]]*Table1[[#This Row],[Odds]]*Table1[[#This Row],[Win]]-Table1[[#This Row],[BB Bet]]</f>
        <v>2.5647000000000017E-2</v>
      </c>
      <c r="Y1137" s="5">
        <f>Y1136</f>
        <v>1.255576115916051</v>
      </c>
    </row>
    <row r="1138" spans="1:25" x14ac:dyDescent="0.35">
      <c r="A1138" s="4">
        <v>2020020590</v>
      </c>
      <c r="B1138" s="4">
        <v>80</v>
      </c>
      <c r="C1138" s="4" t="s">
        <v>20</v>
      </c>
      <c r="D1138" s="4" t="s">
        <v>31</v>
      </c>
      <c r="E1138" s="4">
        <v>0</v>
      </c>
      <c r="F1138" s="4">
        <v>0</v>
      </c>
      <c r="G1138" s="4">
        <v>2.4</v>
      </c>
      <c r="H1138">
        <v>0.46104257115023994</v>
      </c>
      <c r="I1138">
        <f>((Table1[[#This Row],[H-S prob.]]*(Table1[[#This Row],[Odds]]-1)-1+Table1[[#This Row],[H-S prob.]])/(Table1[[#This Row],[Odds]]-1))*0.3</f>
        <v>2.2821893734409095E-2</v>
      </c>
      <c r="J1138">
        <v>2.2821893734409095E-2</v>
      </c>
      <c r="K1138">
        <f>(Table1[[#This Row],[H-S Bet]]*Table1[[#This Row],[Odds]]*Table1[[#This Row],[Win]]-Table1[[#This Row],[H-S Bet]])*Table1[[#This Row],[H-S Bankroll]]</f>
        <v>-3.0558877909326158E-2</v>
      </c>
      <c r="L1138">
        <f>Table1[[#This Row],[H-S Bet]]*Table1[[#This Row],[Odds]]*Table1[[#This Row],[Win]]-Table1[[#This Row],[H-S Bet]]</f>
        <v>-2.2821893734409095E-2</v>
      </c>
      <c r="M1138" s="5">
        <f>M1137</f>
        <v>1.3390158706791204</v>
      </c>
      <c r="N1138" s="4">
        <v>0.38800000000000001</v>
      </c>
      <c r="O1138" s="4">
        <f>((Table1[[#This Row],[Dom prob.]]*(Table1[[#This Row],[Odds]]-1)-1+Table1[[#This Row],[Dom prob.]])/(Table1[[#This Row],[Odds]]-1))*0.3</f>
        <v>-1.4742857142857137E-2</v>
      </c>
      <c r="P1138" s="4"/>
      <c r="Q1138" s="4">
        <f>(Table1[[#This Row],[Dom Bet]]*Table1[[#This Row],[Odds]]*Table1[[#This Row],[Win]]-Table1[[#This Row],[Dom Bet]])*Table1[[#This Row],[Dom Bankroll]]</f>
        <v>0</v>
      </c>
      <c r="R1138" s="4">
        <f>Table1[[#This Row],[Dom Bet]]*Table1[[#This Row],[Odds]]*Table1[[#This Row],[Win]]-Table1[[#This Row],[Dom Bet]]</f>
        <v>0</v>
      </c>
      <c r="S1138" s="4">
        <f>S1137</f>
        <v>1.123474209011011</v>
      </c>
      <c r="T1138">
        <v>0.37849999999999995</v>
      </c>
      <c r="U1138">
        <f>((Table1[[#This Row],[BB prob.]]*(Table1[[#This Row],[Odds]]-1)-1+Table1[[#This Row],[BB prob.]])/(Table1[[#This Row],[Odds]]-1))*0.3</f>
        <v>-1.9628571428571454E-2</v>
      </c>
      <c r="W1138">
        <f>(Table1[[#This Row],[BB Bet]]*Table1[[#This Row],[Odds]]*Table1[[#This Row],[Win]]-Table1[[#This Row],[BB Bet]])*Table1[[#This Row],[BB Bankroll]]</f>
        <v>0</v>
      </c>
      <c r="X1138">
        <f>Table1[[#This Row],[BB Bet]]*Table1[[#This Row],[Odds]]*Table1[[#This Row],[Win]]-Table1[[#This Row],[BB Bet]]</f>
        <v>0</v>
      </c>
      <c r="Y1138" s="5">
        <f>Y1137</f>
        <v>1.255576115916051</v>
      </c>
    </row>
    <row r="1139" spans="1:25" x14ac:dyDescent="0.35">
      <c r="A1139" s="4">
        <v>2020020590</v>
      </c>
      <c r="B1139" s="4">
        <v>80</v>
      </c>
      <c r="C1139" s="4" t="s">
        <v>31</v>
      </c>
      <c r="D1139" s="4" t="s">
        <v>20</v>
      </c>
      <c r="E1139" s="4">
        <v>1</v>
      </c>
      <c r="F1139" s="4">
        <v>1</v>
      </c>
      <c r="G1139" s="4">
        <v>1.57</v>
      </c>
      <c r="H1139">
        <v>0.53895742884976017</v>
      </c>
      <c r="I1139">
        <f>((Table1[[#This Row],[H-S prob.]]*(Table1[[#This Row],[Odds]]-1)-1+Table1[[#This Row],[H-S prob.]])/(Table1[[#This Row],[Odds]]-1))*0.3</f>
        <v>-8.0966756160987655E-2</v>
      </c>
      <c r="K1139">
        <f>(Table1[[#This Row],[H-S Bet]]*Table1[[#This Row],[Odds]]*Table1[[#This Row],[Win]]-Table1[[#This Row],[H-S Bet]])*Table1[[#This Row],[H-S Bankroll]]</f>
        <v>0</v>
      </c>
      <c r="L1139">
        <f>Table1[[#This Row],[H-S Bet]]*Table1[[#This Row],[Odds]]*Table1[[#This Row],[Win]]-Table1[[#This Row],[H-S Bet]]</f>
        <v>0</v>
      </c>
      <c r="M1139" s="5">
        <f>M1138</f>
        <v>1.3390158706791204</v>
      </c>
      <c r="N1139" s="4">
        <v>0.61199999999999999</v>
      </c>
      <c r="O1139" s="4">
        <f>((Table1[[#This Row],[Dom prob.]]*(Table1[[#This Row],[Odds]]-1)-1+Table1[[#This Row],[Dom prob.]])/(Table1[[#This Row],[Odds]]-1))*0.3</f>
        <v>-2.0610526315789458E-2</v>
      </c>
      <c r="P1139" s="4"/>
      <c r="Q1139" s="4">
        <f>(Table1[[#This Row],[Dom Bet]]*Table1[[#This Row],[Odds]]*Table1[[#This Row],[Win]]-Table1[[#This Row],[Dom Bet]])*Table1[[#This Row],[Dom Bankroll]]</f>
        <v>0</v>
      </c>
      <c r="R1139" s="4">
        <f>Table1[[#This Row],[Dom Bet]]*Table1[[#This Row],[Odds]]*Table1[[#This Row],[Win]]-Table1[[#This Row],[Dom Bet]]</f>
        <v>0</v>
      </c>
      <c r="S1139" s="4">
        <f>S1138</f>
        <v>1.123474209011011</v>
      </c>
      <c r="T1139">
        <v>0.62150000000000005</v>
      </c>
      <c r="U1139">
        <f>((Table1[[#This Row],[BB prob.]]*(Table1[[#This Row],[Odds]]-1)-1+Table1[[#This Row],[BB prob.]])/(Table1[[#This Row],[Odds]]-1))*0.3</f>
        <v>-1.2760526315789453E-2</v>
      </c>
      <c r="W1139">
        <f>(Table1[[#This Row],[BB Bet]]*Table1[[#This Row],[Odds]]*Table1[[#This Row],[Win]]-Table1[[#This Row],[BB Bet]])*Table1[[#This Row],[BB Bankroll]]</f>
        <v>0</v>
      </c>
      <c r="X1139">
        <f>Table1[[#This Row],[BB Bet]]*Table1[[#This Row],[Odds]]*Table1[[#This Row],[Win]]-Table1[[#This Row],[BB Bet]]</f>
        <v>0</v>
      </c>
      <c r="Y1139" s="5">
        <f>Y1138</f>
        <v>1.255576115916051</v>
      </c>
    </row>
    <row r="1140" spans="1:25" x14ac:dyDescent="0.35">
      <c r="A1140" s="4">
        <v>2020020591</v>
      </c>
      <c r="B1140" s="4">
        <v>80</v>
      </c>
      <c r="C1140" s="4" t="s">
        <v>4</v>
      </c>
      <c r="D1140" s="4" t="s">
        <v>21</v>
      </c>
      <c r="E1140" s="4">
        <v>0</v>
      </c>
      <c r="F1140" s="4">
        <v>0</v>
      </c>
      <c r="G1140" s="4">
        <v>2.1</v>
      </c>
      <c r="H1140">
        <v>0.4762092608022756</v>
      </c>
      <c r="I1140">
        <f>((Table1[[#This Row],[H-S prob.]]*(Table1[[#This Row],[Odds]]-1)-1+Table1[[#This Row],[H-S prob.]])/(Table1[[#This Row],[Odds]]-1))*0.3</f>
        <v>1.0758459485116223E-5</v>
      </c>
      <c r="J1140">
        <v>1.0758459485116223E-5</v>
      </c>
      <c r="K1140">
        <f>(Table1[[#This Row],[H-S Bet]]*Table1[[#This Row],[Odds]]*Table1[[#This Row],[Win]]-Table1[[#This Row],[H-S Bet]])*Table1[[#This Row],[H-S Bankroll]]</f>
        <v>-1.4405747994628942E-5</v>
      </c>
      <c r="L1140">
        <f>Table1[[#This Row],[H-S Bet]]*Table1[[#This Row],[Odds]]*Table1[[#This Row],[Win]]-Table1[[#This Row],[H-S Bet]]</f>
        <v>-1.0758459485116223E-5</v>
      </c>
      <c r="M1140" s="5">
        <f>M1139</f>
        <v>1.3390158706791204</v>
      </c>
      <c r="N1140" s="4">
        <v>0.505</v>
      </c>
      <c r="O1140" s="4">
        <f>((Table1[[#This Row],[Dom prob.]]*(Table1[[#This Row],[Odds]]-1)-1+Table1[[#This Row],[Dom prob.]])/(Table1[[#This Row],[Odds]]-1))*0.3</f>
        <v>1.6500000000000029E-2</v>
      </c>
      <c r="P1140" s="4">
        <v>1.6500000000000029E-2</v>
      </c>
      <c r="Q1140" s="4">
        <f>(Table1[[#This Row],[Dom Bet]]*Table1[[#This Row],[Odds]]*Table1[[#This Row],[Win]]-Table1[[#This Row],[Dom Bet]])*Table1[[#This Row],[Dom Bankroll]]</f>
        <v>-1.8537324448681714E-2</v>
      </c>
      <c r="R1140" s="4">
        <f>Table1[[#This Row],[Dom Bet]]*Table1[[#This Row],[Odds]]*Table1[[#This Row],[Win]]-Table1[[#This Row],[Dom Bet]]</f>
        <v>-1.6500000000000029E-2</v>
      </c>
      <c r="S1140" s="4">
        <f>S1139</f>
        <v>1.123474209011011</v>
      </c>
      <c r="T1140">
        <v>0.44579999999999997</v>
      </c>
      <c r="U1140">
        <f>((Table1[[#This Row],[BB prob.]]*(Table1[[#This Row],[Odds]]-1)-1+Table1[[#This Row],[BB prob.]])/(Table1[[#This Row],[Odds]]-1))*0.3</f>
        <v>-1.740545454545454E-2</v>
      </c>
      <c r="W1140">
        <f>(Table1[[#This Row],[BB Bet]]*Table1[[#This Row],[Odds]]*Table1[[#This Row],[Win]]-Table1[[#This Row],[BB Bet]])*Table1[[#This Row],[BB Bankroll]]</f>
        <v>0</v>
      </c>
      <c r="X1140">
        <f>Table1[[#This Row],[BB Bet]]*Table1[[#This Row],[Odds]]*Table1[[#This Row],[Win]]-Table1[[#This Row],[BB Bet]]</f>
        <v>0</v>
      </c>
      <c r="Y1140" s="5">
        <f>Y1139</f>
        <v>1.255576115916051</v>
      </c>
    </row>
    <row r="1141" spans="1:25" x14ac:dyDescent="0.35">
      <c r="A1141" s="4">
        <v>2020020591</v>
      </c>
      <c r="B1141" s="4">
        <v>80</v>
      </c>
      <c r="C1141" s="4" t="s">
        <v>21</v>
      </c>
      <c r="D1141" s="4" t="s">
        <v>4</v>
      </c>
      <c r="E1141" s="4">
        <v>1</v>
      </c>
      <c r="F1141" s="4">
        <v>1</v>
      </c>
      <c r="G1141" s="4">
        <v>1.74</v>
      </c>
      <c r="H1141">
        <v>0.52379073919772434</v>
      </c>
      <c r="I1141">
        <f>((Table1[[#This Row],[H-S prob.]]*(Table1[[#This Row],[Odds]]-1)-1+Table1[[#This Row],[H-S prob.]])/(Table1[[#This Row],[Odds]]-1))*0.3</f>
        <v>-3.5920586674037705E-2</v>
      </c>
      <c r="K1141">
        <f>(Table1[[#This Row],[H-S Bet]]*Table1[[#This Row],[Odds]]*Table1[[#This Row],[Win]]-Table1[[#This Row],[H-S Bet]])*Table1[[#This Row],[H-S Bankroll]]</f>
        <v>0</v>
      </c>
      <c r="L1141">
        <f>Table1[[#This Row],[H-S Bet]]*Table1[[#This Row],[Odds]]*Table1[[#This Row],[Win]]-Table1[[#This Row],[H-S Bet]]</f>
        <v>0</v>
      </c>
      <c r="M1141" s="5">
        <f>M1140</f>
        <v>1.3390158706791204</v>
      </c>
      <c r="N1141" s="4">
        <v>0.495</v>
      </c>
      <c r="O1141" s="4">
        <f>((Table1[[#This Row],[Dom prob.]]*(Table1[[#This Row],[Odds]]-1)-1+Table1[[#This Row],[Dom prob.]])/(Table1[[#This Row],[Odds]]-1))*0.3</f>
        <v>-5.6229729729729699E-2</v>
      </c>
      <c r="P1141" s="4"/>
      <c r="Q1141" s="4">
        <f>(Table1[[#This Row],[Dom Bet]]*Table1[[#This Row],[Odds]]*Table1[[#This Row],[Win]]-Table1[[#This Row],[Dom Bet]])*Table1[[#This Row],[Dom Bankroll]]</f>
        <v>0</v>
      </c>
      <c r="R1141" s="4">
        <f>Table1[[#This Row],[Dom Bet]]*Table1[[#This Row],[Odds]]*Table1[[#This Row],[Win]]-Table1[[#This Row],[Dom Bet]]</f>
        <v>0</v>
      </c>
      <c r="S1141" s="4">
        <f>S1140</f>
        <v>1.123474209011011</v>
      </c>
      <c r="T1141">
        <v>0.55420000000000003</v>
      </c>
      <c r="U1141">
        <f>((Table1[[#This Row],[BB prob.]]*(Table1[[#This Row],[Odds]]-1)-1+Table1[[#This Row],[BB prob.]])/(Table1[[#This Row],[Odds]]-1))*0.3</f>
        <v>-1.4469729729729708E-2</v>
      </c>
      <c r="W1141">
        <f>(Table1[[#This Row],[BB Bet]]*Table1[[#This Row],[Odds]]*Table1[[#This Row],[Win]]-Table1[[#This Row],[BB Bet]])*Table1[[#This Row],[BB Bankroll]]</f>
        <v>0</v>
      </c>
      <c r="X1141">
        <f>Table1[[#This Row],[BB Bet]]*Table1[[#This Row],[Odds]]*Table1[[#This Row],[Win]]-Table1[[#This Row],[BB Bet]]</f>
        <v>0</v>
      </c>
      <c r="Y1141" s="5">
        <f>Y1140</f>
        <v>1.255576115916051</v>
      </c>
    </row>
    <row r="1142" spans="1:25" x14ac:dyDescent="0.35">
      <c r="A1142" s="4">
        <v>2020020592</v>
      </c>
      <c r="B1142" s="4">
        <v>80</v>
      </c>
      <c r="C1142" s="4" t="s">
        <v>6</v>
      </c>
      <c r="D1142" s="4" t="s">
        <v>30</v>
      </c>
      <c r="E1142" s="4">
        <v>1</v>
      </c>
      <c r="F1142" s="4">
        <v>0</v>
      </c>
      <c r="G1142" s="4">
        <v>1.39</v>
      </c>
      <c r="H1142">
        <v>0.65364331292672062</v>
      </c>
      <c r="I1142">
        <f>((Table1[[#This Row],[H-S prob.]]*(Table1[[#This Row],[Odds]]-1)-1+Table1[[#This Row],[H-S prob.]])/(Table1[[#This Row],[Odds]]-1))*0.3</f>
        <v>-7.0335226947583401E-2</v>
      </c>
      <c r="K1142">
        <f>(Table1[[#This Row],[H-S Bet]]*Table1[[#This Row],[Odds]]*Table1[[#This Row],[Win]]-Table1[[#This Row],[H-S Bet]])*Table1[[#This Row],[H-S Bankroll]]</f>
        <v>0</v>
      </c>
      <c r="L1142">
        <f>Table1[[#This Row],[H-S Bet]]*Table1[[#This Row],[Odds]]*Table1[[#This Row],[Win]]-Table1[[#This Row],[H-S Bet]]</f>
        <v>0</v>
      </c>
      <c r="M1142" s="5">
        <f>M1141</f>
        <v>1.3390158706791204</v>
      </c>
      <c r="N1142" s="4">
        <v>0.68100000000000005</v>
      </c>
      <c r="O1142" s="4">
        <f>((Table1[[#This Row],[Dom prob.]]*(Table1[[#This Row],[Odds]]-1)-1+Table1[[#This Row],[Dom prob.]])/(Table1[[#This Row],[Odds]]-1))*0.3</f>
        <v>-4.1084615384615365E-2</v>
      </c>
      <c r="P1142" s="4"/>
      <c r="Q1142" s="4">
        <f>(Table1[[#This Row],[Dom Bet]]*Table1[[#This Row],[Odds]]*Table1[[#This Row],[Win]]-Table1[[#This Row],[Dom Bet]])*Table1[[#This Row],[Dom Bankroll]]</f>
        <v>0</v>
      </c>
      <c r="R1142" s="4">
        <f>Table1[[#This Row],[Dom Bet]]*Table1[[#This Row],[Odds]]*Table1[[#This Row],[Win]]-Table1[[#This Row],[Dom Bet]]</f>
        <v>0</v>
      </c>
      <c r="S1142" s="4">
        <f>S1141</f>
        <v>1.123474209011011</v>
      </c>
      <c r="T1142">
        <v>0.73319999999999996</v>
      </c>
      <c r="U1142">
        <f>((Table1[[#This Row],[BB prob.]]*(Table1[[#This Row],[Odds]]-1)-1+Table1[[#This Row],[BB prob.]])/(Table1[[#This Row],[Odds]]-1))*0.3</f>
        <v>1.4729230769230644E-2</v>
      </c>
      <c r="V1142">
        <v>1.4729230769230644E-2</v>
      </c>
      <c r="W1142">
        <f>(Table1[[#This Row],[BB Bet]]*Table1[[#This Row],[Odds]]*Table1[[#This Row],[Win]]-Table1[[#This Row],[BB Bet]])*Table1[[#This Row],[BB Bankroll]]</f>
        <v>-1.8493670359661801E-2</v>
      </c>
      <c r="X1142">
        <f>Table1[[#This Row],[BB Bet]]*Table1[[#This Row],[Odds]]*Table1[[#This Row],[Win]]-Table1[[#This Row],[BB Bet]]</f>
        <v>-1.4729230769230644E-2</v>
      </c>
      <c r="Y1142" s="5">
        <f>Y1141</f>
        <v>1.255576115916051</v>
      </c>
    </row>
    <row r="1143" spans="1:25" x14ac:dyDescent="0.35">
      <c r="A1143" s="4">
        <v>2020020592</v>
      </c>
      <c r="B1143" s="4">
        <v>80</v>
      </c>
      <c r="C1143" s="4" t="s">
        <v>30</v>
      </c>
      <c r="D1143" s="4" t="s">
        <v>6</v>
      </c>
      <c r="E1143" s="4">
        <v>0</v>
      </c>
      <c r="F1143" s="4">
        <v>1</v>
      </c>
      <c r="G1143" s="4">
        <v>3</v>
      </c>
      <c r="H1143">
        <v>0.34635668707327927</v>
      </c>
      <c r="I1143">
        <f>((Table1[[#This Row],[H-S prob.]]*(Table1[[#This Row],[Odds]]-1)-1+Table1[[#This Row],[H-S prob.]])/(Table1[[#This Row],[Odds]]-1))*0.3</f>
        <v>5.8605091829756701E-3</v>
      </c>
      <c r="J1143">
        <v>5.8605091829756701E-3</v>
      </c>
      <c r="K1143">
        <f>(Table1[[#This Row],[H-S Bet]]*Table1[[#This Row],[Odds]]*Table1[[#This Row],[Win]]-Table1[[#This Row],[H-S Bet]])*Table1[[#This Row],[H-S Bankroll]]</f>
        <v>1.5694629612530299E-2</v>
      </c>
      <c r="L1143">
        <f>Table1[[#This Row],[H-S Bet]]*Table1[[#This Row],[Odds]]*Table1[[#This Row],[Win]]-Table1[[#This Row],[H-S Bet]]</f>
        <v>1.1721018365951342E-2</v>
      </c>
      <c r="M1143" s="5">
        <f>M1142</f>
        <v>1.3390158706791204</v>
      </c>
      <c r="N1143" s="4">
        <v>0.31899999999999995</v>
      </c>
      <c r="O1143" s="4">
        <f>((Table1[[#This Row],[Dom prob.]]*(Table1[[#This Row],[Odds]]-1)-1+Table1[[#This Row],[Dom prob.]])/(Table1[[#This Row],[Odds]]-1))*0.3</f>
        <v>-6.4500000000000226E-3</v>
      </c>
      <c r="P1143" s="4"/>
      <c r="Q1143" s="4">
        <f>(Table1[[#This Row],[Dom Bet]]*Table1[[#This Row],[Odds]]*Table1[[#This Row],[Win]]-Table1[[#This Row],[Dom Bet]])*Table1[[#This Row],[Dom Bankroll]]</f>
        <v>0</v>
      </c>
      <c r="R1143" s="4">
        <f>Table1[[#This Row],[Dom Bet]]*Table1[[#This Row],[Odds]]*Table1[[#This Row],[Win]]-Table1[[#This Row],[Dom Bet]]</f>
        <v>0</v>
      </c>
      <c r="S1143" s="4">
        <f>S1142</f>
        <v>1.123474209011011</v>
      </c>
      <c r="T1143">
        <v>0.26680000000000004</v>
      </c>
      <c r="U1143">
        <f>((Table1[[#This Row],[BB prob.]]*(Table1[[#This Row],[Odds]]-1)-1+Table1[[#This Row],[BB prob.]])/(Table1[[#This Row],[Odds]]-1))*0.3</f>
        <v>-2.9939999999999981E-2</v>
      </c>
      <c r="W1143">
        <f>(Table1[[#This Row],[BB Bet]]*Table1[[#This Row],[Odds]]*Table1[[#This Row],[Win]]-Table1[[#This Row],[BB Bet]])*Table1[[#This Row],[BB Bankroll]]</f>
        <v>0</v>
      </c>
      <c r="X1143">
        <f>Table1[[#This Row],[BB Bet]]*Table1[[#This Row],[Odds]]*Table1[[#This Row],[Win]]-Table1[[#This Row],[BB Bet]]</f>
        <v>0</v>
      </c>
      <c r="Y1143" s="5">
        <f>Y1142</f>
        <v>1.255576115916051</v>
      </c>
    </row>
    <row r="1144" spans="1:25" x14ac:dyDescent="0.35">
      <c r="A1144" s="4">
        <v>2020020595</v>
      </c>
      <c r="B1144" s="4">
        <v>80</v>
      </c>
      <c r="C1144" s="4" t="s">
        <v>29</v>
      </c>
      <c r="D1144" s="4" t="s">
        <v>27</v>
      </c>
      <c r="E1144" s="4">
        <v>0</v>
      </c>
      <c r="F1144" s="4">
        <v>1</v>
      </c>
      <c r="G1144" s="4">
        <v>2.25</v>
      </c>
      <c r="H1144">
        <v>0.42028253731106591</v>
      </c>
      <c r="I1144">
        <f>((Table1[[#This Row],[H-S prob.]]*(Table1[[#This Row],[Odds]]-1)-1+Table1[[#This Row],[H-S prob.]])/(Table1[[#This Row],[Odds]]-1))*0.3</f>
        <v>-1.3047429852024396E-2</v>
      </c>
      <c r="K1144">
        <f>(Table1[[#This Row],[H-S Bet]]*Table1[[#This Row],[Odds]]*Table1[[#This Row],[Win]]-Table1[[#This Row],[H-S Bet]])*Table1[[#This Row],[H-S Bankroll]]</f>
        <v>0</v>
      </c>
      <c r="L1144">
        <f>Table1[[#This Row],[H-S Bet]]*Table1[[#This Row],[Odds]]*Table1[[#This Row],[Win]]-Table1[[#This Row],[H-S Bet]]</f>
        <v>0</v>
      </c>
      <c r="M1144" s="5">
        <f>M1143</f>
        <v>1.3390158706791204</v>
      </c>
      <c r="N1144" s="4">
        <v>0.46299999999999997</v>
      </c>
      <c r="O1144" s="4">
        <f>((Table1[[#This Row],[Dom prob.]]*(Table1[[#This Row],[Odds]]-1)-1+Table1[[#This Row],[Dom prob.]])/(Table1[[#This Row],[Odds]]-1))*0.3</f>
        <v>1.0019999999999989E-2</v>
      </c>
      <c r="P1144" s="4">
        <v>1.0019999999999989E-2</v>
      </c>
      <c r="Q1144" s="4">
        <f>(Table1[[#This Row],[Dom Bet]]*Table1[[#This Row],[Odds]]*Table1[[#This Row],[Win]]-Table1[[#This Row],[Dom Bet]])*Table1[[#This Row],[Dom Bankroll]]</f>
        <v>1.4071514467862898E-2</v>
      </c>
      <c r="R1144" s="4">
        <f>Table1[[#This Row],[Dom Bet]]*Table1[[#This Row],[Odds]]*Table1[[#This Row],[Win]]-Table1[[#This Row],[Dom Bet]]</f>
        <v>1.2524999999999986E-2</v>
      </c>
      <c r="S1144" s="4">
        <f>S1143</f>
        <v>1.123474209011011</v>
      </c>
      <c r="T1144">
        <v>0.37219999999999998</v>
      </c>
      <c r="U1144">
        <f>((Table1[[#This Row],[BB prob.]]*(Table1[[#This Row],[Odds]]-1)-1+Table1[[#This Row],[BB prob.]])/(Table1[[#This Row],[Odds]]-1))*0.3</f>
        <v>-3.9012000000000019E-2</v>
      </c>
      <c r="W1144">
        <f>(Table1[[#This Row],[BB Bet]]*Table1[[#This Row],[Odds]]*Table1[[#This Row],[Win]]-Table1[[#This Row],[BB Bet]])*Table1[[#This Row],[BB Bankroll]]</f>
        <v>0</v>
      </c>
      <c r="X1144">
        <f>Table1[[#This Row],[BB Bet]]*Table1[[#This Row],[Odds]]*Table1[[#This Row],[Win]]-Table1[[#This Row],[BB Bet]]</f>
        <v>0</v>
      </c>
      <c r="Y1144" s="5">
        <f>Y1143</f>
        <v>1.255576115916051</v>
      </c>
    </row>
    <row r="1145" spans="1:25" x14ac:dyDescent="0.35">
      <c r="A1145" s="4">
        <v>2020020595</v>
      </c>
      <c r="B1145" s="4">
        <v>80</v>
      </c>
      <c r="C1145" s="4" t="s">
        <v>27</v>
      </c>
      <c r="D1145" s="4" t="s">
        <v>29</v>
      </c>
      <c r="E1145" s="4">
        <v>1</v>
      </c>
      <c r="F1145" s="4">
        <v>0</v>
      </c>
      <c r="G1145" s="4">
        <v>1.64</v>
      </c>
      <c r="H1145">
        <v>0.57971746268893409</v>
      </c>
      <c r="I1145">
        <f>((Table1[[#This Row],[H-S prob.]]*(Table1[[#This Row],[Odds]]-1)-1+Table1[[#This Row],[H-S prob.]])/(Table1[[#This Row],[Odds]]-1))*0.3</f>
        <v>-2.3092200557881911E-2</v>
      </c>
      <c r="K1145">
        <f>(Table1[[#This Row],[H-S Bet]]*Table1[[#This Row],[Odds]]*Table1[[#This Row],[Win]]-Table1[[#This Row],[H-S Bet]])*Table1[[#This Row],[H-S Bankroll]]</f>
        <v>0</v>
      </c>
      <c r="L1145">
        <f>Table1[[#This Row],[H-S Bet]]*Table1[[#This Row],[Odds]]*Table1[[#This Row],[Win]]-Table1[[#This Row],[H-S Bet]]</f>
        <v>0</v>
      </c>
      <c r="M1145" s="5">
        <f>M1144</f>
        <v>1.3390158706791204</v>
      </c>
      <c r="N1145" s="4">
        <v>0.53700000000000003</v>
      </c>
      <c r="O1145" s="4">
        <f>((Table1[[#This Row],[Dom prob.]]*(Table1[[#This Row],[Odds]]-1)-1+Table1[[#This Row],[Dom prob.]])/(Table1[[#This Row],[Odds]]-1))*0.3</f>
        <v>-5.5931250000000002E-2</v>
      </c>
      <c r="P1145" s="4"/>
      <c r="Q1145" s="4">
        <f>(Table1[[#This Row],[Dom Bet]]*Table1[[#This Row],[Odds]]*Table1[[#This Row],[Win]]-Table1[[#This Row],[Dom Bet]])*Table1[[#This Row],[Dom Bankroll]]</f>
        <v>0</v>
      </c>
      <c r="R1145" s="4">
        <f>Table1[[#This Row],[Dom Bet]]*Table1[[#This Row],[Odds]]*Table1[[#This Row],[Win]]-Table1[[#This Row],[Dom Bet]]</f>
        <v>0</v>
      </c>
      <c r="S1145" s="4">
        <f>S1144</f>
        <v>1.123474209011011</v>
      </c>
      <c r="T1145">
        <v>0.62780000000000002</v>
      </c>
      <c r="U1145">
        <f>((Table1[[#This Row],[BB prob.]]*(Table1[[#This Row],[Odds]]-1)-1+Table1[[#This Row],[BB prob.]])/(Table1[[#This Row],[Odds]]-1))*0.3</f>
        <v>1.3871249999999979E-2</v>
      </c>
      <c r="V1145">
        <v>1.3871249999999979E-2</v>
      </c>
      <c r="W1145">
        <f>(Table1[[#This Row],[BB Bet]]*Table1[[#This Row],[Odds]]*Table1[[#This Row],[Win]]-Table1[[#This Row],[BB Bet]])*Table1[[#This Row],[BB Bankroll]]</f>
        <v>-1.7416410197900495E-2</v>
      </c>
      <c r="X1145">
        <f>Table1[[#This Row],[BB Bet]]*Table1[[#This Row],[Odds]]*Table1[[#This Row],[Win]]-Table1[[#This Row],[BB Bet]]</f>
        <v>-1.3871249999999979E-2</v>
      </c>
      <c r="Y1145" s="5">
        <f>Y1144</f>
        <v>1.255576115916051</v>
      </c>
    </row>
    <row r="1146" spans="1:25" x14ac:dyDescent="0.35">
      <c r="A1146" s="4">
        <v>2020020596</v>
      </c>
      <c r="B1146" s="4">
        <v>80</v>
      </c>
      <c r="C1146" s="4" t="s">
        <v>28</v>
      </c>
      <c r="D1146" s="4" t="s">
        <v>25</v>
      </c>
      <c r="E1146" s="4">
        <v>1</v>
      </c>
      <c r="F1146" s="4">
        <v>0</v>
      </c>
      <c r="G1146" s="4">
        <v>1.83</v>
      </c>
      <c r="H1146">
        <v>0.53275765110800144</v>
      </c>
      <c r="I1146">
        <f>((Table1[[#This Row],[H-S prob.]]*(Table1[[#This Row],[Odds]]-1)-1+Table1[[#This Row],[H-S prob.]])/(Table1[[#This Row],[Odds]]-1))*0.3</f>
        <v>-9.0554813755508601E-3</v>
      </c>
      <c r="K1146">
        <f>(Table1[[#This Row],[H-S Bet]]*Table1[[#This Row],[Odds]]*Table1[[#This Row],[Win]]-Table1[[#This Row],[H-S Bet]])*Table1[[#This Row],[H-S Bankroll]]</f>
        <v>0</v>
      </c>
      <c r="L1146">
        <f>Table1[[#This Row],[H-S Bet]]*Table1[[#This Row],[Odds]]*Table1[[#This Row],[Win]]-Table1[[#This Row],[H-S Bet]]</f>
        <v>0</v>
      </c>
      <c r="M1146" s="5">
        <f>M1145</f>
        <v>1.3390158706791204</v>
      </c>
      <c r="N1146" s="4">
        <v>0.50700000000000001</v>
      </c>
      <c r="O1146" s="4">
        <f>((Table1[[#This Row],[Dom prob.]]*(Table1[[#This Row],[Odds]]-1)-1+Table1[[#This Row],[Dom prob.]])/(Table1[[#This Row],[Odds]]-1))*0.3</f>
        <v>-2.609277108433734E-2</v>
      </c>
      <c r="P1146" s="4"/>
      <c r="Q1146" s="4">
        <f>(Table1[[#This Row],[Dom Bet]]*Table1[[#This Row],[Odds]]*Table1[[#This Row],[Win]]-Table1[[#This Row],[Dom Bet]])*Table1[[#This Row],[Dom Bankroll]]</f>
        <v>0</v>
      </c>
      <c r="R1146" s="4">
        <f>Table1[[#This Row],[Dom Bet]]*Table1[[#This Row],[Odds]]*Table1[[#This Row],[Win]]-Table1[[#This Row],[Dom Bet]]</f>
        <v>0</v>
      </c>
      <c r="S1146" s="4">
        <f>S1145</f>
        <v>1.123474209011011</v>
      </c>
      <c r="T1146">
        <v>0.57120000000000004</v>
      </c>
      <c r="U1146">
        <f>((Table1[[#This Row],[BB prob.]]*(Table1[[#This Row],[Odds]]-1)-1+Table1[[#This Row],[BB prob.]])/(Table1[[#This Row],[Odds]]-1))*0.3</f>
        <v>1.6372048192771122E-2</v>
      </c>
      <c r="V1146">
        <v>1.6372048192771122E-2</v>
      </c>
      <c r="W1146">
        <f>(Table1[[#This Row],[BB Bet]]*Table1[[#This Row],[Odds]]*Table1[[#This Row],[Win]]-Table1[[#This Row],[BB Bet]])*Table1[[#This Row],[BB Bankroll]]</f>
        <v>-2.0556352679469966E-2</v>
      </c>
      <c r="X1146">
        <f>Table1[[#This Row],[BB Bet]]*Table1[[#This Row],[Odds]]*Table1[[#This Row],[Win]]-Table1[[#This Row],[BB Bet]]</f>
        <v>-1.6372048192771122E-2</v>
      </c>
      <c r="Y1146" s="5">
        <f>Y1145</f>
        <v>1.255576115916051</v>
      </c>
    </row>
    <row r="1147" spans="1:25" x14ac:dyDescent="0.35">
      <c r="A1147" s="4">
        <v>2020020596</v>
      </c>
      <c r="B1147" s="4">
        <v>80</v>
      </c>
      <c r="C1147" s="4" t="s">
        <v>25</v>
      </c>
      <c r="D1147" s="4" t="s">
        <v>28</v>
      </c>
      <c r="E1147" s="4">
        <v>0</v>
      </c>
      <c r="F1147" s="4">
        <v>1</v>
      </c>
      <c r="G1147" s="4">
        <v>2</v>
      </c>
      <c r="H1147">
        <v>0.46724234889199856</v>
      </c>
      <c r="I1147">
        <f>((Table1[[#This Row],[H-S prob.]]*(Table1[[#This Row],[Odds]]-1)-1+Table1[[#This Row],[H-S prob.]])/(Table1[[#This Row],[Odds]]-1))*0.3</f>
        <v>-1.9654590664800863E-2</v>
      </c>
      <c r="K1147">
        <f>(Table1[[#This Row],[H-S Bet]]*Table1[[#This Row],[Odds]]*Table1[[#This Row],[Win]]-Table1[[#This Row],[H-S Bet]])*Table1[[#This Row],[H-S Bankroll]]</f>
        <v>0</v>
      </c>
      <c r="L1147">
        <f>Table1[[#This Row],[H-S Bet]]*Table1[[#This Row],[Odds]]*Table1[[#This Row],[Win]]-Table1[[#This Row],[H-S Bet]]</f>
        <v>0</v>
      </c>
      <c r="M1147" s="5">
        <f>M1146</f>
        <v>1.3390158706791204</v>
      </c>
      <c r="N1147" s="4">
        <v>0.49299999999999999</v>
      </c>
      <c r="O1147" s="4">
        <f>((Table1[[#This Row],[Dom prob.]]*(Table1[[#This Row],[Odds]]-1)-1+Table1[[#This Row],[Dom prob.]])/(Table1[[#This Row],[Odds]]-1))*0.3</f>
        <v>-4.2000000000000032E-3</v>
      </c>
      <c r="P1147" s="4"/>
      <c r="Q1147" s="4">
        <f>(Table1[[#This Row],[Dom Bet]]*Table1[[#This Row],[Odds]]*Table1[[#This Row],[Win]]-Table1[[#This Row],[Dom Bet]])*Table1[[#This Row],[Dom Bankroll]]</f>
        <v>0</v>
      </c>
      <c r="R1147" s="4">
        <f>Table1[[#This Row],[Dom Bet]]*Table1[[#This Row],[Odds]]*Table1[[#This Row],[Win]]-Table1[[#This Row],[Dom Bet]]</f>
        <v>0</v>
      </c>
      <c r="S1147" s="4">
        <f>S1146</f>
        <v>1.123474209011011</v>
      </c>
      <c r="T1147">
        <v>0.42879999999999996</v>
      </c>
      <c r="U1147">
        <f>((Table1[[#This Row],[BB prob.]]*(Table1[[#This Row],[Odds]]-1)-1+Table1[[#This Row],[BB prob.]])/(Table1[[#This Row],[Odds]]-1))*0.3</f>
        <v>-4.2720000000000022E-2</v>
      </c>
      <c r="W1147">
        <f>(Table1[[#This Row],[BB Bet]]*Table1[[#This Row],[Odds]]*Table1[[#This Row],[Win]]-Table1[[#This Row],[BB Bet]])*Table1[[#This Row],[BB Bankroll]]</f>
        <v>0</v>
      </c>
      <c r="X1147">
        <f>Table1[[#This Row],[BB Bet]]*Table1[[#This Row],[Odds]]*Table1[[#This Row],[Win]]-Table1[[#This Row],[BB Bet]]</f>
        <v>0</v>
      </c>
      <c r="Y1147" s="5">
        <f>Y1146</f>
        <v>1.255576115916051</v>
      </c>
    </row>
    <row r="1148" spans="1:25" x14ac:dyDescent="0.35">
      <c r="A1148" s="4">
        <v>2020020596.0999999</v>
      </c>
      <c r="B1148" s="4">
        <v>80</v>
      </c>
      <c r="C1148" s="4" t="s">
        <v>10</v>
      </c>
      <c r="D1148" s="4" t="s">
        <v>11</v>
      </c>
      <c r="E1148" s="4">
        <v>1</v>
      </c>
      <c r="F1148" s="4">
        <v>1</v>
      </c>
      <c r="G1148" s="4">
        <v>1.4</v>
      </c>
      <c r="H1148">
        <v>0.63639545012787335</v>
      </c>
      <c r="I1148">
        <f>((Table1[[#This Row],[H-S prob.]]*(Table1[[#This Row],[Odds]]-1)-1+Table1[[#This Row],[H-S prob.]])/(Table1[[#This Row],[Odds]]-1))*0.3</f>
        <v>-8.1784777365733044E-2</v>
      </c>
      <c r="K1148">
        <f>(Table1[[#This Row],[H-S Bet]]*Table1[[#This Row],[Odds]]*Table1[[#This Row],[Win]]-Table1[[#This Row],[H-S Bet]])*Table1[[#This Row],[H-S Bankroll]]</f>
        <v>0</v>
      </c>
      <c r="L1148">
        <f>Table1[[#This Row],[H-S Bet]]*Table1[[#This Row],[Odds]]*Table1[[#This Row],[Win]]-Table1[[#This Row],[H-S Bet]]</f>
        <v>0</v>
      </c>
      <c r="M1148" s="5">
        <f>M1147</f>
        <v>1.3390158706791204</v>
      </c>
      <c r="N1148" s="4">
        <v>0.72199999999999998</v>
      </c>
      <c r="O1148" s="4">
        <f>((Table1[[#This Row],[Dom prob.]]*(Table1[[#This Row],[Odds]]-1)-1+Table1[[#This Row],[Dom prob.]])/(Table1[[#This Row],[Odds]]-1))*0.3</f>
        <v>8.0999999999999423E-3</v>
      </c>
      <c r="P1148" s="4">
        <v>8.0999999999999423E-3</v>
      </c>
      <c r="Q1148" s="4">
        <f>(Table1[[#This Row],[Dom Bet]]*Table1[[#This Row],[Odds]]*Table1[[#This Row],[Win]]-Table1[[#This Row],[Dom Bet]])*Table1[[#This Row],[Dom Bankroll]]</f>
        <v>3.6400564371956482E-3</v>
      </c>
      <c r="R1148" s="4">
        <f>Table1[[#This Row],[Dom Bet]]*Table1[[#This Row],[Odds]]*Table1[[#This Row],[Win]]-Table1[[#This Row],[Dom Bet]]</f>
        <v>3.2399999999999755E-3</v>
      </c>
      <c r="S1148" s="4">
        <f>S1147</f>
        <v>1.123474209011011</v>
      </c>
      <c r="T1148">
        <v>0.73480000000000001</v>
      </c>
      <c r="U1148">
        <f>((Table1[[#This Row],[BB prob.]]*(Table1[[#This Row],[Odds]]-1)-1+Table1[[#This Row],[BB prob.]])/(Table1[[#This Row],[Odds]]-1))*0.3</f>
        <v>2.1539999999999979E-2</v>
      </c>
      <c r="V1148">
        <v>2.1539999999999979E-2</v>
      </c>
      <c r="W1148">
        <f>(Table1[[#This Row],[BB Bet]]*Table1[[#This Row],[Odds]]*Table1[[#This Row],[Win]]-Table1[[#This Row],[BB Bet]])*Table1[[#This Row],[BB Bankroll]]</f>
        <v>1.081804381473268E-2</v>
      </c>
      <c r="X1148">
        <f>Table1[[#This Row],[BB Bet]]*Table1[[#This Row],[Odds]]*Table1[[#This Row],[Win]]-Table1[[#This Row],[BB Bet]]</f>
        <v>8.6159999999999883E-3</v>
      </c>
      <c r="Y1148" s="5">
        <f>Y1147</f>
        <v>1.255576115916051</v>
      </c>
    </row>
    <row r="1149" spans="1:25" x14ac:dyDescent="0.35">
      <c r="A1149" s="4">
        <v>2020020596.0999999</v>
      </c>
      <c r="B1149" s="4">
        <v>80</v>
      </c>
      <c r="C1149" s="4" t="s">
        <v>11</v>
      </c>
      <c r="D1149" s="4" t="s">
        <v>10</v>
      </c>
      <c r="E1149" s="4">
        <v>0</v>
      </c>
      <c r="F1149" s="4">
        <v>0</v>
      </c>
      <c r="G1149" s="4">
        <v>2.9</v>
      </c>
      <c r="H1149">
        <v>0.3636045498721267</v>
      </c>
      <c r="I1149">
        <f>((Table1[[#This Row],[H-S prob.]]*(Table1[[#This Row],[Odds]]-1)-1+Table1[[#This Row],[H-S prob.]])/(Table1[[#This Row],[Odds]]-1))*0.3</f>
        <v>8.5978728361843209E-3</v>
      </c>
      <c r="J1149">
        <v>8.5978728361843209E-3</v>
      </c>
      <c r="K1149">
        <f>(Table1[[#This Row],[H-S Bet]]*Table1[[#This Row],[Odds]]*Table1[[#This Row],[Win]]-Table1[[#This Row],[H-S Bet]])*Table1[[#This Row],[H-S Bankroll]]</f>
        <v>-1.1512688181731706E-2</v>
      </c>
      <c r="L1149">
        <f>Table1[[#This Row],[H-S Bet]]*Table1[[#This Row],[Odds]]*Table1[[#This Row],[Win]]-Table1[[#This Row],[H-S Bet]]</f>
        <v>-8.5978728361843209E-3</v>
      </c>
      <c r="M1149" s="5">
        <f>M1148</f>
        <v>1.3390158706791204</v>
      </c>
      <c r="N1149" s="4">
        <v>0.27800000000000002</v>
      </c>
      <c r="O1149" s="4">
        <f>((Table1[[#This Row],[Dom prob.]]*(Table1[[#This Row],[Odds]]-1)-1+Table1[[#This Row],[Dom prob.]])/(Table1[[#This Row],[Odds]]-1))*0.3</f>
        <v>-3.0599999999999995E-2</v>
      </c>
      <c r="P1149" s="4"/>
      <c r="Q1149" s="4">
        <f>(Table1[[#This Row],[Dom Bet]]*Table1[[#This Row],[Odds]]*Table1[[#This Row],[Win]]-Table1[[#This Row],[Dom Bet]])*Table1[[#This Row],[Dom Bankroll]]</f>
        <v>0</v>
      </c>
      <c r="R1149" s="4">
        <f>Table1[[#This Row],[Dom Bet]]*Table1[[#This Row],[Odds]]*Table1[[#This Row],[Win]]-Table1[[#This Row],[Dom Bet]]</f>
        <v>0</v>
      </c>
      <c r="S1149" s="4">
        <f>S1148</f>
        <v>1.123474209011011</v>
      </c>
      <c r="T1149">
        <v>0.26519999999999999</v>
      </c>
      <c r="U1149">
        <f>((Table1[[#This Row],[BB prob.]]*(Table1[[#This Row],[Odds]]-1)-1+Table1[[#This Row],[BB prob.]])/(Table1[[#This Row],[Odds]]-1))*0.3</f>
        <v>-3.646105263157895E-2</v>
      </c>
      <c r="W1149">
        <f>(Table1[[#This Row],[BB Bet]]*Table1[[#This Row],[Odds]]*Table1[[#This Row],[Win]]-Table1[[#This Row],[BB Bet]])*Table1[[#This Row],[BB Bankroll]]</f>
        <v>0</v>
      </c>
      <c r="X1149">
        <f>Table1[[#This Row],[BB Bet]]*Table1[[#This Row],[Odds]]*Table1[[#This Row],[Win]]-Table1[[#This Row],[BB Bet]]</f>
        <v>0</v>
      </c>
      <c r="Y1149" s="5">
        <f>Y1148</f>
        <v>1.255576115916051</v>
      </c>
    </row>
    <row r="1150" spans="1:25" x14ac:dyDescent="0.35">
      <c r="A1150" s="4">
        <v>2020020597</v>
      </c>
      <c r="B1150" s="4">
        <v>81</v>
      </c>
      <c r="C1150" s="4" t="s">
        <v>15</v>
      </c>
      <c r="D1150" s="4" t="s">
        <v>13</v>
      </c>
      <c r="E1150" s="4">
        <v>1</v>
      </c>
      <c r="F1150" s="4">
        <v>0</v>
      </c>
      <c r="G1150" s="4">
        <v>2.4500000000000002</v>
      </c>
      <c r="H1150">
        <v>0.403833423356111</v>
      </c>
      <c r="I1150">
        <f>((Table1[[#This Row],[H-S prob.]]*(Table1[[#This Row],[Odds]]-1)-1+Table1[[#This Row],[H-S prob.]])/(Table1[[#This Row],[Odds]]-1))*0.3</f>
        <v>-2.194781953971308E-3</v>
      </c>
      <c r="K1150">
        <f>(Table1[[#This Row],[H-S Bet]]*Table1[[#This Row],[Odds]]*Table1[[#This Row],[Win]]-Table1[[#This Row],[H-S Bet]])*Table1[[#This Row],[H-S Bankroll]]</f>
        <v>0</v>
      </c>
      <c r="L1150">
        <f>Table1[[#This Row],[H-S Bet]]*Table1[[#This Row],[Odds]]*Table1[[#This Row],[Win]]-Table1[[#This Row],[H-S Bet]]</f>
        <v>0</v>
      </c>
      <c r="M1150" s="5">
        <f>M1149+SUM(K1128:K1149)</f>
        <v>1.2850408080365432</v>
      </c>
      <c r="N1150" s="4">
        <v>0.40300000000000002</v>
      </c>
      <c r="O1150" s="4">
        <f>((Table1[[#This Row],[Dom prob.]]*(Table1[[#This Row],[Odds]]-1)-1+Table1[[#This Row],[Dom prob.]])/(Table1[[#This Row],[Odds]]-1))*0.3</f>
        <v>-2.6172413793103086E-3</v>
      </c>
      <c r="P1150" s="4"/>
      <c r="Q1150" s="4">
        <f>(Table1[[#This Row],[Dom Bet]]*Table1[[#This Row],[Odds]]*Table1[[#This Row],[Win]]-Table1[[#This Row],[Dom Bet]])*Table1[[#This Row],[Dom Bankroll]]</f>
        <v>0</v>
      </c>
      <c r="R1150" s="4">
        <f>Table1[[#This Row],[Dom Bet]]*Table1[[#This Row],[Odds]]*Table1[[#This Row],[Win]]-Table1[[#This Row],[Dom Bet]]</f>
        <v>0</v>
      </c>
      <c r="S1150" s="4">
        <f>S1149+SUM(Q1128:Q1149)</f>
        <v>1.1174503007986094</v>
      </c>
      <c r="T1150">
        <v>0.41160000000000002</v>
      </c>
      <c r="U1150">
        <f>((Table1[[#This Row],[BB prob.]]*(Table1[[#This Row],[Odds]]-1)-1+Table1[[#This Row],[BB prob.]])/(Table1[[#This Row],[Odds]]-1))*0.3</f>
        <v>1.7420689655172721E-3</v>
      </c>
      <c r="V1150">
        <v>1.7420689655172721E-3</v>
      </c>
      <c r="W1150">
        <f>(Table1[[#This Row],[BB Bet]]*Table1[[#This Row],[Odds]]*Table1[[#This Row],[Win]]-Table1[[#This Row],[BB Bet]])*Table1[[#This Row],[BB Bankroll]]</f>
        <v>-2.2241167587538288E-3</v>
      </c>
      <c r="X1150">
        <f>Table1[[#This Row],[BB Bet]]*Table1[[#This Row],[Odds]]*Table1[[#This Row],[Win]]-Table1[[#This Row],[BB Bet]]</f>
        <v>-1.7420689655172721E-3</v>
      </c>
      <c r="Y1150" s="5">
        <f>Y1149+SUM(W1128:W1149)</f>
        <v>1.2767099367351524</v>
      </c>
    </row>
    <row r="1151" spans="1:25" x14ac:dyDescent="0.35">
      <c r="A1151" s="4">
        <v>2020020597</v>
      </c>
      <c r="B1151" s="4">
        <v>81</v>
      </c>
      <c r="C1151" s="4" t="s">
        <v>13</v>
      </c>
      <c r="D1151" s="4" t="s">
        <v>15</v>
      </c>
      <c r="E1151" s="4">
        <v>0</v>
      </c>
      <c r="F1151" s="4">
        <v>1</v>
      </c>
      <c r="G1151" s="4">
        <v>1.6</v>
      </c>
      <c r="H1151">
        <v>0.59616657664388895</v>
      </c>
      <c r="I1151">
        <f>((Table1[[#This Row],[H-S prob.]]*(Table1[[#This Row],[Odds]]-1)-1+Table1[[#This Row],[H-S prob.]])/(Table1[[#This Row],[Odds]]-1))*0.3</f>
        <v>-2.3066738684888784E-2</v>
      </c>
      <c r="K1151">
        <f>(Table1[[#This Row],[H-S Bet]]*Table1[[#This Row],[Odds]]*Table1[[#This Row],[Win]]-Table1[[#This Row],[H-S Bet]])*Table1[[#This Row],[H-S Bankroll]]</f>
        <v>0</v>
      </c>
      <c r="L1151">
        <f>Table1[[#This Row],[H-S Bet]]*Table1[[#This Row],[Odds]]*Table1[[#This Row],[Win]]-Table1[[#This Row],[H-S Bet]]</f>
        <v>0</v>
      </c>
      <c r="M1151" s="5">
        <f>M1150</f>
        <v>1.2850408080365432</v>
      </c>
      <c r="N1151" s="4">
        <v>0.59699999999999998</v>
      </c>
      <c r="O1151" s="4">
        <f>((Table1[[#This Row],[Dom prob.]]*(Table1[[#This Row],[Odds]]-1)-1+Table1[[#This Row],[Dom prob.]])/(Table1[[#This Row],[Odds]]-1))*0.3</f>
        <v>-2.2399999999999972E-2</v>
      </c>
      <c r="P1151" s="4"/>
      <c r="Q1151" s="4">
        <f>(Table1[[#This Row],[Dom Bet]]*Table1[[#This Row],[Odds]]*Table1[[#This Row],[Win]]-Table1[[#This Row],[Dom Bet]])*Table1[[#This Row],[Dom Bankroll]]</f>
        <v>0</v>
      </c>
      <c r="R1151" s="4">
        <f>Table1[[#This Row],[Dom Bet]]*Table1[[#This Row],[Odds]]*Table1[[#This Row],[Win]]-Table1[[#This Row],[Dom Bet]]</f>
        <v>0</v>
      </c>
      <c r="S1151" s="4">
        <f>S1150</f>
        <v>1.1174503007986094</v>
      </c>
      <c r="T1151">
        <v>0.58840000000000003</v>
      </c>
      <c r="U1151">
        <f>((Table1[[#This Row],[BB prob.]]*(Table1[[#This Row],[Odds]]-1)-1+Table1[[#This Row],[BB prob.]])/(Table1[[#This Row],[Odds]]-1))*0.3</f>
        <v>-2.9279999999999966E-2</v>
      </c>
      <c r="W1151">
        <f>(Table1[[#This Row],[BB Bet]]*Table1[[#This Row],[Odds]]*Table1[[#This Row],[Win]]-Table1[[#This Row],[BB Bet]])*Table1[[#This Row],[BB Bankroll]]</f>
        <v>0</v>
      </c>
      <c r="X1151">
        <f>Table1[[#This Row],[BB Bet]]*Table1[[#This Row],[Odds]]*Table1[[#This Row],[Win]]-Table1[[#This Row],[BB Bet]]</f>
        <v>0</v>
      </c>
      <c r="Y1151" s="5">
        <f>Y1150</f>
        <v>1.2767099367351524</v>
      </c>
    </row>
    <row r="1152" spans="1:25" x14ac:dyDescent="0.35">
      <c r="A1152" s="4">
        <v>2020020598</v>
      </c>
      <c r="B1152" s="4">
        <v>81</v>
      </c>
      <c r="C1152" s="4" t="s">
        <v>18</v>
      </c>
      <c r="D1152" s="4" t="s">
        <v>32</v>
      </c>
      <c r="E1152" s="4">
        <v>1</v>
      </c>
      <c r="F1152" s="4">
        <v>1</v>
      </c>
      <c r="G1152" s="4">
        <v>1.62</v>
      </c>
      <c r="H1152">
        <v>0.55528867697547912</v>
      </c>
      <c r="I1152">
        <f>((Table1[[#This Row],[H-S prob.]]*(Table1[[#This Row],[Odds]]-1)-1+Table1[[#This Row],[H-S prob.]])/(Table1[[#This Row],[Odds]]-1))*0.3</f>
        <v>-4.8596295145027599E-2</v>
      </c>
      <c r="K1152">
        <f>(Table1[[#This Row],[H-S Bet]]*Table1[[#This Row],[Odds]]*Table1[[#This Row],[Win]]-Table1[[#This Row],[H-S Bet]])*Table1[[#This Row],[H-S Bankroll]]</f>
        <v>0</v>
      </c>
      <c r="L1152">
        <f>Table1[[#This Row],[H-S Bet]]*Table1[[#This Row],[Odds]]*Table1[[#This Row],[Win]]-Table1[[#This Row],[H-S Bet]]</f>
        <v>0</v>
      </c>
      <c r="M1152" s="5">
        <f>M1151</f>
        <v>1.2850408080365432</v>
      </c>
      <c r="N1152" s="4">
        <v>0.60099999999999998</v>
      </c>
      <c r="O1152" s="4">
        <f>((Table1[[#This Row],[Dom prob.]]*(Table1[[#This Row],[Odds]]-1)-1+Table1[[#This Row],[Dom prob.]])/(Table1[[#This Row],[Odds]]-1))*0.3</f>
        <v>-1.2764516129032236E-2</v>
      </c>
      <c r="P1152" s="4"/>
      <c r="Q1152" s="4">
        <f>(Table1[[#This Row],[Dom Bet]]*Table1[[#This Row],[Odds]]*Table1[[#This Row],[Win]]-Table1[[#This Row],[Dom Bet]])*Table1[[#This Row],[Dom Bankroll]]</f>
        <v>0</v>
      </c>
      <c r="R1152" s="4">
        <f>Table1[[#This Row],[Dom Bet]]*Table1[[#This Row],[Odds]]*Table1[[#This Row],[Win]]-Table1[[#This Row],[Dom Bet]]</f>
        <v>0</v>
      </c>
      <c r="S1152" s="4">
        <f>S1151</f>
        <v>1.1174503007986094</v>
      </c>
      <c r="T1152">
        <v>0.60780000000000001</v>
      </c>
      <c r="U1152">
        <f>((Table1[[#This Row],[BB prob.]]*(Table1[[#This Row],[Odds]]-1)-1+Table1[[#This Row],[BB prob.]])/(Table1[[#This Row],[Odds]]-1))*0.3</f>
        <v>-7.4341935483870627E-3</v>
      </c>
      <c r="W1152">
        <f>(Table1[[#This Row],[BB Bet]]*Table1[[#This Row],[Odds]]*Table1[[#This Row],[Win]]-Table1[[#This Row],[BB Bet]])*Table1[[#This Row],[BB Bankroll]]</f>
        <v>0</v>
      </c>
      <c r="X1152">
        <f>Table1[[#This Row],[BB Bet]]*Table1[[#This Row],[Odds]]*Table1[[#This Row],[Win]]-Table1[[#This Row],[BB Bet]]</f>
        <v>0</v>
      </c>
      <c r="Y1152" s="5">
        <f>Y1151</f>
        <v>1.2767099367351524</v>
      </c>
    </row>
    <row r="1153" spans="1:25" x14ac:dyDescent="0.35">
      <c r="A1153" s="4">
        <v>2020020598</v>
      </c>
      <c r="B1153" s="4">
        <v>81</v>
      </c>
      <c r="C1153" s="4" t="s">
        <v>32</v>
      </c>
      <c r="D1153" s="4" t="s">
        <v>18</v>
      </c>
      <c r="E1153" s="4">
        <v>0</v>
      </c>
      <c r="F1153" s="4">
        <v>0</v>
      </c>
      <c r="G1153" s="4">
        <v>2.4</v>
      </c>
      <c r="H1153">
        <v>0.44471132302452099</v>
      </c>
      <c r="I1153">
        <f>((Table1[[#This Row],[H-S prob.]]*(Table1[[#This Row],[Odds]]-1)-1+Table1[[#This Row],[H-S prob.]])/(Table1[[#This Row],[Odds]]-1))*0.3</f>
        <v>1.4422966126896499E-2</v>
      </c>
      <c r="J1153">
        <v>1.4422966126896499E-2</v>
      </c>
      <c r="K1153">
        <f>(Table1[[#This Row],[H-S Bet]]*Table1[[#This Row],[Odds]]*Table1[[#This Row],[Win]]-Table1[[#This Row],[H-S Bet]])*Table1[[#This Row],[H-S Bankroll]]</f>
        <v>-1.8534100045990768E-2</v>
      </c>
      <c r="L1153">
        <f>Table1[[#This Row],[H-S Bet]]*Table1[[#This Row],[Odds]]*Table1[[#This Row],[Win]]-Table1[[#This Row],[H-S Bet]]</f>
        <v>-1.4422966126896499E-2</v>
      </c>
      <c r="M1153" s="5">
        <f>M1152</f>
        <v>1.2850408080365432</v>
      </c>
      <c r="N1153" s="4">
        <v>0.39900000000000002</v>
      </c>
      <c r="O1153" s="4">
        <f>((Table1[[#This Row],[Dom prob.]]*(Table1[[#This Row],[Odds]]-1)-1+Table1[[#This Row],[Dom prob.]])/(Table1[[#This Row],[Odds]]-1))*0.3</f>
        <v>-9.0857142857142855E-3</v>
      </c>
      <c r="P1153" s="4"/>
      <c r="Q1153" s="4">
        <f>(Table1[[#This Row],[Dom Bet]]*Table1[[#This Row],[Odds]]*Table1[[#This Row],[Win]]-Table1[[#This Row],[Dom Bet]])*Table1[[#This Row],[Dom Bankroll]]</f>
        <v>0</v>
      </c>
      <c r="R1153" s="4">
        <f>Table1[[#This Row],[Dom Bet]]*Table1[[#This Row],[Odds]]*Table1[[#This Row],[Win]]-Table1[[#This Row],[Dom Bet]]</f>
        <v>0</v>
      </c>
      <c r="S1153" s="4">
        <f>S1152</f>
        <v>1.1174503007986094</v>
      </c>
      <c r="T1153">
        <v>0.39219999999999999</v>
      </c>
      <c r="U1153">
        <f>((Table1[[#This Row],[BB prob.]]*(Table1[[#This Row],[Odds]]-1)-1+Table1[[#This Row],[BB prob.]])/(Table1[[#This Row],[Odds]]-1))*0.3</f>
        <v>-1.2582857142857165E-2</v>
      </c>
      <c r="W1153">
        <f>(Table1[[#This Row],[BB Bet]]*Table1[[#This Row],[Odds]]*Table1[[#This Row],[Win]]-Table1[[#This Row],[BB Bet]])*Table1[[#This Row],[BB Bankroll]]</f>
        <v>0</v>
      </c>
      <c r="X1153">
        <f>Table1[[#This Row],[BB Bet]]*Table1[[#This Row],[Odds]]*Table1[[#This Row],[Win]]-Table1[[#This Row],[BB Bet]]</f>
        <v>0</v>
      </c>
      <c r="Y1153" s="5">
        <f>Y1152</f>
        <v>1.2767099367351524</v>
      </c>
    </row>
    <row r="1154" spans="1:25" x14ac:dyDescent="0.35">
      <c r="A1154" s="4">
        <v>2020020599</v>
      </c>
      <c r="B1154" s="4">
        <v>81</v>
      </c>
      <c r="C1154" s="4" t="s">
        <v>19</v>
      </c>
      <c r="D1154" s="4" t="s">
        <v>5</v>
      </c>
      <c r="E1154" s="4">
        <v>0</v>
      </c>
      <c r="F1154" s="4">
        <v>1</v>
      </c>
      <c r="G1154" s="4">
        <v>4</v>
      </c>
      <c r="H1154">
        <v>0.22900465351169771</v>
      </c>
      <c r="I1154">
        <f>((Table1[[#This Row],[H-S prob.]]*(Table1[[#This Row],[Odds]]-1)-1+Table1[[#This Row],[H-S prob.]])/(Table1[[#This Row],[Odds]]-1))*0.3</f>
        <v>-8.398138595320917E-3</v>
      </c>
      <c r="K1154">
        <f>(Table1[[#This Row],[H-S Bet]]*Table1[[#This Row],[Odds]]*Table1[[#This Row],[Win]]-Table1[[#This Row],[H-S Bet]])*Table1[[#This Row],[H-S Bankroll]]</f>
        <v>0</v>
      </c>
      <c r="L1154">
        <f>Table1[[#This Row],[H-S Bet]]*Table1[[#This Row],[Odds]]*Table1[[#This Row],[Win]]-Table1[[#This Row],[H-S Bet]]</f>
        <v>0</v>
      </c>
      <c r="M1154" s="5">
        <f>M1153</f>
        <v>1.2850408080365432</v>
      </c>
      <c r="N1154" s="4">
        <v>0.24199999999999999</v>
      </c>
      <c r="O1154" s="4">
        <f>((Table1[[#This Row],[Dom prob.]]*(Table1[[#This Row],[Odds]]-1)-1+Table1[[#This Row],[Dom prob.]])/(Table1[[#This Row],[Odds]]-1))*0.3</f>
        <v>-3.2000000000000028E-3</v>
      </c>
      <c r="P1154" s="4"/>
      <c r="Q1154" s="4">
        <f>(Table1[[#This Row],[Dom Bet]]*Table1[[#This Row],[Odds]]*Table1[[#This Row],[Win]]-Table1[[#This Row],[Dom Bet]])*Table1[[#This Row],[Dom Bankroll]]</f>
        <v>0</v>
      </c>
      <c r="R1154" s="4">
        <f>Table1[[#This Row],[Dom Bet]]*Table1[[#This Row],[Odds]]*Table1[[#This Row],[Win]]-Table1[[#This Row],[Dom Bet]]</f>
        <v>0</v>
      </c>
      <c r="S1154" s="4">
        <f>S1153</f>
        <v>1.1174503007986094</v>
      </c>
      <c r="T1154">
        <v>0.14400000000000002</v>
      </c>
      <c r="U1154">
        <f>((Table1[[#This Row],[BB prob.]]*(Table1[[#This Row],[Odds]]-1)-1+Table1[[#This Row],[BB prob.]])/(Table1[[#This Row],[Odds]]-1))*0.3</f>
        <v>-4.2399999999999993E-2</v>
      </c>
      <c r="W1154">
        <f>(Table1[[#This Row],[BB Bet]]*Table1[[#This Row],[Odds]]*Table1[[#This Row],[Win]]-Table1[[#This Row],[BB Bet]])*Table1[[#This Row],[BB Bankroll]]</f>
        <v>0</v>
      </c>
      <c r="X1154">
        <f>Table1[[#This Row],[BB Bet]]*Table1[[#This Row],[Odds]]*Table1[[#This Row],[Win]]-Table1[[#This Row],[BB Bet]]</f>
        <v>0</v>
      </c>
      <c r="Y1154" s="5">
        <f>Y1153</f>
        <v>1.2767099367351524</v>
      </c>
    </row>
    <row r="1155" spans="1:25" x14ac:dyDescent="0.35">
      <c r="A1155" s="4">
        <v>2020020599</v>
      </c>
      <c r="B1155" s="4">
        <v>81</v>
      </c>
      <c r="C1155" s="4" t="s">
        <v>5</v>
      </c>
      <c r="D1155" s="4" t="s">
        <v>19</v>
      </c>
      <c r="E1155" s="4">
        <v>1</v>
      </c>
      <c r="F1155" s="4">
        <v>0</v>
      </c>
      <c r="G1155" s="4">
        <v>1.27</v>
      </c>
      <c r="H1155">
        <v>0.77099534648830237</v>
      </c>
      <c r="I1155">
        <f>((Table1[[#This Row],[H-S prob.]]*(Table1[[#This Row],[Odds]]-1)-1+Table1[[#This Row],[H-S prob.]])/(Table1[[#This Row],[Odds]]-1))*0.3</f>
        <v>-2.3151011066506619E-2</v>
      </c>
      <c r="K1155">
        <f>(Table1[[#This Row],[H-S Bet]]*Table1[[#This Row],[Odds]]*Table1[[#This Row],[Win]]-Table1[[#This Row],[H-S Bet]])*Table1[[#This Row],[H-S Bankroll]]</f>
        <v>0</v>
      </c>
      <c r="L1155">
        <f>Table1[[#This Row],[H-S Bet]]*Table1[[#This Row],[Odds]]*Table1[[#This Row],[Win]]-Table1[[#This Row],[H-S Bet]]</f>
        <v>0</v>
      </c>
      <c r="M1155" s="5">
        <f>M1154</f>
        <v>1.2850408080365432</v>
      </c>
      <c r="N1155" s="4">
        <v>0.75800000000000001</v>
      </c>
      <c r="O1155" s="4">
        <f>((Table1[[#This Row],[Dom prob.]]*(Table1[[#This Row],[Odds]]-1)-1+Table1[[#This Row],[Dom prob.]])/(Table1[[#This Row],[Odds]]-1))*0.3</f>
        <v>-4.1488888888888804E-2</v>
      </c>
      <c r="P1155" s="4"/>
      <c r="Q1155" s="4">
        <f>(Table1[[#This Row],[Dom Bet]]*Table1[[#This Row],[Odds]]*Table1[[#This Row],[Win]]-Table1[[#This Row],[Dom Bet]])*Table1[[#This Row],[Dom Bankroll]]</f>
        <v>0</v>
      </c>
      <c r="R1155" s="4">
        <f>Table1[[#This Row],[Dom Bet]]*Table1[[#This Row],[Odds]]*Table1[[#This Row],[Win]]-Table1[[#This Row],[Dom Bet]]</f>
        <v>0</v>
      </c>
      <c r="S1155" s="4">
        <f>S1154</f>
        <v>1.1174503007986094</v>
      </c>
      <c r="T1155">
        <v>0.85599999999999998</v>
      </c>
      <c r="U1155">
        <f>((Table1[[#This Row],[BB prob.]]*(Table1[[#This Row],[Odds]]-1)-1+Table1[[#This Row],[BB prob.]])/(Table1[[#This Row],[Odds]]-1))*0.3</f>
        <v>9.6799999999999956E-2</v>
      </c>
      <c r="V1155">
        <v>9.6799999999999956E-2</v>
      </c>
      <c r="W1155">
        <f>(Table1[[#This Row],[BB Bet]]*Table1[[#This Row],[Odds]]*Table1[[#This Row],[Win]]-Table1[[#This Row],[BB Bet]])*Table1[[#This Row],[BB Bankroll]]</f>
        <v>-0.1235855218759627</v>
      </c>
      <c r="X1155">
        <f>Table1[[#This Row],[BB Bet]]*Table1[[#This Row],[Odds]]*Table1[[#This Row],[Win]]-Table1[[#This Row],[BB Bet]]</f>
        <v>-9.6799999999999956E-2</v>
      </c>
      <c r="Y1155" s="5">
        <f>Y1154</f>
        <v>1.2767099367351524</v>
      </c>
    </row>
    <row r="1156" spans="1:25" x14ac:dyDescent="0.35">
      <c r="A1156" s="4">
        <v>2020020600</v>
      </c>
      <c r="B1156" s="4">
        <v>81</v>
      </c>
      <c r="C1156" s="4" t="s">
        <v>20</v>
      </c>
      <c r="D1156" s="4" t="s">
        <v>31</v>
      </c>
      <c r="E1156" s="4">
        <v>0</v>
      </c>
      <c r="F1156" s="4">
        <v>0</v>
      </c>
      <c r="G1156" s="4">
        <v>2.4</v>
      </c>
      <c r="H1156">
        <v>0.43905899187104847</v>
      </c>
      <c r="I1156">
        <f>((Table1[[#This Row],[H-S prob.]]*(Table1[[#This Row],[Odds]]-1)-1+Table1[[#This Row],[H-S prob.]])/(Table1[[#This Row],[Odds]]-1))*0.3</f>
        <v>1.1516052962253482E-2</v>
      </c>
      <c r="J1156">
        <v>1.1516052962253482E-2</v>
      </c>
      <c r="K1156">
        <f>(Table1[[#This Row],[H-S Bet]]*Table1[[#This Row],[Odds]]*Table1[[#This Row],[Win]]-Table1[[#This Row],[H-S Bet]])*Table1[[#This Row],[H-S Bankroll]]</f>
        <v>-1.4798598004005842E-2</v>
      </c>
      <c r="L1156">
        <f>Table1[[#This Row],[H-S Bet]]*Table1[[#This Row],[Odds]]*Table1[[#This Row],[Win]]-Table1[[#This Row],[H-S Bet]]</f>
        <v>-1.1516052962253482E-2</v>
      </c>
      <c r="M1156" s="5">
        <f>M1155</f>
        <v>1.2850408080365432</v>
      </c>
      <c r="N1156" s="4">
        <v>0.33899999999999997</v>
      </c>
      <c r="O1156" s="4">
        <f>((Table1[[#This Row],[Dom prob.]]*(Table1[[#This Row],[Odds]]-1)-1+Table1[[#This Row],[Dom prob.]])/(Table1[[#This Row],[Odds]]-1))*0.3</f>
        <v>-3.9942857142857169E-2</v>
      </c>
      <c r="P1156" s="4"/>
      <c r="Q1156" s="4">
        <f>(Table1[[#This Row],[Dom Bet]]*Table1[[#This Row],[Odds]]*Table1[[#This Row],[Win]]-Table1[[#This Row],[Dom Bet]])*Table1[[#This Row],[Dom Bankroll]]</f>
        <v>0</v>
      </c>
      <c r="R1156" s="4">
        <f>Table1[[#This Row],[Dom Bet]]*Table1[[#This Row],[Odds]]*Table1[[#This Row],[Win]]-Table1[[#This Row],[Dom Bet]]</f>
        <v>0</v>
      </c>
      <c r="S1156" s="4">
        <f>S1155</f>
        <v>1.1174503007986094</v>
      </c>
      <c r="T1156">
        <v>0.36499999999999999</v>
      </c>
      <c r="U1156">
        <f>((Table1[[#This Row],[BB prob.]]*(Table1[[#This Row],[Odds]]-1)-1+Table1[[#This Row],[BB prob.]])/(Table1[[#This Row],[Odds]]-1))*0.3</f>
        <v>-2.6571428571428572E-2</v>
      </c>
      <c r="W1156">
        <f>(Table1[[#This Row],[BB Bet]]*Table1[[#This Row],[Odds]]*Table1[[#This Row],[Win]]-Table1[[#This Row],[BB Bet]])*Table1[[#This Row],[BB Bankroll]]</f>
        <v>0</v>
      </c>
      <c r="X1156">
        <f>Table1[[#This Row],[BB Bet]]*Table1[[#This Row],[Odds]]*Table1[[#This Row],[Win]]-Table1[[#This Row],[BB Bet]]</f>
        <v>0</v>
      </c>
      <c r="Y1156" s="5">
        <f>Y1155</f>
        <v>1.2767099367351524</v>
      </c>
    </row>
    <row r="1157" spans="1:25" x14ac:dyDescent="0.35">
      <c r="A1157" s="4">
        <v>2020020600</v>
      </c>
      <c r="B1157" s="4">
        <v>81</v>
      </c>
      <c r="C1157" s="4" t="s">
        <v>31</v>
      </c>
      <c r="D1157" s="4" t="s">
        <v>20</v>
      </c>
      <c r="E1157" s="4">
        <v>1</v>
      </c>
      <c r="F1157" s="4">
        <v>1</v>
      </c>
      <c r="G1157" s="4">
        <v>1.62</v>
      </c>
      <c r="H1157">
        <v>0.56094100812895153</v>
      </c>
      <c r="I1157">
        <f>((Table1[[#This Row],[H-S prob.]]*(Table1[[#This Row],[Odds]]-1)-1+Table1[[#This Row],[H-S prob.]])/(Table1[[#This Row],[Odds]]-1))*0.3</f>
        <v>-4.4165596853757275E-2</v>
      </c>
      <c r="K1157">
        <f>(Table1[[#This Row],[H-S Bet]]*Table1[[#This Row],[Odds]]*Table1[[#This Row],[Win]]-Table1[[#This Row],[H-S Bet]])*Table1[[#This Row],[H-S Bankroll]]</f>
        <v>0</v>
      </c>
      <c r="L1157">
        <f>Table1[[#This Row],[H-S Bet]]*Table1[[#This Row],[Odds]]*Table1[[#This Row],[Win]]-Table1[[#This Row],[H-S Bet]]</f>
        <v>0</v>
      </c>
      <c r="M1157" s="5">
        <f>M1156</f>
        <v>1.2850408080365432</v>
      </c>
      <c r="N1157" s="4">
        <v>0.66100000000000003</v>
      </c>
      <c r="O1157" s="4">
        <f>((Table1[[#This Row],[Dom prob.]]*(Table1[[#This Row],[Odds]]-1)-1+Table1[[#This Row],[Dom prob.]])/(Table1[[#This Row],[Odds]]-1))*0.3</f>
        <v>3.4267741935483917E-2</v>
      </c>
      <c r="P1157" s="4">
        <v>3.4267741935483917E-2</v>
      </c>
      <c r="Q1157" s="4">
        <f>(Table1[[#This Row],[Dom Bet]]*Table1[[#This Row],[Odds]]*Table1[[#This Row],[Win]]-Table1[[#This Row],[Dom Bet]])*Table1[[#This Row],[Dom Bankroll]]</f>
        <v>2.3741349090767288E-2</v>
      </c>
      <c r="R1157" s="4">
        <f>Table1[[#This Row],[Dom Bet]]*Table1[[#This Row],[Odds]]*Table1[[#This Row],[Win]]-Table1[[#This Row],[Dom Bet]]</f>
        <v>2.1246000000000029E-2</v>
      </c>
      <c r="S1157" s="4">
        <f>S1156</f>
        <v>1.1174503007986094</v>
      </c>
      <c r="T1157">
        <v>0.63500000000000001</v>
      </c>
      <c r="U1157">
        <f>((Table1[[#This Row],[BB prob.]]*(Table1[[#This Row],[Odds]]-1)-1+Table1[[#This Row],[BB prob.]])/(Table1[[#This Row],[Odds]]-1))*0.3</f>
        <v>1.3887096774193574E-2</v>
      </c>
      <c r="V1157">
        <v>1.3887096774193574E-2</v>
      </c>
      <c r="W1157">
        <f>(Table1[[#This Row],[BB Bet]]*Table1[[#This Row],[Odds]]*Table1[[#This Row],[Win]]-Table1[[#This Row],[BB Bet]])*Table1[[#This Row],[BB Bankroll]]</f>
        <v>1.0992472555289685E-2</v>
      </c>
      <c r="X1157">
        <f>Table1[[#This Row],[BB Bet]]*Table1[[#This Row],[Odds]]*Table1[[#This Row],[Win]]-Table1[[#This Row],[BB Bet]]</f>
        <v>8.6100000000000187E-3</v>
      </c>
      <c r="Y1157" s="5">
        <f>Y1156</f>
        <v>1.2767099367351524</v>
      </c>
    </row>
    <row r="1158" spans="1:25" x14ac:dyDescent="0.35">
      <c r="A1158" s="4">
        <v>2020020603</v>
      </c>
      <c r="B1158" s="4">
        <v>81</v>
      </c>
      <c r="C1158" s="4" t="s">
        <v>22</v>
      </c>
      <c r="D1158" s="4" t="s">
        <v>7</v>
      </c>
      <c r="E1158" s="4">
        <v>1</v>
      </c>
      <c r="F1158" s="4">
        <v>0</v>
      </c>
      <c r="G1158" s="4">
        <v>2.35</v>
      </c>
      <c r="H1158">
        <v>0.45226505491713231</v>
      </c>
      <c r="I1158">
        <f>((Table1[[#This Row],[H-S prob.]]*(Table1[[#This Row],[Odds]]-1)-1+Table1[[#This Row],[H-S prob.]])/(Table1[[#This Row],[Odds]]-1))*0.3</f>
        <v>1.396063979005799E-2</v>
      </c>
      <c r="J1158">
        <v>1.396063979005799E-2</v>
      </c>
      <c r="K1158">
        <f>(Table1[[#This Row],[H-S Bet]]*Table1[[#This Row],[Odds]]*Table1[[#This Row],[Win]]-Table1[[#This Row],[H-S Bet]])*Table1[[#This Row],[H-S Bankroll]]</f>
        <v>-1.7939991836523235E-2</v>
      </c>
      <c r="L1158">
        <f>Table1[[#This Row],[H-S Bet]]*Table1[[#This Row],[Odds]]*Table1[[#This Row],[Win]]-Table1[[#This Row],[H-S Bet]]</f>
        <v>-1.396063979005799E-2</v>
      </c>
      <c r="M1158" s="5">
        <f>M1157</f>
        <v>1.2850408080365432</v>
      </c>
      <c r="N1158" s="4">
        <v>0.38800000000000001</v>
      </c>
      <c r="O1158" s="4">
        <f>((Table1[[#This Row],[Dom prob.]]*(Table1[[#This Row],[Odds]]-1)-1+Table1[[#This Row],[Dom prob.]])/(Table1[[#This Row],[Odds]]-1))*0.3</f>
        <v>-1.9599999999999985E-2</v>
      </c>
      <c r="P1158" s="4"/>
      <c r="Q1158" s="4">
        <f>(Table1[[#This Row],[Dom Bet]]*Table1[[#This Row],[Odds]]*Table1[[#This Row],[Win]]-Table1[[#This Row],[Dom Bet]])*Table1[[#This Row],[Dom Bankroll]]</f>
        <v>0</v>
      </c>
      <c r="R1158" s="4">
        <f>Table1[[#This Row],[Dom Bet]]*Table1[[#This Row],[Odds]]*Table1[[#This Row],[Win]]-Table1[[#This Row],[Dom Bet]]</f>
        <v>0</v>
      </c>
      <c r="S1158" s="4">
        <f>S1157</f>
        <v>1.1174503007986094</v>
      </c>
      <c r="T1158">
        <v>0.42370000000000002</v>
      </c>
      <c r="U1158">
        <f>((Table1[[#This Row],[BB prob.]]*(Table1[[#This Row],[Odds]]-1)-1+Table1[[#This Row],[BB prob.]])/(Table1[[#This Row],[Odds]]-1))*0.3</f>
        <v>-9.5666666666665494E-4</v>
      </c>
      <c r="W1158">
        <f>(Table1[[#This Row],[BB Bet]]*Table1[[#This Row],[Odds]]*Table1[[#This Row],[Win]]-Table1[[#This Row],[BB Bet]])*Table1[[#This Row],[BB Bankroll]]</f>
        <v>0</v>
      </c>
      <c r="X1158">
        <f>Table1[[#This Row],[BB Bet]]*Table1[[#This Row],[Odds]]*Table1[[#This Row],[Win]]-Table1[[#This Row],[BB Bet]]</f>
        <v>0</v>
      </c>
      <c r="Y1158" s="5">
        <f>Y1157</f>
        <v>1.2767099367351524</v>
      </c>
    </row>
    <row r="1159" spans="1:25" x14ac:dyDescent="0.35">
      <c r="A1159" s="4">
        <v>2020020603</v>
      </c>
      <c r="B1159" s="4">
        <v>81</v>
      </c>
      <c r="C1159" s="4" t="s">
        <v>7</v>
      </c>
      <c r="D1159" s="4" t="s">
        <v>22</v>
      </c>
      <c r="E1159" s="4">
        <v>0</v>
      </c>
      <c r="F1159" s="4">
        <v>1</v>
      </c>
      <c r="G1159" s="4">
        <v>1.64</v>
      </c>
      <c r="H1159">
        <v>0.54773494508286769</v>
      </c>
      <c r="I1159">
        <f>((Table1[[#This Row],[H-S prob.]]*(Table1[[#This Row],[Odds]]-1)-1+Table1[[#This Row],[H-S prob.]])/(Table1[[#This Row],[Odds]]-1))*0.3</f>
        <v>-4.7678760967545496E-2</v>
      </c>
      <c r="K1159">
        <f>(Table1[[#This Row],[H-S Bet]]*Table1[[#This Row],[Odds]]*Table1[[#This Row],[Win]]-Table1[[#This Row],[H-S Bet]])*Table1[[#This Row],[H-S Bankroll]]</f>
        <v>0</v>
      </c>
      <c r="L1159">
        <f>Table1[[#This Row],[H-S Bet]]*Table1[[#This Row],[Odds]]*Table1[[#This Row],[Win]]-Table1[[#This Row],[H-S Bet]]</f>
        <v>0</v>
      </c>
      <c r="M1159" s="5">
        <f>M1158</f>
        <v>1.2850408080365432</v>
      </c>
      <c r="N1159" s="4">
        <v>0.61199999999999999</v>
      </c>
      <c r="O1159" s="4">
        <f>((Table1[[#This Row],[Dom prob.]]*(Table1[[#This Row],[Odds]]-1)-1+Table1[[#This Row],[Dom prob.]])/(Table1[[#This Row],[Odds]]-1))*0.3</f>
        <v>1.724999999999956E-3</v>
      </c>
      <c r="P1159" s="4">
        <v>1.724999999999956E-3</v>
      </c>
      <c r="Q1159" s="4">
        <f>(Table1[[#This Row],[Dom Bet]]*Table1[[#This Row],[Odds]]*Table1[[#This Row],[Win]]-Table1[[#This Row],[Dom Bet]])*Table1[[#This Row],[Dom Bankroll]]</f>
        <v>1.2336651320816331E-3</v>
      </c>
      <c r="R1159" s="4">
        <f>Table1[[#This Row],[Dom Bet]]*Table1[[#This Row],[Odds]]*Table1[[#This Row],[Win]]-Table1[[#This Row],[Dom Bet]]</f>
        <v>1.1039999999999715E-3</v>
      </c>
      <c r="S1159" s="4">
        <f>S1158</f>
        <v>1.1174503007986094</v>
      </c>
      <c r="T1159">
        <v>0.57630000000000003</v>
      </c>
      <c r="U1159">
        <f>((Table1[[#This Row],[BB prob.]]*(Table1[[#This Row],[Odds]]-1)-1+Table1[[#This Row],[BB prob.]])/(Table1[[#This Row],[Odds]]-1))*0.3</f>
        <v>-2.5719374999999964E-2</v>
      </c>
      <c r="W1159">
        <f>(Table1[[#This Row],[BB Bet]]*Table1[[#This Row],[Odds]]*Table1[[#This Row],[Win]]-Table1[[#This Row],[BB Bet]])*Table1[[#This Row],[BB Bankroll]]</f>
        <v>0</v>
      </c>
      <c r="X1159">
        <f>Table1[[#This Row],[BB Bet]]*Table1[[#This Row],[Odds]]*Table1[[#This Row],[Win]]-Table1[[#This Row],[BB Bet]]</f>
        <v>0</v>
      </c>
      <c r="Y1159" s="5">
        <f>Y1158</f>
        <v>1.2767099367351524</v>
      </c>
    </row>
    <row r="1160" spans="1:25" x14ac:dyDescent="0.35">
      <c r="A1160" s="4">
        <v>2020020604</v>
      </c>
      <c r="B1160" s="4">
        <v>81</v>
      </c>
      <c r="C1160" s="4" t="s">
        <v>26</v>
      </c>
      <c r="D1160" s="4" t="s">
        <v>24</v>
      </c>
      <c r="E1160" s="4">
        <v>1</v>
      </c>
      <c r="F1160" s="4">
        <v>0</v>
      </c>
      <c r="G1160" s="4">
        <v>2.1</v>
      </c>
      <c r="H1160">
        <v>0.39457428946677292</v>
      </c>
      <c r="I1160">
        <f>((Table1[[#This Row],[H-S prob.]]*(Table1[[#This Row],[Odds]]-1)-1+Table1[[#This Row],[H-S prob.]])/(Table1[[#This Row],[Odds]]-1))*0.3</f>
        <v>-4.6743816032666405E-2</v>
      </c>
      <c r="K1160">
        <f>(Table1[[#This Row],[H-S Bet]]*Table1[[#This Row],[Odds]]*Table1[[#This Row],[Win]]-Table1[[#This Row],[H-S Bet]])*Table1[[#This Row],[H-S Bankroll]]</f>
        <v>0</v>
      </c>
      <c r="L1160">
        <f>Table1[[#This Row],[H-S Bet]]*Table1[[#This Row],[Odds]]*Table1[[#This Row],[Win]]-Table1[[#This Row],[H-S Bet]]</f>
        <v>0</v>
      </c>
      <c r="M1160" s="5">
        <f>M1159</f>
        <v>1.2850408080365432</v>
      </c>
      <c r="N1160" s="4">
        <v>0.437</v>
      </c>
      <c r="O1160" s="4">
        <f>((Table1[[#This Row],[Dom prob.]]*(Table1[[#This Row],[Odds]]-1)-1+Table1[[#This Row],[Dom prob.]])/(Table1[[#This Row],[Odds]]-1))*0.3</f>
        <v>-2.2445454545454539E-2</v>
      </c>
      <c r="P1160" s="4"/>
      <c r="Q1160" s="4">
        <f>(Table1[[#This Row],[Dom Bet]]*Table1[[#This Row],[Odds]]*Table1[[#This Row],[Win]]-Table1[[#This Row],[Dom Bet]])*Table1[[#This Row],[Dom Bankroll]]</f>
        <v>0</v>
      </c>
      <c r="R1160" s="4">
        <f>Table1[[#This Row],[Dom Bet]]*Table1[[#This Row],[Odds]]*Table1[[#This Row],[Win]]-Table1[[#This Row],[Dom Bet]]</f>
        <v>0</v>
      </c>
      <c r="S1160" s="4">
        <f>S1159</f>
        <v>1.1174503007986094</v>
      </c>
      <c r="T1160">
        <v>0.4123</v>
      </c>
      <c r="U1160">
        <f>((Table1[[#This Row],[BB prob.]]*(Table1[[#This Row],[Odds]]-1)-1+Table1[[#This Row],[BB prob.]])/(Table1[[#This Row],[Odds]]-1))*0.3</f>
        <v>-3.6591818181818184E-2</v>
      </c>
      <c r="W1160">
        <f>(Table1[[#This Row],[BB Bet]]*Table1[[#This Row],[Odds]]*Table1[[#This Row],[Win]]-Table1[[#This Row],[BB Bet]])*Table1[[#This Row],[BB Bankroll]]</f>
        <v>0</v>
      </c>
      <c r="X1160">
        <f>Table1[[#This Row],[BB Bet]]*Table1[[#This Row],[Odds]]*Table1[[#This Row],[Win]]-Table1[[#This Row],[BB Bet]]</f>
        <v>0</v>
      </c>
      <c r="Y1160" s="5">
        <f>Y1159</f>
        <v>1.2767099367351524</v>
      </c>
    </row>
    <row r="1161" spans="1:25" x14ac:dyDescent="0.35">
      <c r="A1161" s="4">
        <v>2020020604</v>
      </c>
      <c r="B1161" s="4">
        <v>81</v>
      </c>
      <c r="C1161" s="4" t="s">
        <v>24</v>
      </c>
      <c r="D1161" s="4" t="s">
        <v>26</v>
      </c>
      <c r="E1161" s="4">
        <v>0</v>
      </c>
      <c r="F1161" s="4">
        <v>1</v>
      </c>
      <c r="G1161" s="4">
        <v>1.76</v>
      </c>
      <c r="H1161">
        <v>0.60542571053322713</v>
      </c>
      <c r="I1161">
        <f>((Table1[[#This Row],[H-S prob.]]*(Table1[[#This Row],[Odds]]-1)-1+Table1[[#This Row],[H-S prob.]])/(Table1[[#This Row],[Odds]]-1))*0.3</f>
        <v>2.5874704159926199E-2</v>
      </c>
      <c r="J1161">
        <v>2.5874704159926199E-2</v>
      </c>
      <c r="K1161">
        <f>(Table1[[#This Row],[H-S Bet]]*Table1[[#This Row],[Odds]]*Table1[[#This Row],[Win]]-Table1[[#This Row],[H-S Bet]])*Table1[[#This Row],[H-S Bankroll]]</f>
        <v>2.5270038563447329E-2</v>
      </c>
      <c r="L1161">
        <f>Table1[[#This Row],[H-S Bet]]*Table1[[#This Row],[Odds]]*Table1[[#This Row],[Win]]-Table1[[#This Row],[H-S Bet]]</f>
        <v>1.9664775161543909E-2</v>
      </c>
      <c r="M1161" s="5">
        <f>M1160</f>
        <v>1.2850408080365432</v>
      </c>
      <c r="N1161" s="4">
        <v>0.56299999999999994</v>
      </c>
      <c r="O1161" s="4">
        <f>((Table1[[#This Row],[Dom prob.]]*(Table1[[#This Row],[Odds]]-1)-1+Table1[[#This Row],[Dom prob.]])/(Table1[[#This Row],[Odds]]-1))*0.3</f>
        <v>-3.6000000000000068E-3</v>
      </c>
      <c r="P1161" s="4"/>
      <c r="Q1161" s="4">
        <f>(Table1[[#This Row],[Dom Bet]]*Table1[[#This Row],[Odds]]*Table1[[#This Row],[Win]]-Table1[[#This Row],[Dom Bet]])*Table1[[#This Row],[Dom Bankroll]]</f>
        <v>0</v>
      </c>
      <c r="R1161" s="4">
        <f>Table1[[#This Row],[Dom Bet]]*Table1[[#This Row],[Odds]]*Table1[[#This Row],[Win]]-Table1[[#This Row],[Dom Bet]]</f>
        <v>0</v>
      </c>
      <c r="S1161" s="4">
        <f>S1160</f>
        <v>1.1174503007986094</v>
      </c>
      <c r="T1161">
        <v>0.5877</v>
      </c>
      <c r="U1161">
        <f>((Table1[[#This Row],[BB prob.]]*(Table1[[#This Row],[Odds]]-1)-1+Table1[[#This Row],[BB prob.]])/(Table1[[#This Row],[Odds]]-1))*0.3</f>
        <v>1.356000000000002E-2</v>
      </c>
      <c r="V1161">
        <v>1.356000000000002E-2</v>
      </c>
      <c r="W1161">
        <f>(Table1[[#This Row],[BB Bet]]*Table1[[#This Row],[Odds]]*Table1[[#This Row],[Win]]-Table1[[#This Row],[BB Bet]])*Table1[[#This Row],[BB Bankroll]]</f>
        <v>1.3157261924017807E-2</v>
      </c>
      <c r="X1161">
        <f>Table1[[#This Row],[BB Bet]]*Table1[[#This Row],[Odds]]*Table1[[#This Row],[Win]]-Table1[[#This Row],[BB Bet]]</f>
        <v>1.0305600000000015E-2</v>
      </c>
      <c r="Y1161" s="5">
        <f>Y1160</f>
        <v>1.2767099367351524</v>
      </c>
    </row>
    <row r="1162" spans="1:25" x14ac:dyDescent="0.35">
      <c r="A1162" s="4">
        <v>2020020605</v>
      </c>
      <c r="B1162" s="4">
        <v>82</v>
      </c>
      <c r="C1162" s="4" t="s">
        <v>14</v>
      </c>
      <c r="D1162" s="4" t="s">
        <v>2</v>
      </c>
      <c r="E1162" s="4">
        <v>1</v>
      </c>
      <c r="F1162" s="4">
        <v>0</v>
      </c>
      <c r="G1162" s="4">
        <v>1.55</v>
      </c>
      <c r="H1162">
        <v>0.53512125298679103</v>
      </c>
      <c r="I1162">
        <f>((Table1[[#This Row],[H-S prob.]]*(Table1[[#This Row],[Odds]]-1)-1+Table1[[#This Row],[H-S prob.]])/(Table1[[#This Row],[Odds]]-1))*0.3</f>
        <v>-9.3033849747531192E-2</v>
      </c>
      <c r="K1162">
        <f>(Table1[[#This Row],[H-S Bet]]*Table1[[#This Row],[Odds]]*Table1[[#This Row],[Win]]-Table1[[#This Row],[H-S Bet]])*Table1[[#This Row],[H-S Bankroll]]</f>
        <v>0</v>
      </c>
      <c r="L1162">
        <f>Table1[[#This Row],[H-S Bet]]*Table1[[#This Row],[Odds]]*Table1[[#This Row],[Win]]-Table1[[#This Row],[H-S Bet]]</f>
        <v>0</v>
      </c>
      <c r="M1162" s="5">
        <f>M1161+SUM(K1150:K1161)</f>
        <v>1.2590381567134707</v>
      </c>
      <c r="N1162" s="4">
        <v>0.60199999999999998</v>
      </c>
      <c r="O1162" s="4">
        <f>((Table1[[#This Row],[Dom prob.]]*(Table1[[#This Row],[Odds]]-1)-1+Table1[[#This Row],[Dom prob.]])/(Table1[[#This Row],[Odds]]-1))*0.3</f>
        <v>-3.6490909090909122E-2</v>
      </c>
      <c r="P1162" s="4"/>
      <c r="Q1162" s="4">
        <f>(Table1[[#This Row],[Dom Bet]]*Table1[[#This Row],[Odds]]*Table1[[#This Row],[Win]]-Table1[[#This Row],[Dom Bet]])*Table1[[#This Row],[Dom Bankroll]]</f>
        <v>0</v>
      </c>
      <c r="R1162" s="4">
        <f>Table1[[#This Row],[Dom Bet]]*Table1[[#This Row],[Odds]]*Table1[[#This Row],[Win]]-Table1[[#This Row],[Dom Bet]]</f>
        <v>0</v>
      </c>
      <c r="S1162" s="4">
        <f>S1161+SUM(Q1150:Q1161)</f>
        <v>1.1424253150214583</v>
      </c>
      <c r="T1162">
        <v>0.6462</v>
      </c>
      <c r="U1162">
        <f>((Table1[[#This Row],[BB prob.]]*(Table1[[#This Row],[Odds]]-1)-1+Table1[[#This Row],[BB prob.]])/(Table1[[#This Row],[Odds]]-1))*0.3</f>
        <v>8.7818181818181821E-4</v>
      </c>
      <c r="V1162">
        <v>8.7818181818181821E-4</v>
      </c>
      <c r="W1162">
        <f>(Table1[[#This Row],[BB Bet]]*Table1[[#This Row],[Odds]]*Table1[[#This Row],[Win]]-Table1[[#This Row],[BB Bet]])*Table1[[#This Row],[BB Bankroll]]</f>
        <v>-1.0319075740654838E-3</v>
      </c>
      <c r="X1162">
        <f>Table1[[#This Row],[BB Bet]]*Table1[[#This Row],[Odds]]*Table1[[#This Row],[Win]]-Table1[[#This Row],[BB Bet]]</f>
        <v>-8.7818181818181821E-4</v>
      </c>
      <c r="Y1162" s="5">
        <f>Y1161+SUM(W1150:W1161)</f>
        <v>1.1750500325797435</v>
      </c>
    </row>
    <row r="1163" spans="1:25" x14ac:dyDescent="0.35">
      <c r="A1163" s="4">
        <v>2020020605</v>
      </c>
      <c r="B1163" s="4">
        <v>82</v>
      </c>
      <c r="C1163" s="4" t="s">
        <v>2</v>
      </c>
      <c r="D1163" s="4" t="s">
        <v>14</v>
      </c>
      <c r="E1163" s="4">
        <v>0</v>
      </c>
      <c r="F1163" s="4">
        <v>1</v>
      </c>
      <c r="G1163" s="4">
        <v>2.6</v>
      </c>
      <c r="H1163">
        <v>0.46487874701320903</v>
      </c>
      <c r="I1163">
        <f>((Table1[[#This Row],[H-S prob.]]*(Table1[[#This Row],[Odds]]-1)-1+Table1[[#This Row],[H-S prob.]])/(Table1[[#This Row],[Odds]]-1))*0.3</f>
        <v>3.9128389168939397E-2</v>
      </c>
      <c r="J1163">
        <v>3.9128389168939397E-2</v>
      </c>
      <c r="K1163">
        <f>(Table1[[#This Row],[H-S Bet]]*Table1[[#This Row],[Odds]]*Table1[[#This Row],[Win]]-Table1[[#This Row],[H-S Bet]])*Table1[[#This Row],[H-S Bankroll]]</f>
        <v>7.8822615959086059E-2</v>
      </c>
      <c r="L1163">
        <f>Table1[[#This Row],[H-S Bet]]*Table1[[#This Row],[Odds]]*Table1[[#This Row],[Win]]-Table1[[#This Row],[H-S Bet]]</f>
        <v>6.2605422670303029E-2</v>
      </c>
      <c r="M1163" s="5">
        <f>M1162</f>
        <v>1.2590381567134707</v>
      </c>
      <c r="N1163" s="4">
        <v>0.39800000000000002</v>
      </c>
      <c r="O1163" s="4">
        <f>((Table1[[#This Row],[Dom prob.]]*(Table1[[#This Row],[Odds]]-1)-1+Table1[[#This Row],[Dom prob.]])/(Table1[[#This Row],[Odds]]-1))*0.3</f>
        <v>6.52500000000001E-3</v>
      </c>
      <c r="P1163" s="4">
        <v>6.52500000000001E-3</v>
      </c>
      <c r="Q1163" s="4">
        <f>(Table1[[#This Row],[Dom Bet]]*Table1[[#This Row],[Odds]]*Table1[[#This Row],[Win]]-Table1[[#This Row],[Dom Bet]])*Table1[[#This Row],[Dom Bankroll]]</f>
        <v>1.1926920288824042E-2</v>
      </c>
      <c r="R1163" s="4">
        <f>Table1[[#This Row],[Dom Bet]]*Table1[[#This Row],[Odds]]*Table1[[#This Row],[Win]]-Table1[[#This Row],[Dom Bet]]</f>
        <v>1.0440000000000015E-2</v>
      </c>
      <c r="S1163" s="4">
        <f>S1162</f>
        <v>1.1424253150214583</v>
      </c>
      <c r="T1163">
        <v>0.3538</v>
      </c>
      <c r="U1163">
        <f>((Table1[[#This Row],[BB prob.]]*(Table1[[#This Row],[Odds]]-1)-1+Table1[[#This Row],[BB prob.]])/(Table1[[#This Row],[Odds]]-1))*0.3</f>
        <v>-1.5022499999999994E-2</v>
      </c>
      <c r="W1163">
        <f>(Table1[[#This Row],[BB Bet]]*Table1[[#This Row],[Odds]]*Table1[[#This Row],[Win]]-Table1[[#This Row],[BB Bet]])*Table1[[#This Row],[BB Bankroll]]</f>
        <v>0</v>
      </c>
      <c r="X1163">
        <f>Table1[[#This Row],[BB Bet]]*Table1[[#This Row],[Odds]]*Table1[[#This Row],[Win]]-Table1[[#This Row],[BB Bet]]</f>
        <v>0</v>
      </c>
      <c r="Y1163" s="5">
        <f>Y1162</f>
        <v>1.1750500325797435</v>
      </c>
    </row>
    <row r="1164" spans="1:25" x14ac:dyDescent="0.35">
      <c r="A1164" s="4">
        <v>2020020606</v>
      </c>
      <c r="B1164" s="4">
        <v>82</v>
      </c>
      <c r="C1164" s="4" t="s">
        <v>11</v>
      </c>
      <c r="D1164" s="4" t="s">
        <v>27</v>
      </c>
      <c r="E1164" s="4">
        <v>1</v>
      </c>
      <c r="F1164" s="4">
        <v>0</v>
      </c>
      <c r="G1164" s="4">
        <v>2.25</v>
      </c>
      <c r="H1164">
        <v>0.44342399266778415</v>
      </c>
      <c r="I1164">
        <f>((Table1[[#This Row],[H-S prob.]]*(Table1[[#This Row],[Odds]]-1)-1+Table1[[#This Row],[H-S prob.]])/(Table1[[#This Row],[Odds]]-1))*0.3</f>
        <v>-5.5104395939654883E-4</v>
      </c>
      <c r="K1164">
        <f>(Table1[[#This Row],[H-S Bet]]*Table1[[#This Row],[Odds]]*Table1[[#This Row],[Win]]-Table1[[#This Row],[H-S Bet]])*Table1[[#This Row],[H-S Bankroll]]</f>
        <v>0</v>
      </c>
      <c r="L1164">
        <f>Table1[[#This Row],[H-S Bet]]*Table1[[#This Row],[Odds]]*Table1[[#This Row],[Win]]-Table1[[#This Row],[H-S Bet]]</f>
        <v>0</v>
      </c>
      <c r="M1164" s="5">
        <f>M1163</f>
        <v>1.2590381567134707</v>
      </c>
      <c r="N1164" s="4">
        <v>0.437</v>
      </c>
      <c r="O1164" s="4">
        <f>((Table1[[#This Row],[Dom prob.]]*(Table1[[#This Row],[Odds]]-1)-1+Table1[[#This Row],[Dom prob.]])/(Table1[[#This Row],[Odds]]-1))*0.3</f>
        <v>-4.0199999999999967E-3</v>
      </c>
      <c r="P1164" s="4"/>
      <c r="Q1164" s="4">
        <f>(Table1[[#This Row],[Dom Bet]]*Table1[[#This Row],[Odds]]*Table1[[#This Row],[Win]]-Table1[[#This Row],[Dom Bet]])*Table1[[#This Row],[Dom Bankroll]]</f>
        <v>0</v>
      </c>
      <c r="R1164" s="4">
        <f>Table1[[#This Row],[Dom Bet]]*Table1[[#This Row],[Odds]]*Table1[[#This Row],[Win]]-Table1[[#This Row],[Dom Bet]]</f>
        <v>0</v>
      </c>
      <c r="S1164" s="4">
        <f>S1163</f>
        <v>1.1424253150214583</v>
      </c>
      <c r="T1164">
        <v>0.40060000000000001</v>
      </c>
      <c r="U1164">
        <f>((Table1[[#This Row],[BB prob.]]*(Table1[[#This Row],[Odds]]-1)-1+Table1[[#This Row],[BB prob.]])/(Table1[[#This Row],[Odds]]-1))*0.3</f>
        <v>-2.3675999999999989E-2</v>
      </c>
      <c r="W1164">
        <f>(Table1[[#This Row],[BB Bet]]*Table1[[#This Row],[Odds]]*Table1[[#This Row],[Win]]-Table1[[#This Row],[BB Bet]])*Table1[[#This Row],[BB Bankroll]]</f>
        <v>0</v>
      </c>
      <c r="X1164">
        <f>Table1[[#This Row],[BB Bet]]*Table1[[#This Row],[Odds]]*Table1[[#This Row],[Win]]-Table1[[#This Row],[BB Bet]]</f>
        <v>0</v>
      </c>
      <c r="Y1164" s="5">
        <f>Y1163</f>
        <v>1.1750500325797435</v>
      </c>
    </row>
    <row r="1165" spans="1:25" x14ac:dyDescent="0.35">
      <c r="A1165" s="4">
        <v>2020020606</v>
      </c>
      <c r="B1165" s="4">
        <v>82</v>
      </c>
      <c r="C1165" s="4" t="s">
        <v>27</v>
      </c>
      <c r="D1165" s="4" t="s">
        <v>11</v>
      </c>
      <c r="E1165" s="4">
        <v>0</v>
      </c>
      <c r="F1165" s="4">
        <v>1</v>
      </c>
      <c r="G1165" s="4">
        <v>1.68</v>
      </c>
      <c r="H1165">
        <v>0.55657600733221579</v>
      </c>
      <c r="I1165">
        <f>((Table1[[#This Row],[H-S prob.]]*(Table1[[#This Row],[Odds]]-1)-1+Table1[[#This Row],[H-S prob.]])/(Table1[[#This Row],[Odds]]-1))*0.3</f>
        <v>-2.865542985965186E-2</v>
      </c>
      <c r="K1165">
        <f>(Table1[[#This Row],[H-S Bet]]*Table1[[#This Row],[Odds]]*Table1[[#This Row],[Win]]-Table1[[#This Row],[H-S Bet]])*Table1[[#This Row],[H-S Bankroll]]</f>
        <v>0</v>
      </c>
      <c r="L1165">
        <f>Table1[[#This Row],[H-S Bet]]*Table1[[#This Row],[Odds]]*Table1[[#This Row],[Win]]-Table1[[#This Row],[H-S Bet]]</f>
        <v>0</v>
      </c>
      <c r="M1165" s="5">
        <f>M1164</f>
        <v>1.2590381567134707</v>
      </c>
      <c r="N1165" s="4">
        <v>0.56299999999999994</v>
      </c>
      <c r="O1165" s="4">
        <f>((Table1[[#This Row],[Dom prob.]]*(Table1[[#This Row],[Odds]]-1)-1+Table1[[#This Row],[Dom prob.]])/(Table1[[#This Row],[Odds]]-1))*0.3</f>
        <v>-2.3894117647058916E-2</v>
      </c>
      <c r="P1165" s="4"/>
      <c r="Q1165" s="4">
        <f>(Table1[[#This Row],[Dom Bet]]*Table1[[#This Row],[Odds]]*Table1[[#This Row],[Win]]-Table1[[#This Row],[Dom Bet]])*Table1[[#This Row],[Dom Bankroll]]</f>
        <v>0</v>
      </c>
      <c r="R1165" s="4">
        <f>Table1[[#This Row],[Dom Bet]]*Table1[[#This Row],[Odds]]*Table1[[#This Row],[Win]]-Table1[[#This Row],[Dom Bet]]</f>
        <v>0</v>
      </c>
      <c r="S1165" s="4">
        <f>S1164</f>
        <v>1.1424253150214583</v>
      </c>
      <c r="T1165">
        <v>0.59939999999999993</v>
      </c>
      <c r="U1165">
        <f>((Table1[[#This Row],[BB prob.]]*(Table1[[#This Row],[Odds]]-1)-1+Table1[[#This Row],[BB prob.]])/(Table1[[#This Row],[Odds]]-1))*0.3</f>
        <v>3.0847058823528914E-3</v>
      </c>
      <c r="V1165">
        <v>3.0847058823528914E-3</v>
      </c>
      <c r="W1165">
        <f>(Table1[[#This Row],[BB Bet]]*Table1[[#This Row],[Odds]]*Table1[[#This Row],[Win]]-Table1[[#This Row],[BB Bet]])*Table1[[#This Row],[BB Bankroll]]</f>
        <v>2.4647849483392299E-3</v>
      </c>
      <c r="X1165">
        <f>Table1[[#This Row],[BB Bet]]*Table1[[#This Row],[Odds]]*Table1[[#This Row],[Win]]-Table1[[#This Row],[BB Bet]]</f>
        <v>2.097599999999966E-3</v>
      </c>
      <c r="Y1165" s="5">
        <f>Y1164</f>
        <v>1.1750500325797435</v>
      </c>
    </row>
    <row r="1166" spans="1:25" x14ac:dyDescent="0.35">
      <c r="A1166" s="4">
        <v>2020020607</v>
      </c>
      <c r="B1166" s="4">
        <v>82</v>
      </c>
      <c r="C1166" s="4" t="s">
        <v>8</v>
      </c>
      <c r="D1166" s="4" t="s">
        <v>6</v>
      </c>
      <c r="E1166" s="4">
        <v>0</v>
      </c>
      <c r="F1166" s="4">
        <v>0</v>
      </c>
      <c r="G1166" s="4">
        <v>2.15</v>
      </c>
      <c r="H1166">
        <v>0.4783257500231754</v>
      </c>
      <c r="I1166">
        <f>((Table1[[#This Row],[H-S prob.]]*(Table1[[#This Row],[Odds]]-1)-1+Table1[[#This Row],[H-S prob.]])/(Table1[[#This Row],[Odds]]-1))*0.3</f>
        <v>7.4087902303896745E-3</v>
      </c>
      <c r="J1166">
        <v>7.4087902303896745E-3</v>
      </c>
      <c r="K1166">
        <f>(Table1[[#This Row],[H-S Bet]]*Table1[[#This Row],[Odds]]*Table1[[#This Row],[Win]]-Table1[[#This Row],[H-S Bet]])*Table1[[#This Row],[H-S Bankroll]]</f>
        <v>-9.3279495951465868E-3</v>
      </c>
      <c r="L1166">
        <f>Table1[[#This Row],[H-S Bet]]*Table1[[#This Row],[Odds]]*Table1[[#This Row],[Win]]-Table1[[#This Row],[H-S Bet]]</f>
        <v>-7.4087902303896745E-3</v>
      </c>
      <c r="M1166" s="5">
        <f>M1165</f>
        <v>1.2590381567134707</v>
      </c>
      <c r="N1166" s="4">
        <v>0.45099999999999996</v>
      </c>
      <c r="O1166" s="4">
        <f>((Table1[[#This Row],[Dom prob.]]*(Table1[[#This Row],[Odds]]-1)-1+Table1[[#This Row],[Dom prob.]])/(Table1[[#This Row],[Odds]]-1))*0.3</f>
        <v>-7.9173913043478518E-3</v>
      </c>
      <c r="P1166" s="4"/>
      <c r="Q1166" s="4">
        <f>(Table1[[#This Row],[Dom Bet]]*Table1[[#This Row],[Odds]]*Table1[[#This Row],[Win]]-Table1[[#This Row],[Dom Bet]])*Table1[[#This Row],[Dom Bankroll]]</f>
        <v>0</v>
      </c>
      <c r="R1166" s="4">
        <f>Table1[[#This Row],[Dom Bet]]*Table1[[#This Row],[Odds]]*Table1[[#This Row],[Win]]-Table1[[#This Row],[Dom Bet]]</f>
        <v>0</v>
      </c>
      <c r="S1166" s="4">
        <f>S1165</f>
        <v>1.1424253150214583</v>
      </c>
      <c r="T1166">
        <v>0.48450000000000004</v>
      </c>
      <c r="U1166">
        <f>((Table1[[#This Row],[BB prob.]]*(Table1[[#This Row],[Odds]]-1)-1+Table1[[#This Row],[BB prob.]])/(Table1[[#This Row],[Odds]]-1))*0.3</f>
        <v>1.0871739130434788E-2</v>
      </c>
      <c r="V1166">
        <v>1.0871739130434788E-2</v>
      </c>
      <c r="W1166">
        <f>(Table1[[#This Row],[BB Bet]]*Table1[[#This Row],[Odds]]*Table1[[#This Row],[Win]]-Table1[[#This Row],[BB Bet]])*Table1[[#This Row],[BB Bankroll]]</f>
        <v>-1.2774837419415869E-2</v>
      </c>
      <c r="X1166">
        <f>Table1[[#This Row],[BB Bet]]*Table1[[#This Row],[Odds]]*Table1[[#This Row],[Win]]-Table1[[#This Row],[BB Bet]]</f>
        <v>-1.0871739130434788E-2</v>
      </c>
      <c r="Y1166" s="5">
        <f>Y1165</f>
        <v>1.1750500325797435</v>
      </c>
    </row>
    <row r="1167" spans="1:25" x14ac:dyDescent="0.35">
      <c r="A1167" s="4">
        <v>2020020607</v>
      </c>
      <c r="B1167" s="4">
        <v>82</v>
      </c>
      <c r="C1167" s="4" t="s">
        <v>6</v>
      </c>
      <c r="D1167" s="4" t="s">
        <v>8</v>
      </c>
      <c r="E1167" s="4">
        <v>1</v>
      </c>
      <c r="F1167" s="4">
        <v>1</v>
      </c>
      <c r="G1167" s="4">
        <v>1.76</v>
      </c>
      <c r="H1167">
        <v>0.52167424997682466</v>
      </c>
      <c r="I1167">
        <f>((Table1[[#This Row],[H-S prob.]]*(Table1[[#This Row],[Odds]]-1)-1+Table1[[#This Row],[H-S prob.]])/(Table1[[#This Row],[Odds]]-1))*0.3</f>
        <v>-3.2310521068732341E-2</v>
      </c>
      <c r="K1167">
        <f>(Table1[[#This Row],[H-S Bet]]*Table1[[#This Row],[Odds]]*Table1[[#This Row],[Win]]-Table1[[#This Row],[H-S Bet]])*Table1[[#This Row],[H-S Bankroll]]</f>
        <v>0</v>
      </c>
      <c r="L1167">
        <f>Table1[[#This Row],[H-S Bet]]*Table1[[#This Row],[Odds]]*Table1[[#This Row],[Win]]-Table1[[#This Row],[H-S Bet]]</f>
        <v>0</v>
      </c>
      <c r="M1167" s="5">
        <f>M1166</f>
        <v>1.2590381567134707</v>
      </c>
      <c r="N1167" s="4">
        <v>0.54900000000000004</v>
      </c>
      <c r="O1167" s="4">
        <f>((Table1[[#This Row],[Dom prob.]]*(Table1[[#This Row],[Odds]]-1)-1+Table1[[#This Row],[Dom prob.]])/(Table1[[#This Row],[Odds]]-1))*0.3</f>
        <v>-1.3326315789473646E-2</v>
      </c>
      <c r="P1167" s="4"/>
      <c r="Q1167" s="4">
        <f>(Table1[[#This Row],[Dom Bet]]*Table1[[#This Row],[Odds]]*Table1[[#This Row],[Win]]-Table1[[#This Row],[Dom Bet]])*Table1[[#This Row],[Dom Bankroll]]</f>
        <v>0</v>
      </c>
      <c r="R1167" s="4">
        <f>Table1[[#This Row],[Dom Bet]]*Table1[[#This Row],[Odds]]*Table1[[#This Row],[Win]]-Table1[[#This Row],[Dom Bet]]</f>
        <v>0</v>
      </c>
      <c r="S1167" s="4">
        <f>S1166</f>
        <v>1.1424253150214583</v>
      </c>
      <c r="T1167">
        <v>0.51549999999999996</v>
      </c>
      <c r="U1167">
        <f>((Table1[[#This Row],[BB prob.]]*(Table1[[#This Row],[Odds]]-1)-1+Table1[[#This Row],[BB prob.]])/(Table1[[#This Row],[Odds]]-1))*0.3</f>
        <v>-3.6600000000000008E-2</v>
      </c>
      <c r="W1167">
        <f>(Table1[[#This Row],[BB Bet]]*Table1[[#This Row],[Odds]]*Table1[[#This Row],[Win]]-Table1[[#This Row],[BB Bet]])*Table1[[#This Row],[BB Bankroll]]</f>
        <v>0</v>
      </c>
      <c r="X1167">
        <f>Table1[[#This Row],[BB Bet]]*Table1[[#This Row],[Odds]]*Table1[[#This Row],[Win]]-Table1[[#This Row],[BB Bet]]</f>
        <v>0</v>
      </c>
      <c r="Y1167" s="5">
        <f>Y1166</f>
        <v>1.1750500325797435</v>
      </c>
    </row>
    <row r="1168" spans="1:25" x14ac:dyDescent="0.35">
      <c r="A1168" s="4">
        <v>2020020608</v>
      </c>
      <c r="B1168" s="4">
        <v>82</v>
      </c>
      <c r="C1168" s="4" t="s">
        <v>22</v>
      </c>
      <c r="D1168" s="4" t="s">
        <v>7</v>
      </c>
      <c r="E1168" s="4">
        <v>1</v>
      </c>
      <c r="F1168" s="4">
        <v>0</v>
      </c>
      <c r="G1168" s="4">
        <v>2.4</v>
      </c>
      <c r="H1168">
        <v>0.42755712524045414</v>
      </c>
      <c r="I1168">
        <f>((Table1[[#This Row],[H-S prob.]]*(Table1[[#This Row],[Odds]]-1)-1+Table1[[#This Row],[H-S prob.]])/(Table1[[#This Row],[Odds]]-1))*0.3</f>
        <v>5.6008072665192643E-3</v>
      </c>
      <c r="J1168">
        <v>5.6008072665192643E-3</v>
      </c>
      <c r="K1168">
        <f>(Table1[[#This Row],[H-S Bet]]*Table1[[#This Row],[Odds]]*Table1[[#This Row],[Win]]-Table1[[#This Row],[H-S Bet]])*Table1[[#This Row],[H-S Bankroll]]</f>
        <v>-7.0516300569458271E-3</v>
      </c>
      <c r="L1168">
        <f>Table1[[#This Row],[H-S Bet]]*Table1[[#This Row],[Odds]]*Table1[[#This Row],[Win]]-Table1[[#This Row],[H-S Bet]]</f>
        <v>-5.6008072665192643E-3</v>
      </c>
      <c r="M1168" s="5">
        <f>M1167</f>
        <v>1.2590381567134707</v>
      </c>
      <c r="N1168" s="4">
        <v>0.36899999999999999</v>
      </c>
      <c r="O1168" s="4">
        <f>((Table1[[#This Row],[Dom prob.]]*(Table1[[#This Row],[Odds]]-1)-1+Table1[[#This Row],[Dom prob.]])/(Table1[[#This Row],[Odds]]-1))*0.3</f>
        <v>-2.4514285714285728E-2</v>
      </c>
      <c r="P1168" s="4"/>
      <c r="Q1168" s="4">
        <f>(Table1[[#This Row],[Dom Bet]]*Table1[[#This Row],[Odds]]*Table1[[#This Row],[Win]]-Table1[[#This Row],[Dom Bet]])*Table1[[#This Row],[Dom Bankroll]]</f>
        <v>0</v>
      </c>
      <c r="R1168" s="4">
        <f>Table1[[#This Row],[Dom Bet]]*Table1[[#This Row],[Odds]]*Table1[[#This Row],[Win]]-Table1[[#This Row],[Dom Bet]]</f>
        <v>0</v>
      </c>
      <c r="S1168" s="4">
        <f>S1167</f>
        <v>1.1424253150214583</v>
      </c>
      <c r="T1168">
        <v>0.40139999999999998</v>
      </c>
      <c r="U1168">
        <f>((Table1[[#This Row],[BB prob.]]*(Table1[[#This Row],[Odds]]-1)-1+Table1[[#This Row],[BB prob.]])/(Table1[[#This Row],[Odds]]-1))*0.3</f>
        <v>-7.8514285714285977E-3</v>
      </c>
      <c r="W1168">
        <f>(Table1[[#This Row],[BB Bet]]*Table1[[#This Row],[Odds]]*Table1[[#This Row],[Win]]-Table1[[#This Row],[BB Bet]])*Table1[[#This Row],[BB Bankroll]]</f>
        <v>0</v>
      </c>
      <c r="X1168">
        <f>Table1[[#This Row],[BB Bet]]*Table1[[#This Row],[Odds]]*Table1[[#This Row],[Win]]-Table1[[#This Row],[BB Bet]]</f>
        <v>0</v>
      </c>
      <c r="Y1168" s="5">
        <f>Y1167</f>
        <v>1.1750500325797435</v>
      </c>
    </row>
    <row r="1169" spans="1:25" x14ac:dyDescent="0.35">
      <c r="A1169" s="4">
        <v>2020020608</v>
      </c>
      <c r="B1169" s="4">
        <v>82</v>
      </c>
      <c r="C1169" s="4" t="s">
        <v>7</v>
      </c>
      <c r="D1169" s="4" t="s">
        <v>22</v>
      </c>
      <c r="E1169" s="4">
        <v>0</v>
      </c>
      <c r="F1169" s="4">
        <v>1</v>
      </c>
      <c r="G1169" s="4">
        <v>1.64</v>
      </c>
      <c r="H1169">
        <v>0.57244287475954581</v>
      </c>
      <c r="I1169">
        <f>((Table1[[#This Row],[H-S prob.]]*(Table1[[#This Row],[Odds]]-1)-1+Table1[[#This Row],[H-S prob.]])/(Table1[[#This Row],[Odds]]-1))*0.3</f>
        <v>-2.868454002859917E-2</v>
      </c>
      <c r="K1169">
        <f>(Table1[[#This Row],[H-S Bet]]*Table1[[#This Row],[Odds]]*Table1[[#This Row],[Win]]-Table1[[#This Row],[H-S Bet]])*Table1[[#This Row],[H-S Bankroll]]</f>
        <v>0</v>
      </c>
      <c r="L1169">
        <f>Table1[[#This Row],[H-S Bet]]*Table1[[#This Row],[Odds]]*Table1[[#This Row],[Win]]-Table1[[#This Row],[H-S Bet]]</f>
        <v>0</v>
      </c>
      <c r="M1169" s="5">
        <f>M1168</f>
        <v>1.2590381567134707</v>
      </c>
      <c r="N1169" s="4">
        <v>0.63100000000000001</v>
      </c>
      <c r="O1169" s="4">
        <f>((Table1[[#This Row],[Dom prob.]]*(Table1[[#This Row],[Odds]]-1)-1+Table1[[#This Row],[Dom prob.]])/(Table1[[#This Row],[Odds]]-1))*0.3</f>
        <v>1.6331249999999992E-2</v>
      </c>
      <c r="P1169" s="4">
        <v>1.6331249999999992E-2</v>
      </c>
      <c r="Q1169" s="4">
        <f>(Table1[[#This Row],[Dom Bet]]*Table1[[#This Row],[Odds]]*Table1[[#This Row],[Win]]-Table1[[#This Row],[Dom Bet]])*Table1[[#This Row],[Dom Bankroll]]</f>
        <v>1.1940629392604273E-2</v>
      </c>
      <c r="R1169" s="4">
        <f>Table1[[#This Row],[Dom Bet]]*Table1[[#This Row],[Odds]]*Table1[[#This Row],[Win]]-Table1[[#This Row],[Dom Bet]]</f>
        <v>1.0451999999999993E-2</v>
      </c>
      <c r="S1169" s="4">
        <f>S1168</f>
        <v>1.1424253150214583</v>
      </c>
      <c r="T1169">
        <v>0.59860000000000002</v>
      </c>
      <c r="U1169">
        <f>((Table1[[#This Row],[BB prob.]]*(Table1[[#This Row],[Odds]]-1)-1+Table1[[#This Row],[BB prob.]])/(Table1[[#This Row],[Odds]]-1))*0.3</f>
        <v>-8.5762500000000422E-3</v>
      </c>
      <c r="W1169">
        <f>(Table1[[#This Row],[BB Bet]]*Table1[[#This Row],[Odds]]*Table1[[#This Row],[Win]]-Table1[[#This Row],[BB Bet]])*Table1[[#This Row],[BB Bankroll]]</f>
        <v>0</v>
      </c>
      <c r="X1169">
        <f>Table1[[#This Row],[BB Bet]]*Table1[[#This Row],[Odds]]*Table1[[#This Row],[Win]]-Table1[[#This Row],[BB Bet]]</f>
        <v>0</v>
      </c>
      <c r="Y1169" s="5">
        <f>Y1168</f>
        <v>1.1750500325797435</v>
      </c>
    </row>
    <row r="1170" spans="1:25" x14ac:dyDescent="0.35">
      <c r="A1170" s="4">
        <v>2020020609</v>
      </c>
      <c r="B1170" s="4">
        <v>82</v>
      </c>
      <c r="C1170" s="4" t="s">
        <v>10</v>
      </c>
      <c r="D1170" s="4" t="s">
        <v>29</v>
      </c>
      <c r="E1170" s="4">
        <v>0</v>
      </c>
      <c r="F1170" s="4">
        <v>1</v>
      </c>
      <c r="G1170" s="4">
        <v>1.58</v>
      </c>
      <c r="H1170">
        <v>0.56458696039668899</v>
      </c>
      <c r="I1170">
        <f>((Table1[[#This Row],[H-S prob.]]*(Table1[[#This Row],[Odds]]-1)-1+Table1[[#This Row],[H-S prob.]])/(Table1[[#This Row],[Odds]]-1))*0.3</f>
        <v>-5.5837553055119657E-2</v>
      </c>
      <c r="K1170">
        <f>(Table1[[#This Row],[H-S Bet]]*Table1[[#This Row],[Odds]]*Table1[[#This Row],[Win]]-Table1[[#This Row],[H-S Bet]])*Table1[[#This Row],[H-S Bankroll]]</f>
        <v>0</v>
      </c>
      <c r="L1170">
        <f>Table1[[#This Row],[H-S Bet]]*Table1[[#This Row],[Odds]]*Table1[[#This Row],[Win]]-Table1[[#This Row],[H-S Bet]]</f>
        <v>0</v>
      </c>
      <c r="M1170" s="5">
        <f>M1169</f>
        <v>1.2590381567134707</v>
      </c>
      <c r="N1170" s="4">
        <v>0.60399999999999998</v>
      </c>
      <c r="O1170" s="4">
        <f>((Table1[[#This Row],[Dom prob.]]*(Table1[[#This Row],[Odds]]-1)-1+Table1[[#This Row],[Dom prob.]])/(Table1[[#This Row],[Odds]]-1))*0.3</f>
        <v>-2.3627586206896575E-2</v>
      </c>
      <c r="P1170" s="4"/>
      <c r="Q1170" s="4">
        <f>(Table1[[#This Row],[Dom Bet]]*Table1[[#This Row],[Odds]]*Table1[[#This Row],[Win]]-Table1[[#This Row],[Dom Bet]])*Table1[[#This Row],[Dom Bankroll]]</f>
        <v>0</v>
      </c>
      <c r="R1170" s="4">
        <f>Table1[[#This Row],[Dom Bet]]*Table1[[#This Row],[Odds]]*Table1[[#This Row],[Win]]-Table1[[#This Row],[Dom Bet]]</f>
        <v>0</v>
      </c>
      <c r="S1170" s="4">
        <f>S1169</f>
        <v>1.1424253150214583</v>
      </c>
      <c r="T1170">
        <v>0.60119999999999996</v>
      </c>
      <c r="U1170">
        <f>((Table1[[#This Row],[BB prob.]]*(Table1[[#This Row],[Odds]]-1)-1+Table1[[#This Row],[BB prob.]])/(Table1[[#This Row],[Odds]]-1))*0.3</f>
        <v>-2.5915862068965536E-2</v>
      </c>
      <c r="W1170">
        <f>(Table1[[#This Row],[BB Bet]]*Table1[[#This Row],[Odds]]*Table1[[#This Row],[Win]]-Table1[[#This Row],[BB Bet]])*Table1[[#This Row],[BB Bankroll]]</f>
        <v>0</v>
      </c>
      <c r="X1170">
        <f>Table1[[#This Row],[BB Bet]]*Table1[[#This Row],[Odds]]*Table1[[#This Row],[Win]]-Table1[[#This Row],[BB Bet]]</f>
        <v>0</v>
      </c>
      <c r="Y1170" s="5">
        <f>Y1169</f>
        <v>1.1750500325797435</v>
      </c>
    </row>
    <row r="1171" spans="1:25" x14ac:dyDescent="0.35">
      <c r="A1171" s="4">
        <v>2020020609</v>
      </c>
      <c r="B1171" s="4">
        <v>82</v>
      </c>
      <c r="C1171" s="4" t="s">
        <v>29</v>
      </c>
      <c r="D1171" s="4" t="s">
        <v>10</v>
      </c>
      <c r="E1171" s="4">
        <v>1</v>
      </c>
      <c r="F1171" s="4">
        <v>0</v>
      </c>
      <c r="G1171" s="4">
        <v>2.5</v>
      </c>
      <c r="H1171">
        <v>0.43541303960331096</v>
      </c>
      <c r="I1171">
        <f>((Table1[[#This Row],[H-S prob.]]*(Table1[[#This Row],[Odds]]-1)-1+Table1[[#This Row],[H-S prob.]])/(Table1[[#This Row],[Odds]]-1))*0.3</f>
        <v>1.7706519801655482E-2</v>
      </c>
      <c r="J1171">
        <v>1.7706519801655482E-2</v>
      </c>
      <c r="K1171">
        <f>(Table1[[#This Row],[H-S Bet]]*Table1[[#This Row],[Odds]]*Table1[[#This Row],[Win]]-Table1[[#This Row],[H-S Bet]])*Table1[[#This Row],[H-S Bankroll]]</f>
        <v>-2.2293184052886886E-2</v>
      </c>
      <c r="L1171">
        <f>Table1[[#This Row],[H-S Bet]]*Table1[[#This Row],[Odds]]*Table1[[#This Row],[Win]]-Table1[[#This Row],[H-S Bet]]</f>
        <v>-1.7706519801655482E-2</v>
      </c>
      <c r="M1171" s="5">
        <f>M1170</f>
        <v>1.2590381567134707</v>
      </c>
      <c r="N1171" s="4">
        <v>0.39600000000000002</v>
      </c>
      <c r="O1171" s="4">
        <f>((Table1[[#This Row],[Dom prob.]]*(Table1[[#This Row],[Odds]]-1)-1+Table1[[#This Row],[Dom prob.]])/(Table1[[#This Row],[Odds]]-1))*0.3</f>
        <v>-1.9999999999999797E-3</v>
      </c>
      <c r="P1171" s="4"/>
      <c r="Q1171" s="4">
        <f>(Table1[[#This Row],[Dom Bet]]*Table1[[#This Row],[Odds]]*Table1[[#This Row],[Win]]-Table1[[#This Row],[Dom Bet]])*Table1[[#This Row],[Dom Bankroll]]</f>
        <v>0</v>
      </c>
      <c r="R1171" s="4">
        <f>Table1[[#This Row],[Dom Bet]]*Table1[[#This Row],[Odds]]*Table1[[#This Row],[Win]]-Table1[[#This Row],[Dom Bet]]</f>
        <v>0</v>
      </c>
      <c r="S1171" s="4">
        <f>S1170</f>
        <v>1.1424253150214583</v>
      </c>
      <c r="T1171">
        <v>0.39879999999999999</v>
      </c>
      <c r="U1171">
        <f>((Table1[[#This Row],[BB prob.]]*(Table1[[#This Row],[Odds]]-1)-1+Table1[[#This Row],[BB prob.]])/(Table1[[#This Row],[Odds]]-1))*0.3</f>
        <v>-6.0000000000001155E-4</v>
      </c>
      <c r="W1171">
        <f>(Table1[[#This Row],[BB Bet]]*Table1[[#This Row],[Odds]]*Table1[[#This Row],[Win]]-Table1[[#This Row],[BB Bet]])*Table1[[#This Row],[BB Bankroll]]</f>
        <v>0</v>
      </c>
      <c r="X1171">
        <f>Table1[[#This Row],[BB Bet]]*Table1[[#This Row],[Odds]]*Table1[[#This Row],[Win]]-Table1[[#This Row],[BB Bet]]</f>
        <v>0</v>
      </c>
      <c r="Y1171" s="5">
        <f>Y1170</f>
        <v>1.1750500325797435</v>
      </c>
    </row>
    <row r="1172" spans="1:25" x14ac:dyDescent="0.35">
      <c r="A1172" s="4">
        <v>2020020610</v>
      </c>
      <c r="B1172" s="4">
        <v>82</v>
      </c>
      <c r="C1172" s="4" t="s">
        <v>24</v>
      </c>
      <c r="D1172" s="4" t="s">
        <v>28</v>
      </c>
      <c r="E1172" s="4">
        <v>0</v>
      </c>
      <c r="F1172" s="4">
        <v>1</v>
      </c>
      <c r="G1172" s="4">
        <v>2.1</v>
      </c>
      <c r="H1172">
        <v>0.51486716378935615</v>
      </c>
      <c r="I1172">
        <f>((Table1[[#This Row],[H-S prob.]]*(Table1[[#This Row],[Odds]]-1)-1+Table1[[#This Row],[H-S prob.]])/(Table1[[#This Row],[Odds]]-1))*0.3</f>
        <v>2.2151193806631258E-2</v>
      </c>
      <c r="J1172">
        <v>2.2151193806631258E-2</v>
      </c>
      <c r="K1172">
        <f>(Table1[[#This Row],[H-S Bet]]*Table1[[#This Row],[Odds]]*Table1[[#This Row],[Win]]-Table1[[#This Row],[H-S Bet]])*Table1[[#This Row],[H-S Bankroll]]</f>
        <v>3.0678118041234256E-2</v>
      </c>
      <c r="L1172">
        <f>Table1[[#This Row],[H-S Bet]]*Table1[[#This Row],[Odds]]*Table1[[#This Row],[Win]]-Table1[[#This Row],[H-S Bet]]</f>
        <v>2.4366313187294385E-2</v>
      </c>
      <c r="M1172" s="5">
        <f>M1171</f>
        <v>1.2590381567134707</v>
      </c>
      <c r="N1172" s="4">
        <v>0.44099999999999995</v>
      </c>
      <c r="O1172" s="4">
        <f>((Table1[[#This Row],[Dom prob.]]*(Table1[[#This Row],[Odds]]-1)-1+Table1[[#This Row],[Dom prob.]])/(Table1[[#This Row],[Odds]]-1))*0.3</f>
        <v>-2.0154545454545474E-2</v>
      </c>
      <c r="P1172" s="4"/>
      <c r="Q1172" s="4">
        <f>(Table1[[#This Row],[Dom Bet]]*Table1[[#This Row],[Odds]]*Table1[[#This Row],[Win]]-Table1[[#This Row],[Dom Bet]])*Table1[[#This Row],[Dom Bankroll]]</f>
        <v>0</v>
      </c>
      <c r="R1172" s="4">
        <f>Table1[[#This Row],[Dom Bet]]*Table1[[#This Row],[Odds]]*Table1[[#This Row],[Win]]-Table1[[#This Row],[Dom Bet]]</f>
        <v>0</v>
      </c>
      <c r="S1172" s="4">
        <f>S1171</f>
        <v>1.1424253150214583</v>
      </c>
      <c r="T1172">
        <v>0.49139999999999995</v>
      </c>
      <c r="U1172">
        <f>((Table1[[#This Row],[BB prob.]]*(Table1[[#This Row],[Odds]]-1)-1+Table1[[#This Row],[BB prob.]])/(Table1[[#This Row],[Odds]]-1))*0.3</f>
        <v>8.7109090909090817E-3</v>
      </c>
      <c r="V1172">
        <v>8.7109090909090817E-3</v>
      </c>
      <c r="W1172">
        <f>(Table1[[#This Row],[BB Bet]]*Table1[[#This Row],[Odds]]*Table1[[#This Row],[Win]]-Table1[[#This Row],[BB Bet]])*Table1[[#This Row],[BB Bankroll]]</f>
        <v>1.125932941217909E-2</v>
      </c>
      <c r="X1172">
        <f>Table1[[#This Row],[BB Bet]]*Table1[[#This Row],[Odds]]*Table1[[#This Row],[Win]]-Table1[[#This Row],[BB Bet]]</f>
        <v>9.5819999999999898E-3</v>
      </c>
      <c r="Y1172" s="5">
        <f>Y1171</f>
        <v>1.1750500325797435</v>
      </c>
    </row>
    <row r="1173" spans="1:25" x14ac:dyDescent="0.35">
      <c r="A1173" s="4">
        <v>2020020610</v>
      </c>
      <c r="B1173" s="4">
        <v>82</v>
      </c>
      <c r="C1173" s="4" t="s">
        <v>28</v>
      </c>
      <c r="D1173" s="4" t="s">
        <v>24</v>
      </c>
      <c r="E1173" s="4">
        <v>1</v>
      </c>
      <c r="F1173" s="4">
        <v>0</v>
      </c>
      <c r="G1173" s="4">
        <v>1.76</v>
      </c>
      <c r="H1173">
        <v>0.48513283621064379</v>
      </c>
      <c r="I1173">
        <f>((Table1[[#This Row],[H-S prob.]]*(Table1[[#This Row],[Odds]]-1)-1+Table1[[#This Row],[H-S prob.]])/(Table1[[#This Row],[Odds]]-1))*0.3</f>
        <v>-5.7697187474710615E-2</v>
      </c>
      <c r="K1173">
        <f>(Table1[[#This Row],[H-S Bet]]*Table1[[#This Row],[Odds]]*Table1[[#This Row],[Win]]-Table1[[#This Row],[H-S Bet]])*Table1[[#This Row],[H-S Bankroll]]</f>
        <v>0</v>
      </c>
      <c r="L1173">
        <f>Table1[[#This Row],[H-S Bet]]*Table1[[#This Row],[Odds]]*Table1[[#This Row],[Win]]-Table1[[#This Row],[H-S Bet]]</f>
        <v>0</v>
      </c>
      <c r="M1173" s="5">
        <f>M1172</f>
        <v>1.2590381567134707</v>
      </c>
      <c r="N1173" s="4">
        <v>0.55900000000000005</v>
      </c>
      <c r="O1173" s="4">
        <f>((Table1[[#This Row],[Dom prob.]]*(Table1[[#This Row],[Odds]]-1)-1+Table1[[#This Row],[Dom prob.]])/(Table1[[#This Row],[Odds]]-1))*0.3</f>
        <v>-6.3789473684209902E-3</v>
      </c>
      <c r="P1173" s="4"/>
      <c r="Q1173" s="4">
        <f>(Table1[[#This Row],[Dom Bet]]*Table1[[#This Row],[Odds]]*Table1[[#This Row],[Win]]-Table1[[#This Row],[Dom Bet]])*Table1[[#This Row],[Dom Bankroll]]</f>
        <v>0</v>
      </c>
      <c r="R1173" s="4">
        <f>Table1[[#This Row],[Dom Bet]]*Table1[[#This Row],[Odds]]*Table1[[#This Row],[Win]]-Table1[[#This Row],[Dom Bet]]</f>
        <v>0</v>
      </c>
      <c r="S1173" s="4">
        <f>S1172</f>
        <v>1.1424253150214583</v>
      </c>
      <c r="T1173">
        <v>0.50860000000000005</v>
      </c>
      <c r="U1173">
        <f>((Table1[[#This Row],[BB prob.]]*(Table1[[#This Row],[Odds]]-1)-1+Table1[[#This Row],[BB prob.]])/(Table1[[#This Row],[Odds]]-1))*0.3</f>
        <v>-4.1393684210526298E-2</v>
      </c>
      <c r="W1173">
        <f>(Table1[[#This Row],[BB Bet]]*Table1[[#This Row],[Odds]]*Table1[[#This Row],[Win]]-Table1[[#This Row],[BB Bet]])*Table1[[#This Row],[BB Bankroll]]</f>
        <v>0</v>
      </c>
      <c r="X1173">
        <f>Table1[[#This Row],[BB Bet]]*Table1[[#This Row],[Odds]]*Table1[[#This Row],[Win]]-Table1[[#This Row],[BB Bet]]</f>
        <v>0</v>
      </c>
      <c r="Y1173" s="5">
        <f>Y1172</f>
        <v>1.1750500325797435</v>
      </c>
    </row>
    <row r="1174" spans="1:25" x14ac:dyDescent="0.35">
      <c r="A1174" s="4">
        <v>2020020610.0999999</v>
      </c>
      <c r="B1174" s="4">
        <v>82</v>
      </c>
      <c r="C1174" s="4" t="s">
        <v>30</v>
      </c>
      <c r="D1174" s="4" t="s">
        <v>23</v>
      </c>
      <c r="E1174" s="4">
        <v>0</v>
      </c>
      <c r="F1174" s="4">
        <v>0</v>
      </c>
      <c r="G1174" s="4">
        <v>2.75</v>
      </c>
      <c r="H1174">
        <v>0.31862078730187332</v>
      </c>
      <c r="I1174">
        <f>((Table1[[#This Row],[H-S prob.]]*(Table1[[#This Row],[Odds]]-1)-1+Table1[[#This Row],[H-S prob.]])/(Table1[[#This Row],[Odds]]-1))*0.3</f>
        <v>-2.1221628843402573E-2</v>
      </c>
      <c r="K1174">
        <f>(Table1[[#This Row],[H-S Bet]]*Table1[[#This Row],[Odds]]*Table1[[#This Row],[Win]]-Table1[[#This Row],[H-S Bet]])*Table1[[#This Row],[H-S Bankroll]]</f>
        <v>0</v>
      </c>
      <c r="L1174">
        <f>Table1[[#This Row],[H-S Bet]]*Table1[[#This Row],[Odds]]*Table1[[#This Row],[Win]]-Table1[[#This Row],[H-S Bet]]</f>
        <v>0</v>
      </c>
      <c r="M1174" s="5">
        <f>M1173</f>
        <v>1.2590381567134707</v>
      </c>
      <c r="N1174" s="4">
        <v>0.35299999999999998</v>
      </c>
      <c r="O1174" s="4">
        <f>((Table1[[#This Row],[Dom prob.]]*(Table1[[#This Row],[Odds]]-1)-1+Table1[[#This Row],[Dom prob.]])/(Table1[[#This Row],[Odds]]-1))*0.3</f>
        <v>-5.0142857142857133E-3</v>
      </c>
      <c r="P1174" s="4"/>
      <c r="Q1174" s="4">
        <f>(Table1[[#This Row],[Dom Bet]]*Table1[[#This Row],[Odds]]*Table1[[#This Row],[Win]]-Table1[[#This Row],[Dom Bet]])*Table1[[#This Row],[Dom Bankroll]]</f>
        <v>0</v>
      </c>
      <c r="R1174" s="4">
        <f>Table1[[#This Row],[Dom Bet]]*Table1[[#This Row],[Odds]]*Table1[[#This Row],[Win]]-Table1[[#This Row],[Dom Bet]]</f>
        <v>0</v>
      </c>
      <c r="S1174" s="4">
        <f>S1173</f>
        <v>1.1424253150214583</v>
      </c>
      <c r="T1174">
        <v>0.27470000000000006</v>
      </c>
      <c r="U1174">
        <f>((Table1[[#This Row],[BB prob.]]*(Table1[[#This Row],[Odds]]-1)-1+Table1[[#This Row],[BB prob.]])/(Table1[[#This Row],[Odds]]-1))*0.3</f>
        <v>-4.192714285714283E-2</v>
      </c>
      <c r="W1174">
        <f>(Table1[[#This Row],[BB Bet]]*Table1[[#This Row],[Odds]]*Table1[[#This Row],[Win]]-Table1[[#This Row],[BB Bet]])*Table1[[#This Row],[BB Bankroll]]</f>
        <v>0</v>
      </c>
      <c r="X1174">
        <f>Table1[[#This Row],[BB Bet]]*Table1[[#This Row],[Odds]]*Table1[[#This Row],[Win]]-Table1[[#This Row],[BB Bet]]</f>
        <v>0</v>
      </c>
      <c r="Y1174" s="5">
        <f>Y1173</f>
        <v>1.1750500325797435</v>
      </c>
    </row>
    <row r="1175" spans="1:25" x14ac:dyDescent="0.35">
      <c r="A1175" s="4">
        <v>2020020610.0999999</v>
      </c>
      <c r="B1175" s="4">
        <v>82</v>
      </c>
      <c r="C1175" s="4" t="s">
        <v>23</v>
      </c>
      <c r="D1175" s="4" t="s">
        <v>30</v>
      </c>
      <c r="E1175" s="4">
        <v>1</v>
      </c>
      <c r="F1175" s="4">
        <v>1</v>
      </c>
      <c r="G1175" s="4">
        <v>1.47</v>
      </c>
      <c r="H1175">
        <v>0.68137921269812662</v>
      </c>
      <c r="I1175">
        <f>((Table1[[#This Row],[H-S prob.]]*(Table1[[#This Row],[Odds]]-1)-1+Table1[[#This Row],[H-S prob.]])/(Table1[[#This Row],[Odds]]-1))*0.3</f>
        <v>1.0387931912209459E-3</v>
      </c>
      <c r="J1175">
        <v>1.0387931912209459E-3</v>
      </c>
      <c r="K1175">
        <f>(Table1[[#This Row],[H-S Bet]]*Table1[[#This Row],[Odds]]*Table1[[#This Row],[Win]]-Table1[[#This Row],[H-S Bet]])*Table1[[#This Row],[H-S Bankroll]]</f>
        <v>6.1470372440022218E-4</v>
      </c>
      <c r="L1175">
        <f>Table1[[#This Row],[H-S Bet]]*Table1[[#This Row],[Odds]]*Table1[[#This Row],[Win]]-Table1[[#This Row],[H-S Bet]]</f>
        <v>4.8823279987384458E-4</v>
      </c>
      <c r="M1175" s="5">
        <f>M1174</f>
        <v>1.2590381567134707</v>
      </c>
      <c r="N1175" s="4">
        <v>0.64700000000000002</v>
      </c>
      <c r="O1175" s="4">
        <f>((Table1[[#This Row],[Dom prob.]]*(Table1[[#This Row],[Odds]]-1)-1+Table1[[#This Row],[Dom prob.]])/(Table1[[#This Row],[Odds]]-1))*0.3</f>
        <v>-3.121914893617022E-2</v>
      </c>
      <c r="P1175" s="4"/>
      <c r="Q1175" s="4">
        <f>(Table1[[#This Row],[Dom Bet]]*Table1[[#This Row],[Odds]]*Table1[[#This Row],[Win]]-Table1[[#This Row],[Dom Bet]])*Table1[[#This Row],[Dom Bankroll]]</f>
        <v>0</v>
      </c>
      <c r="R1175" s="4">
        <f>Table1[[#This Row],[Dom Bet]]*Table1[[#This Row],[Odds]]*Table1[[#This Row],[Win]]-Table1[[#This Row],[Dom Bet]]</f>
        <v>0</v>
      </c>
      <c r="S1175" s="4">
        <f>S1174</f>
        <v>1.1424253150214583</v>
      </c>
      <c r="T1175">
        <v>0.72529999999999994</v>
      </c>
      <c r="U1175">
        <f>((Table1[[#This Row],[BB prob.]]*(Table1[[#This Row],[Odds]]-1)-1+Table1[[#This Row],[BB prob.]])/(Table1[[#This Row],[Odds]]-1))*0.3</f>
        <v>4.2249574468085034E-2</v>
      </c>
      <c r="V1175">
        <v>4.2249574468085034E-2</v>
      </c>
      <c r="W1175">
        <f>(Table1[[#This Row],[BB Bet]]*Table1[[#This Row],[Odds]]*Table1[[#This Row],[Win]]-Table1[[#This Row],[BB Bet]])*Table1[[#This Row],[BB Bankroll]]</f>
        <v>2.3333321011945702E-2</v>
      </c>
      <c r="X1175">
        <f>Table1[[#This Row],[BB Bet]]*Table1[[#This Row],[Odds]]*Table1[[#This Row],[Win]]-Table1[[#This Row],[BB Bet]]</f>
        <v>1.9857299999999967E-2</v>
      </c>
      <c r="Y1175" s="5">
        <f>Y1174</f>
        <v>1.1750500325797435</v>
      </c>
    </row>
    <row r="1176" spans="1:25" x14ac:dyDescent="0.35">
      <c r="A1176" s="4">
        <v>2020020611</v>
      </c>
      <c r="B1176" s="4">
        <v>83</v>
      </c>
      <c r="C1176" s="4" t="s">
        <v>12</v>
      </c>
      <c r="D1176" s="4" t="s">
        <v>15</v>
      </c>
      <c r="E1176" s="4">
        <v>0</v>
      </c>
      <c r="F1176" s="4">
        <v>1</v>
      </c>
      <c r="G1176" s="4">
        <v>2.2999999999999998</v>
      </c>
      <c r="H1176">
        <v>0.3951586462739104</v>
      </c>
      <c r="I1176">
        <f>((Table1[[#This Row],[H-S prob.]]*(Table1[[#This Row],[Odds]]-1)-1+Table1[[#This Row],[H-S prob.]])/(Table1[[#This Row],[Odds]]-1))*0.3</f>
        <v>-2.1031180054616804E-2</v>
      </c>
      <c r="K1176">
        <f>(Table1[[#This Row],[H-S Bet]]*Table1[[#This Row],[Odds]]*Table1[[#This Row],[Win]]-Table1[[#This Row],[H-S Bet]])*Table1[[#This Row],[H-S Bankroll]]</f>
        <v>0</v>
      </c>
      <c r="L1176">
        <f>Table1[[#This Row],[H-S Bet]]*Table1[[#This Row],[Odds]]*Table1[[#This Row],[Win]]-Table1[[#This Row],[H-S Bet]]</f>
        <v>0</v>
      </c>
      <c r="M1176" s="5">
        <f>M1175+SUM(K1162:K1175)</f>
        <v>1.3304808307332121</v>
      </c>
      <c r="N1176" s="4">
        <v>0.42100000000000004</v>
      </c>
      <c r="O1176" s="4">
        <f>((Table1[[#This Row],[Dom prob.]]*(Table1[[#This Row],[Odds]]-1)-1+Table1[[#This Row],[Dom prob.]])/(Table1[[#This Row],[Odds]]-1))*0.3</f>
        <v>-7.3153846153846038E-3</v>
      </c>
      <c r="P1176" s="4"/>
      <c r="Q1176" s="4">
        <f>(Table1[[#This Row],[Dom Bet]]*Table1[[#This Row],[Odds]]*Table1[[#This Row],[Win]]-Table1[[#This Row],[Dom Bet]])*Table1[[#This Row],[Dom Bankroll]]</f>
        <v>0</v>
      </c>
      <c r="R1176" s="4">
        <f>Table1[[#This Row],[Dom Bet]]*Table1[[#This Row],[Odds]]*Table1[[#This Row],[Win]]-Table1[[#This Row],[Dom Bet]]</f>
        <v>0</v>
      </c>
      <c r="S1176" s="4">
        <f>S1175+SUM(Q1162:Q1175)</f>
        <v>1.1662928647028865</v>
      </c>
      <c r="T1176">
        <v>0.38170000000000004</v>
      </c>
      <c r="U1176">
        <f>((Table1[[#This Row],[BB prob.]]*(Table1[[#This Row],[Odds]]-1)-1+Table1[[#This Row],[BB prob.]])/(Table1[[#This Row],[Odds]]-1))*0.3</f>
        <v>-2.8174615384615367E-2</v>
      </c>
      <c r="W1176">
        <f>(Table1[[#This Row],[BB Bet]]*Table1[[#This Row],[Odds]]*Table1[[#This Row],[Win]]-Table1[[#This Row],[BB Bet]])*Table1[[#This Row],[BB Bankroll]]</f>
        <v>0</v>
      </c>
      <c r="X1176">
        <f>Table1[[#This Row],[BB Bet]]*Table1[[#This Row],[Odds]]*Table1[[#This Row],[Win]]-Table1[[#This Row],[BB Bet]]</f>
        <v>0</v>
      </c>
      <c r="Y1176" s="5">
        <f>Y1175+SUM(W1162:W1175)</f>
        <v>1.1983007229587261</v>
      </c>
    </row>
    <row r="1177" spans="1:25" x14ac:dyDescent="0.35">
      <c r="A1177" s="4">
        <v>2020020611</v>
      </c>
      <c r="B1177" s="4">
        <v>83</v>
      </c>
      <c r="C1177" s="4" t="s">
        <v>15</v>
      </c>
      <c r="D1177" s="4" t="s">
        <v>12</v>
      </c>
      <c r="E1177" s="4">
        <v>1</v>
      </c>
      <c r="F1177" s="4">
        <v>0</v>
      </c>
      <c r="G1177" s="4">
        <v>1.66</v>
      </c>
      <c r="H1177">
        <v>0.60484135372608949</v>
      </c>
      <c r="I1177">
        <f>((Table1[[#This Row],[H-S prob.]]*(Table1[[#This Row],[Odds]]-1)-1+Table1[[#This Row],[H-S prob.]])/(Table1[[#This Row],[Odds]]-1))*0.3</f>
        <v>1.8348396296856799E-3</v>
      </c>
      <c r="J1177">
        <v>1.8348396296856799E-3</v>
      </c>
      <c r="K1177">
        <f>(Table1[[#This Row],[H-S Bet]]*Table1[[#This Row],[Odds]]*Table1[[#This Row],[Win]]-Table1[[#This Row],[H-S Bet]])*Table1[[#This Row],[H-S Bankroll]]</f>
        <v>-2.4412189547664228E-3</v>
      </c>
      <c r="L1177">
        <f>Table1[[#This Row],[H-S Bet]]*Table1[[#This Row],[Odds]]*Table1[[#This Row],[Win]]-Table1[[#This Row],[H-S Bet]]</f>
        <v>-1.8348396296856799E-3</v>
      </c>
      <c r="M1177" s="5">
        <f>M1176</f>
        <v>1.3304808307332121</v>
      </c>
      <c r="N1177" s="4">
        <v>0.57899999999999996</v>
      </c>
      <c r="O1177" s="4">
        <f>((Table1[[#This Row],[Dom prob.]]*(Table1[[#This Row],[Odds]]-1)-1+Table1[[#This Row],[Dom prob.]])/(Table1[[#This Row],[Odds]]-1))*0.3</f>
        <v>-1.766363636363642E-2</v>
      </c>
      <c r="P1177" s="4"/>
      <c r="Q1177" s="4">
        <f>(Table1[[#This Row],[Dom Bet]]*Table1[[#This Row],[Odds]]*Table1[[#This Row],[Win]]-Table1[[#This Row],[Dom Bet]])*Table1[[#This Row],[Dom Bankroll]]</f>
        <v>0</v>
      </c>
      <c r="R1177" s="4">
        <f>Table1[[#This Row],[Dom Bet]]*Table1[[#This Row],[Odds]]*Table1[[#This Row],[Win]]-Table1[[#This Row],[Dom Bet]]</f>
        <v>0</v>
      </c>
      <c r="S1177" s="4">
        <f>S1176</f>
        <v>1.1662928647028865</v>
      </c>
      <c r="T1177">
        <v>0.61829999999999996</v>
      </c>
      <c r="U1177">
        <f>((Table1[[#This Row],[BB prob.]]*(Table1[[#This Row],[Odds]]-1)-1+Table1[[#This Row],[BB prob.]])/(Table1[[#This Row],[Odds]]-1))*0.3</f>
        <v>1.1989999999999957E-2</v>
      </c>
      <c r="V1177">
        <v>1.1989999999999957E-2</v>
      </c>
      <c r="W1177">
        <f>(Table1[[#This Row],[BB Bet]]*Table1[[#This Row],[Odds]]*Table1[[#This Row],[Win]]-Table1[[#This Row],[BB Bet]])*Table1[[#This Row],[BB Bankroll]]</f>
        <v>-1.4367625668275076E-2</v>
      </c>
      <c r="X1177">
        <f>Table1[[#This Row],[BB Bet]]*Table1[[#This Row],[Odds]]*Table1[[#This Row],[Win]]-Table1[[#This Row],[BB Bet]]</f>
        <v>-1.1989999999999957E-2</v>
      </c>
      <c r="Y1177" s="5">
        <f>Y1176</f>
        <v>1.1983007229587261</v>
      </c>
    </row>
    <row r="1178" spans="1:25" x14ac:dyDescent="0.35">
      <c r="A1178" s="4">
        <v>2020020612</v>
      </c>
      <c r="B1178" s="4">
        <v>83</v>
      </c>
      <c r="C1178" s="4" t="s">
        <v>16</v>
      </c>
      <c r="D1178" s="4" t="s">
        <v>13</v>
      </c>
      <c r="E1178" s="4">
        <v>1</v>
      </c>
      <c r="F1178" s="4">
        <v>1</v>
      </c>
      <c r="G1178" s="4">
        <v>1.83</v>
      </c>
      <c r="H1178">
        <v>0.49477079768418447</v>
      </c>
      <c r="I1178">
        <f>((Table1[[#This Row],[H-S prob.]]*(Table1[[#This Row],[Odds]]-1)-1+Table1[[#This Row],[H-S prob.]])/(Table1[[#This Row],[Odds]]-1))*0.3</f>
        <v>-3.4181725387208088E-2</v>
      </c>
      <c r="K1178">
        <f>(Table1[[#This Row],[H-S Bet]]*Table1[[#This Row],[Odds]]*Table1[[#This Row],[Win]]-Table1[[#This Row],[H-S Bet]])*Table1[[#This Row],[H-S Bankroll]]</f>
        <v>0</v>
      </c>
      <c r="L1178">
        <f>Table1[[#This Row],[H-S Bet]]*Table1[[#This Row],[Odds]]*Table1[[#This Row],[Win]]-Table1[[#This Row],[H-S Bet]]</f>
        <v>0</v>
      </c>
      <c r="M1178" s="5">
        <f>M1177</f>
        <v>1.3304808307332121</v>
      </c>
      <c r="N1178" s="4">
        <v>0.53</v>
      </c>
      <c r="O1178" s="4">
        <f>((Table1[[#This Row],[Dom prob.]]*(Table1[[#This Row],[Odds]]-1)-1+Table1[[#This Row],[Dom prob.]])/(Table1[[#This Row],[Odds]]-1))*0.3</f>
        <v>-1.087951807228912E-2</v>
      </c>
      <c r="P1178" s="4"/>
      <c r="Q1178" s="4">
        <f>(Table1[[#This Row],[Dom Bet]]*Table1[[#This Row],[Odds]]*Table1[[#This Row],[Win]]-Table1[[#This Row],[Dom Bet]])*Table1[[#This Row],[Dom Bankroll]]</f>
        <v>0</v>
      </c>
      <c r="R1178" s="4">
        <f>Table1[[#This Row],[Dom Bet]]*Table1[[#This Row],[Odds]]*Table1[[#This Row],[Win]]-Table1[[#This Row],[Dom Bet]]</f>
        <v>0</v>
      </c>
      <c r="S1178" s="4">
        <f>S1177</f>
        <v>1.1662928647028865</v>
      </c>
      <c r="T1178">
        <v>0.56659999999999999</v>
      </c>
      <c r="U1178">
        <f>((Table1[[#This Row],[BB prob.]]*(Table1[[#This Row],[Odds]]-1)-1+Table1[[#This Row],[BB prob.]])/(Table1[[#This Row],[Odds]]-1))*0.3</f>
        <v>1.3329397590361433E-2</v>
      </c>
      <c r="V1178">
        <v>1.3329397590361433E-2</v>
      </c>
      <c r="W1178">
        <f>(Table1[[#This Row],[BB Bet]]*Table1[[#This Row],[Odds]]*Table1[[#This Row],[Win]]-Table1[[#This Row],[BB Bet]])*Table1[[#This Row],[BB Bankroll]]</f>
        <v>1.3257280218381559E-2</v>
      </c>
      <c r="X1178">
        <f>Table1[[#This Row],[BB Bet]]*Table1[[#This Row],[Odds]]*Table1[[#This Row],[Win]]-Table1[[#This Row],[BB Bet]]</f>
        <v>1.1063399999999991E-2</v>
      </c>
      <c r="Y1178" s="5">
        <f>Y1177</f>
        <v>1.1983007229587261</v>
      </c>
    </row>
    <row r="1179" spans="1:25" x14ac:dyDescent="0.35">
      <c r="A1179" s="4">
        <v>2020020612</v>
      </c>
      <c r="B1179" s="4">
        <v>83</v>
      </c>
      <c r="C1179" s="4" t="s">
        <v>13</v>
      </c>
      <c r="D1179" s="4" t="s">
        <v>16</v>
      </c>
      <c r="E1179" s="4">
        <v>0</v>
      </c>
      <c r="F1179" s="4">
        <v>0</v>
      </c>
      <c r="G1179" s="4">
        <v>2.1</v>
      </c>
      <c r="H1179">
        <v>0.50522920231581558</v>
      </c>
      <c r="I1179">
        <f>((Table1[[#This Row],[H-S prob.]]*(Table1[[#This Row],[Odds]]-1)-1+Table1[[#This Row],[H-S prob.]])/(Table1[[#This Row],[Odds]]-1))*0.3</f>
        <v>1.6631270417239833E-2</v>
      </c>
      <c r="J1179">
        <v>1.6631270417239833E-2</v>
      </c>
      <c r="K1179">
        <f>(Table1[[#This Row],[H-S Bet]]*Table1[[#This Row],[Odds]]*Table1[[#This Row],[Win]]-Table1[[#This Row],[H-S Bet]])*Table1[[#This Row],[H-S Bankroll]]</f>
        <v>-2.212758648087795E-2</v>
      </c>
      <c r="L1179">
        <f>Table1[[#This Row],[H-S Bet]]*Table1[[#This Row],[Odds]]*Table1[[#This Row],[Win]]-Table1[[#This Row],[H-S Bet]]</f>
        <v>-1.6631270417239833E-2</v>
      </c>
      <c r="M1179" s="5">
        <f>M1178</f>
        <v>1.3304808307332121</v>
      </c>
      <c r="N1179" s="4">
        <v>0.47</v>
      </c>
      <c r="O1179" s="4">
        <f>((Table1[[#This Row],[Dom prob.]]*(Table1[[#This Row],[Odds]]-1)-1+Table1[[#This Row],[Dom prob.]])/(Table1[[#This Row],[Odds]]-1))*0.3</f>
        <v>-3.5454545454545482E-3</v>
      </c>
      <c r="P1179" s="4"/>
      <c r="Q1179" s="4">
        <f>(Table1[[#This Row],[Dom Bet]]*Table1[[#This Row],[Odds]]*Table1[[#This Row],[Win]]-Table1[[#This Row],[Dom Bet]])*Table1[[#This Row],[Dom Bankroll]]</f>
        <v>0</v>
      </c>
      <c r="R1179" s="4">
        <f>Table1[[#This Row],[Dom Bet]]*Table1[[#This Row],[Odds]]*Table1[[#This Row],[Win]]-Table1[[#This Row],[Dom Bet]]</f>
        <v>0</v>
      </c>
      <c r="S1179" s="4">
        <f>S1178</f>
        <v>1.1662928647028865</v>
      </c>
      <c r="T1179">
        <v>0.43340000000000001</v>
      </c>
      <c r="U1179">
        <f>((Table1[[#This Row],[BB prob.]]*(Table1[[#This Row],[Odds]]-1)-1+Table1[[#This Row],[BB prob.]])/(Table1[[#This Row],[Odds]]-1))*0.3</f>
        <v>-2.4507272727272711E-2</v>
      </c>
      <c r="W1179">
        <f>(Table1[[#This Row],[BB Bet]]*Table1[[#This Row],[Odds]]*Table1[[#This Row],[Win]]-Table1[[#This Row],[BB Bet]])*Table1[[#This Row],[BB Bankroll]]</f>
        <v>0</v>
      </c>
      <c r="X1179">
        <f>Table1[[#This Row],[BB Bet]]*Table1[[#This Row],[Odds]]*Table1[[#This Row],[Win]]-Table1[[#This Row],[BB Bet]]</f>
        <v>0</v>
      </c>
      <c r="Y1179" s="5">
        <f>Y1178</f>
        <v>1.1983007229587261</v>
      </c>
    </row>
    <row r="1180" spans="1:25" x14ac:dyDescent="0.35">
      <c r="A1180" s="4">
        <v>2020020613</v>
      </c>
      <c r="B1180" s="4">
        <v>83</v>
      </c>
      <c r="C1180" s="4" t="s">
        <v>17</v>
      </c>
      <c r="D1180" s="4" t="s">
        <v>3</v>
      </c>
      <c r="E1180" s="4">
        <v>1</v>
      </c>
      <c r="F1180" s="4">
        <v>1</v>
      </c>
      <c r="G1180" s="4">
        <v>1.83</v>
      </c>
      <c r="H1180">
        <v>0.45435541713504896</v>
      </c>
      <c r="I1180">
        <f>((Table1[[#This Row],[H-S prob.]]*(Table1[[#This Row],[Odds]]-1)-1+Table1[[#This Row],[H-S prob.]])/(Table1[[#This Row],[Odds]]-1))*0.3</f>
        <v>-6.0914308425130251E-2</v>
      </c>
      <c r="K1180">
        <f>(Table1[[#This Row],[H-S Bet]]*Table1[[#This Row],[Odds]]*Table1[[#This Row],[Win]]-Table1[[#This Row],[H-S Bet]])*Table1[[#This Row],[H-S Bankroll]]</f>
        <v>0</v>
      </c>
      <c r="L1180">
        <f>Table1[[#This Row],[H-S Bet]]*Table1[[#This Row],[Odds]]*Table1[[#This Row],[Win]]-Table1[[#This Row],[H-S Bet]]</f>
        <v>0</v>
      </c>
      <c r="M1180" s="5">
        <f>M1179</f>
        <v>1.3304808307332121</v>
      </c>
      <c r="N1180" s="4">
        <v>0.54800000000000004</v>
      </c>
      <c r="O1180" s="4">
        <f>((Table1[[#This Row],[Dom prob.]]*(Table1[[#This Row],[Odds]]-1)-1+Table1[[#This Row],[Dom prob.]])/(Table1[[#This Row],[Odds]]-1))*0.3</f>
        <v>1.026506024096449E-3</v>
      </c>
      <c r="P1180" s="4">
        <v>1.026506024096449E-3</v>
      </c>
      <c r="Q1180" s="4">
        <f>(Table1[[#This Row],[Dom Bet]]*Table1[[#This Row],[Odds]]*Table1[[#This Row],[Win]]-Table1[[#This Row],[Dom Bet]])*Table1[[#This Row],[Dom Bankroll]]</f>
        <v>9.9368152072692095E-4</v>
      </c>
      <c r="R1180" s="4">
        <f>Table1[[#This Row],[Dom Bet]]*Table1[[#This Row],[Odds]]*Table1[[#This Row],[Win]]-Table1[[#This Row],[Dom Bet]]</f>
        <v>8.520000000000528E-4</v>
      </c>
      <c r="S1180" s="4">
        <f>S1179</f>
        <v>1.1662928647028865</v>
      </c>
      <c r="T1180">
        <v>0.48970000000000002</v>
      </c>
      <c r="U1180">
        <f>((Table1[[#This Row],[BB prob.]]*(Table1[[#This Row],[Odds]]-1)-1+Table1[[#This Row],[BB prob.]])/(Table1[[#This Row],[Odds]]-1))*0.3</f>
        <v>-3.7535783132530059E-2</v>
      </c>
      <c r="W1180">
        <f>(Table1[[#This Row],[BB Bet]]*Table1[[#This Row],[Odds]]*Table1[[#This Row],[Win]]-Table1[[#This Row],[BB Bet]])*Table1[[#This Row],[BB Bankroll]]</f>
        <v>0</v>
      </c>
      <c r="X1180">
        <f>Table1[[#This Row],[BB Bet]]*Table1[[#This Row],[Odds]]*Table1[[#This Row],[Win]]-Table1[[#This Row],[BB Bet]]</f>
        <v>0</v>
      </c>
      <c r="Y1180" s="5">
        <f>Y1179</f>
        <v>1.1983007229587261</v>
      </c>
    </row>
    <row r="1181" spans="1:25" x14ac:dyDescent="0.35">
      <c r="A1181" s="4">
        <v>2020020613</v>
      </c>
      <c r="B1181" s="4">
        <v>83</v>
      </c>
      <c r="C1181" s="4" t="s">
        <v>3</v>
      </c>
      <c r="D1181" s="4" t="s">
        <v>17</v>
      </c>
      <c r="E1181" s="4">
        <v>0</v>
      </c>
      <c r="F1181" s="4">
        <v>0</v>
      </c>
      <c r="G1181" s="4">
        <v>2.0499999999999998</v>
      </c>
      <c r="H1181">
        <v>0.5456445828649511</v>
      </c>
      <c r="I1181">
        <f>((Table1[[#This Row],[H-S prob.]]*(Table1[[#This Row],[Odds]]-1)-1+Table1[[#This Row],[H-S prob.]])/(Table1[[#This Row],[Odds]]-1))*0.3</f>
        <v>3.3877541392328465E-2</v>
      </c>
      <c r="J1181">
        <v>3.3877541392328465E-2</v>
      </c>
      <c r="K1181">
        <f>(Table1[[#This Row],[H-S Bet]]*Table1[[#This Row],[Odds]]*Table1[[#This Row],[Win]]-Table1[[#This Row],[H-S Bet]])*Table1[[#This Row],[H-S Bankroll]]</f>
        <v>-4.5073419414863959E-2</v>
      </c>
      <c r="L1181">
        <f>Table1[[#This Row],[H-S Bet]]*Table1[[#This Row],[Odds]]*Table1[[#This Row],[Win]]-Table1[[#This Row],[H-S Bet]]</f>
        <v>-3.3877541392328465E-2</v>
      </c>
      <c r="M1181" s="5">
        <f>M1180</f>
        <v>1.3304808307332121</v>
      </c>
      <c r="N1181" s="4">
        <v>0.45199999999999996</v>
      </c>
      <c r="O1181" s="4">
        <f>((Table1[[#This Row],[Dom prob.]]*(Table1[[#This Row],[Odds]]-1)-1+Table1[[#This Row],[Dom prob.]])/(Table1[[#This Row],[Odds]]-1))*0.3</f>
        <v>-2.097142857142861E-2</v>
      </c>
      <c r="P1181" s="4"/>
      <c r="Q1181" s="4">
        <f>(Table1[[#This Row],[Dom Bet]]*Table1[[#This Row],[Odds]]*Table1[[#This Row],[Win]]-Table1[[#This Row],[Dom Bet]])*Table1[[#This Row],[Dom Bankroll]]</f>
        <v>0</v>
      </c>
      <c r="R1181" s="4">
        <f>Table1[[#This Row],[Dom Bet]]*Table1[[#This Row],[Odds]]*Table1[[#This Row],[Win]]-Table1[[#This Row],[Dom Bet]]</f>
        <v>0</v>
      </c>
      <c r="S1181" s="4">
        <f>S1180</f>
        <v>1.1662928647028865</v>
      </c>
      <c r="T1181">
        <v>0.51029999999999998</v>
      </c>
      <c r="U1181">
        <f>((Table1[[#This Row],[BB prob.]]*(Table1[[#This Row],[Odds]]-1)-1+Table1[[#This Row],[BB prob.]])/(Table1[[#This Row],[Odds]]-1))*0.3</f>
        <v>1.3175714285714261E-2</v>
      </c>
      <c r="V1181">
        <v>1.3175714285714261E-2</v>
      </c>
      <c r="W1181">
        <f>(Table1[[#This Row],[BB Bet]]*Table1[[#This Row],[Odds]]*Table1[[#This Row],[Win]]-Table1[[#This Row],[BB Bet]])*Table1[[#This Row],[BB Bankroll]]</f>
        <v>-1.5788467954069015E-2</v>
      </c>
      <c r="X1181">
        <f>Table1[[#This Row],[BB Bet]]*Table1[[#This Row],[Odds]]*Table1[[#This Row],[Win]]-Table1[[#This Row],[BB Bet]]</f>
        <v>-1.3175714285714261E-2</v>
      </c>
      <c r="Y1181" s="5">
        <f>Y1180</f>
        <v>1.1983007229587261</v>
      </c>
    </row>
    <row r="1182" spans="1:25" x14ac:dyDescent="0.35">
      <c r="A1182" s="4">
        <v>2020020614</v>
      </c>
      <c r="B1182" s="4">
        <v>83</v>
      </c>
      <c r="C1182" s="4" t="s">
        <v>14</v>
      </c>
      <c r="D1182" s="4" t="s">
        <v>2</v>
      </c>
      <c r="E1182" s="4">
        <v>0</v>
      </c>
      <c r="F1182" s="4">
        <v>1</v>
      </c>
      <c r="G1182" s="4">
        <v>1.76</v>
      </c>
      <c r="H1182">
        <v>0.50230198232396694</v>
      </c>
      <c r="I1182">
        <f>((Table1[[#This Row],[H-S prob.]]*(Table1[[#This Row],[Odds]]-1)-1+Table1[[#This Row],[H-S prob.]])/(Table1[[#This Row],[Odds]]-1))*0.3</f>
        <v>-4.5769149122296647E-2</v>
      </c>
      <c r="K1182">
        <f>(Table1[[#This Row],[H-S Bet]]*Table1[[#This Row],[Odds]]*Table1[[#This Row],[Win]]-Table1[[#This Row],[H-S Bet]])*Table1[[#This Row],[H-S Bankroll]]</f>
        <v>0</v>
      </c>
      <c r="L1182">
        <f>Table1[[#This Row],[H-S Bet]]*Table1[[#This Row],[Odds]]*Table1[[#This Row],[Win]]-Table1[[#This Row],[H-S Bet]]</f>
        <v>0</v>
      </c>
      <c r="M1182" s="5">
        <f>M1181</f>
        <v>1.3304808307332121</v>
      </c>
      <c r="N1182" s="4">
        <v>0.58200000000000007</v>
      </c>
      <c r="O1182" s="4">
        <f>((Table1[[#This Row],[Dom prob.]]*(Table1[[#This Row],[Odds]]-1)-1+Table1[[#This Row],[Dom prob.]])/(Table1[[#This Row],[Odds]]-1))*0.3</f>
        <v>9.600000000000046E-3</v>
      </c>
      <c r="P1182" s="4">
        <v>9.600000000000046E-3</v>
      </c>
      <c r="Q1182" s="4">
        <f>(Table1[[#This Row],[Dom Bet]]*Table1[[#This Row],[Odds]]*Table1[[#This Row],[Win]]-Table1[[#This Row],[Dom Bet]])*Table1[[#This Row],[Dom Bankroll]]</f>
        <v>8.509272740872301E-3</v>
      </c>
      <c r="R1182" s="4">
        <f>Table1[[#This Row],[Dom Bet]]*Table1[[#This Row],[Odds]]*Table1[[#This Row],[Win]]-Table1[[#This Row],[Dom Bet]]</f>
        <v>7.2960000000000351E-3</v>
      </c>
      <c r="S1182" s="4">
        <f>S1181</f>
        <v>1.1662928647028865</v>
      </c>
      <c r="T1182">
        <v>0.57610000000000006</v>
      </c>
      <c r="U1182">
        <f>((Table1[[#This Row],[BB prob.]]*(Table1[[#This Row],[Odds]]-1)-1+Table1[[#This Row],[BB prob.]])/(Table1[[#This Row],[Odds]]-1))*0.3</f>
        <v>5.5010526315790141E-3</v>
      </c>
      <c r="V1182">
        <v>5.5010526315790141E-3</v>
      </c>
      <c r="W1182">
        <f>(Table1[[#This Row],[BB Bet]]*Table1[[#This Row],[Odds]]*Table1[[#This Row],[Win]]-Table1[[#This Row],[BB Bet]])*Table1[[#This Row],[BB Bankroll]]</f>
        <v>5.0098556625459024E-3</v>
      </c>
      <c r="X1182">
        <f>Table1[[#This Row],[BB Bet]]*Table1[[#This Row],[Odds]]*Table1[[#This Row],[Win]]-Table1[[#This Row],[BB Bet]]</f>
        <v>4.1808000000000504E-3</v>
      </c>
      <c r="Y1182" s="5">
        <f>Y1181</f>
        <v>1.1983007229587261</v>
      </c>
    </row>
    <row r="1183" spans="1:25" x14ac:dyDescent="0.35">
      <c r="A1183" s="4">
        <v>2020020614</v>
      </c>
      <c r="B1183" s="4">
        <v>83</v>
      </c>
      <c r="C1183" s="4" t="s">
        <v>2</v>
      </c>
      <c r="D1183" s="4" t="s">
        <v>14</v>
      </c>
      <c r="E1183" s="4">
        <v>1</v>
      </c>
      <c r="F1183" s="4">
        <v>0</v>
      </c>
      <c r="G1183" s="4">
        <v>2.15</v>
      </c>
      <c r="H1183">
        <v>0.49769801767603294</v>
      </c>
      <c r="I1183">
        <f>((Table1[[#This Row],[H-S prob.]]*(Table1[[#This Row],[Odds]]-1)-1+Table1[[#This Row],[H-S prob.]])/(Table1[[#This Row],[Odds]]-1))*0.3</f>
        <v>1.8274105566122828E-2</v>
      </c>
      <c r="J1183">
        <v>1.8274105566122828E-2</v>
      </c>
      <c r="K1183">
        <f>(Table1[[#This Row],[H-S Bet]]*Table1[[#This Row],[Odds]]*Table1[[#This Row],[Win]]-Table1[[#This Row],[H-S Bet]])*Table1[[#This Row],[H-S Bankroll]]</f>
        <v>-2.4313347154521516E-2</v>
      </c>
      <c r="L1183">
        <f>Table1[[#This Row],[H-S Bet]]*Table1[[#This Row],[Odds]]*Table1[[#This Row],[Win]]-Table1[[#This Row],[H-S Bet]]</f>
        <v>-1.8274105566122828E-2</v>
      </c>
      <c r="M1183" s="5">
        <f>M1182</f>
        <v>1.3304808307332121</v>
      </c>
      <c r="N1183" s="4">
        <v>0.41799999999999998</v>
      </c>
      <c r="O1183" s="4">
        <f>((Table1[[#This Row],[Dom prob.]]*(Table1[[#This Row],[Odds]]-1)-1+Table1[[#This Row],[Dom prob.]])/(Table1[[#This Row],[Odds]]-1))*0.3</f>
        <v>-2.6426086956521769E-2</v>
      </c>
      <c r="P1183" s="4"/>
      <c r="Q1183" s="4">
        <f>(Table1[[#This Row],[Dom Bet]]*Table1[[#This Row],[Odds]]*Table1[[#This Row],[Win]]-Table1[[#This Row],[Dom Bet]])*Table1[[#This Row],[Dom Bankroll]]</f>
        <v>0</v>
      </c>
      <c r="R1183" s="4">
        <f>Table1[[#This Row],[Dom Bet]]*Table1[[#This Row],[Odds]]*Table1[[#This Row],[Win]]-Table1[[#This Row],[Dom Bet]]</f>
        <v>0</v>
      </c>
      <c r="S1183" s="4">
        <f>S1182</f>
        <v>1.1662928647028865</v>
      </c>
      <c r="T1183">
        <v>0.4239</v>
      </c>
      <c r="U1183">
        <f>((Table1[[#This Row],[BB prob.]]*(Table1[[#This Row],[Odds]]-1)-1+Table1[[#This Row],[BB prob.]])/(Table1[[#This Row],[Odds]]-1))*0.3</f>
        <v>-2.3116956521739142E-2</v>
      </c>
      <c r="W1183">
        <f>(Table1[[#This Row],[BB Bet]]*Table1[[#This Row],[Odds]]*Table1[[#This Row],[Win]]-Table1[[#This Row],[BB Bet]])*Table1[[#This Row],[BB Bankroll]]</f>
        <v>0</v>
      </c>
      <c r="X1183">
        <f>Table1[[#This Row],[BB Bet]]*Table1[[#This Row],[Odds]]*Table1[[#This Row],[Win]]-Table1[[#This Row],[BB Bet]]</f>
        <v>0</v>
      </c>
      <c r="Y1183" s="5">
        <f>Y1182</f>
        <v>1.1983007229587261</v>
      </c>
    </row>
    <row r="1184" spans="1:25" x14ac:dyDescent="0.35">
      <c r="A1184" s="4">
        <v>2020020615</v>
      </c>
      <c r="B1184" s="4">
        <v>83</v>
      </c>
      <c r="C1184" s="4" t="s">
        <v>18</v>
      </c>
      <c r="D1184" s="4" t="s">
        <v>31</v>
      </c>
      <c r="E1184" s="4">
        <v>1</v>
      </c>
      <c r="F1184" s="4">
        <v>1</v>
      </c>
      <c r="G1184" s="4">
        <v>1.66</v>
      </c>
      <c r="H1184">
        <v>0.54941663180563627</v>
      </c>
      <c r="I1184">
        <f>((Table1[[#This Row],[H-S prob.]]*(Table1[[#This Row],[Odds]]-1)-1+Table1[[#This Row],[H-S prob.]])/(Table1[[#This Row],[Odds]]-1))*0.3</f>
        <v>-3.9985632364838077E-2</v>
      </c>
      <c r="K1184">
        <f>(Table1[[#This Row],[H-S Bet]]*Table1[[#This Row],[Odds]]*Table1[[#This Row],[Win]]-Table1[[#This Row],[H-S Bet]])*Table1[[#This Row],[H-S Bankroll]]</f>
        <v>0</v>
      </c>
      <c r="L1184">
        <f>Table1[[#This Row],[H-S Bet]]*Table1[[#This Row],[Odds]]*Table1[[#This Row],[Win]]-Table1[[#This Row],[H-S Bet]]</f>
        <v>0</v>
      </c>
      <c r="M1184" s="5">
        <f>M1183</f>
        <v>1.3304808307332121</v>
      </c>
      <c r="N1184" s="4">
        <v>0.59499999999999997</v>
      </c>
      <c r="O1184" s="4">
        <f>((Table1[[#This Row],[Dom prob.]]*(Table1[[#This Row],[Odds]]-1)-1+Table1[[#This Row],[Dom prob.]])/(Table1[[#This Row],[Odds]]-1))*0.3</f>
        <v>-5.5909090909091316E-3</v>
      </c>
      <c r="P1184" s="4"/>
      <c r="Q1184" s="4">
        <f>(Table1[[#This Row],[Dom Bet]]*Table1[[#This Row],[Odds]]*Table1[[#This Row],[Win]]-Table1[[#This Row],[Dom Bet]])*Table1[[#This Row],[Dom Bankroll]]</f>
        <v>0</v>
      </c>
      <c r="R1184" s="4">
        <f>Table1[[#This Row],[Dom Bet]]*Table1[[#This Row],[Odds]]*Table1[[#This Row],[Win]]-Table1[[#This Row],[Dom Bet]]</f>
        <v>0</v>
      </c>
      <c r="S1184" s="4">
        <f>S1183</f>
        <v>1.1662928647028865</v>
      </c>
      <c r="T1184">
        <v>0.57550000000000001</v>
      </c>
      <c r="U1184">
        <f>((Table1[[#This Row],[BB prob.]]*(Table1[[#This Row],[Odds]]-1)-1+Table1[[#This Row],[BB prob.]])/(Table1[[#This Row],[Odds]]-1))*0.3</f>
        <v>-2.0304545454545502E-2</v>
      </c>
      <c r="W1184">
        <f>(Table1[[#This Row],[BB Bet]]*Table1[[#This Row],[Odds]]*Table1[[#This Row],[Win]]-Table1[[#This Row],[BB Bet]])*Table1[[#This Row],[BB Bankroll]]</f>
        <v>0</v>
      </c>
      <c r="X1184">
        <f>Table1[[#This Row],[BB Bet]]*Table1[[#This Row],[Odds]]*Table1[[#This Row],[Win]]-Table1[[#This Row],[BB Bet]]</f>
        <v>0</v>
      </c>
      <c r="Y1184" s="5">
        <f>Y1183</f>
        <v>1.1983007229587261</v>
      </c>
    </row>
    <row r="1185" spans="1:25" x14ac:dyDescent="0.35">
      <c r="A1185" s="4">
        <v>2020020615</v>
      </c>
      <c r="B1185" s="4">
        <v>83</v>
      </c>
      <c r="C1185" s="4" t="s">
        <v>31</v>
      </c>
      <c r="D1185" s="4" t="s">
        <v>18</v>
      </c>
      <c r="E1185" s="4">
        <v>0</v>
      </c>
      <c r="F1185" s="4">
        <v>0</v>
      </c>
      <c r="G1185" s="4">
        <v>2.2999999999999998</v>
      </c>
      <c r="H1185">
        <v>0.45058336819436373</v>
      </c>
      <c r="I1185">
        <f>((Table1[[#This Row],[H-S prob.]]*(Table1[[#This Row],[Odds]]-1)-1+Table1[[#This Row],[H-S prob.]])/(Table1[[#This Row],[Odds]]-1))*0.3</f>
        <v>8.3865569647007324E-3</v>
      </c>
      <c r="J1185">
        <v>8.3865569647007324E-3</v>
      </c>
      <c r="K1185">
        <f>(Table1[[#This Row],[H-S Bet]]*Table1[[#This Row],[Odds]]*Table1[[#This Row],[Win]]-Table1[[#This Row],[H-S Bet]])*Table1[[#This Row],[H-S Bankroll]]</f>
        <v>-1.1158153277386436E-2</v>
      </c>
      <c r="L1185">
        <f>Table1[[#This Row],[H-S Bet]]*Table1[[#This Row],[Odds]]*Table1[[#This Row],[Win]]-Table1[[#This Row],[H-S Bet]]</f>
        <v>-8.3865569647007324E-3</v>
      </c>
      <c r="M1185" s="5">
        <f>M1184</f>
        <v>1.3304808307332121</v>
      </c>
      <c r="N1185" s="4">
        <v>0.40500000000000003</v>
      </c>
      <c r="O1185" s="4">
        <f>((Table1[[#This Row],[Dom prob.]]*(Table1[[#This Row],[Odds]]-1)-1+Table1[[#This Row],[Dom prob.]])/(Table1[[#This Row],[Odds]]-1))*0.3</f>
        <v>-1.5807692307692311E-2</v>
      </c>
      <c r="P1185" s="4"/>
      <c r="Q1185" s="4">
        <f>(Table1[[#This Row],[Dom Bet]]*Table1[[#This Row],[Odds]]*Table1[[#This Row],[Win]]-Table1[[#This Row],[Dom Bet]])*Table1[[#This Row],[Dom Bankroll]]</f>
        <v>0</v>
      </c>
      <c r="R1185" s="4">
        <f>Table1[[#This Row],[Dom Bet]]*Table1[[#This Row],[Odds]]*Table1[[#This Row],[Win]]-Table1[[#This Row],[Dom Bet]]</f>
        <v>0</v>
      </c>
      <c r="S1185" s="4">
        <f>S1184</f>
        <v>1.1662928647028865</v>
      </c>
      <c r="T1185">
        <v>0.42449999999999999</v>
      </c>
      <c r="U1185">
        <f>((Table1[[#This Row],[BB prob.]]*(Table1[[#This Row],[Odds]]-1)-1+Table1[[#This Row],[BB prob.]])/(Table1[[#This Row],[Odds]]-1))*0.3</f>
        <v>-5.4576923076923222E-3</v>
      </c>
      <c r="W1185">
        <f>(Table1[[#This Row],[BB Bet]]*Table1[[#This Row],[Odds]]*Table1[[#This Row],[Win]]-Table1[[#This Row],[BB Bet]])*Table1[[#This Row],[BB Bankroll]]</f>
        <v>0</v>
      </c>
      <c r="X1185">
        <f>Table1[[#This Row],[BB Bet]]*Table1[[#This Row],[Odds]]*Table1[[#This Row],[Win]]-Table1[[#This Row],[BB Bet]]</f>
        <v>0</v>
      </c>
      <c r="Y1185" s="5">
        <f>Y1184</f>
        <v>1.1983007229587261</v>
      </c>
    </row>
    <row r="1186" spans="1:25" x14ac:dyDescent="0.35">
      <c r="A1186" s="4">
        <v>2020020616</v>
      </c>
      <c r="B1186" s="4">
        <v>83</v>
      </c>
      <c r="C1186" s="4" t="s">
        <v>20</v>
      </c>
      <c r="D1186" s="4" t="s">
        <v>5</v>
      </c>
      <c r="E1186" s="4">
        <v>1</v>
      </c>
      <c r="F1186" s="4">
        <v>1</v>
      </c>
      <c r="G1186" s="4">
        <v>2.9</v>
      </c>
      <c r="H1186">
        <v>0.38126807574765603</v>
      </c>
      <c r="I1186">
        <f>((Table1[[#This Row],[H-S prob.]]*(Table1[[#This Row],[Odds]]-1)-1+Table1[[#This Row],[H-S prob.]])/(Table1[[#This Row],[Odds]]-1))*0.3</f>
        <v>1.668590836866355E-2</v>
      </c>
      <c r="J1186">
        <v>1.668590836866355E-2</v>
      </c>
      <c r="K1186">
        <f>(Table1[[#This Row],[H-S Bet]]*Table1[[#This Row],[Odds]]*Table1[[#This Row],[Win]]-Table1[[#This Row],[H-S Bet]])*Table1[[#This Row],[H-S Bankroll]]</f>
        <v>4.2180534332967694E-2</v>
      </c>
      <c r="L1186">
        <f>Table1[[#This Row],[H-S Bet]]*Table1[[#This Row],[Odds]]*Table1[[#This Row],[Win]]-Table1[[#This Row],[H-S Bet]]</f>
        <v>3.1703225900460742E-2</v>
      </c>
      <c r="M1186" s="5">
        <f>M1185</f>
        <v>1.3304808307332121</v>
      </c>
      <c r="N1186" s="4">
        <v>0.311</v>
      </c>
      <c r="O1186" s="4">
        <f>((Table1[[#This Row],[Dom prob.]]*(Table1[[#This Row],[Odds]]-1)-1+Table1[[#This Row],[Dom prob.]])/(Table1[[#This Row],[Odds]]-1))*0.3</f>
        <v>-1.5489473684210529E-2</v>
      </c>
      <c r="P1186" s="4"/>
      <c r="Q1186" s="4">
        <f>(Table1[[#This Row],[Dom Bet]]*Table1[[#This Row],[Odds]]*Table1[[#This Row],[Win]]-Table1[[#This Row],[Dom Bet]])*Table1[[#This Row],[Dom Bankroll]]</f>
        <v>0</v>
      </c>
      <c r="R1186" s="4">
        <f>Table1[[#This Row],[Dom Bet]]*Table1[[#This Row],[Odds]]*Table1[[#This Row],[Win]]-Table1[[#This Row],[Dom Bet]]</f>
        <v>0</v>
      </c>
      <c r="S1186" s="4">
        <f>S1185</f>
        <v>1.1662928647028865</v>
      </c>
      <c r="T1186">
        <v>0.3246</v>
      </c>
      <c r="U1186">
        <f>((Table1[[#This Row],[BB prob.]]*(Table1[[#This Row],[Odds]]-1)-1+Table1[[#This Row],[BB prob.]])/(Table1[[#This Row],[Odds]]-1))*0.3</f>
        <v>-9.2621052631579014E-3</v>
      </c>
      <c r="W1186">
        <f>(Table1[[#This Row],[BB Bet]]*Table1[[#This Row],[Odds]]*Table1[[#This Row],[Win]]-Table1[[#This Row],[BB Bet]])*Table1[[#This Row],[BB Bankroll]]</f>
        <v>0</v>
      </c>
      <c r="X1186">
        <f>Table1[[#This Row],[BB Bet]]*Table1[[#This Row],[Odds]]*Table1[[#This Row],[Win]]-Table1[[#This Row],[BB Bet]]</f>
        <v>0</v>
      </c>
      <c r="Y1186" s="5">
        <f>Y1185</f>
        <v>1.1983007229587261</v>
      </c>
    </row>
    <row r="1187" spans="1:25" x14ac:dyDescent="0.35">
      <c r="A1187" s="4">
        <v>2020020616</v>
      </c>
      <c r="B1187" s="4">
        <v>83</v>
      </c>
      <c r="C1187" s="4" t="s">
        <v>5</v>
      </c>
      <c r="D1187" s="4" t="s">
        <v>20</v>
      </c>
      <c r="E1187" s="4">
        <v>0</v>
      </c>
      <c r="F1187" s="4">
        <v>0</v>
      </c>
      <c r="G1187" s="4">
        <v>1.43</v>
      </c>
      <c r="H1187">
        <v>0.61873192425234391</v>
      </c>
      <c r="I1187">
        <f>((Table1[[#This Row],[H-S prob.]]*(Table1[[#This Row],[Odds]]-1)-1+Table1[[#This Row],[H-S prob.]])/(Table1[[#This Row],[Odds]]-1))*0.3</f>
        <v>-8.038140580405688E-2</v>
      </c>
      <c r="K1187">
        <f>(Table1[[#This Row],[H-S Bet]]*Table1[[#This Row],[Odds]]*Table1[[#This Row],[Win]]-Table1[[#This Row],[H-S Bet]])*Table1[[#This Row],[H-S Bankroll]]</f>
        <v>0</v>
      </c>
      <c r="L1187">
        <f>Table1[[#This Row],[H-S Bet]]*Table1[[#This Row],[Odds]]*Table1[[#This Row],[Win]]-Table1[[#This Row],[H-S Bet]]</f>
        <v>0</v>
      </c>
      <c r="M1187" s="5">
        <f>M1186</f>
        <v>1.3304808307332121</v>
      </c>
      <c r="N1187" s="4">
        <v>0.68900000000000006</v>
      </c>
      <c r="O1187" s="4">
        <f>((Table1[[#This Row],[Dom prob.]]*(Table1[[#This Row],[Odds]]-1)-1+Table1[[#This Row],[Dom prob.]])/(Table1[[#This Row],[Odds]]-1))*0.3</f>
        <v>-1.027674418604645E-2</v>
      </c>
      <c r="P1187" s="4"/>
      <c r="Q1187" s="4">
        <f>(Table1[[#This Row],[Dom Bet]]*Table1[[#This Row],[Odds]]*Table1[[#This Row],[Win]]-Table1[[#This Row],[Dom Bet]])*Table1[[#This Row],[Dom Bankroll]]</f>
        <v>0</v>
      </c>
      <c r="R1187" s="4">
        <f>Table1[[#This Row],[Dom Bet]]*Table1[[#This Row],[Odds]]*Table1[[#This Row],[Win]]-Table1[[#This Row],[Dom Bet]]</f>
        <v>0</v>
      </c>
      <c r="S1187" s="4">
        <f>S1186</f>
        <v>1.1662928647028865</v>
      </c>
      <c r="T1187">
        <v>0.6754</v>
      </c>
      <c r="U1187">
        <f>((Table1[[#This Row],[BB prob.]]*(Table1[[#This Row],[Odds]]-1)-1+Table1[[#This Row],[BB prob.]])/(Table1[[#This Row],[Odds]]-1))*0.3</f>
        <v>-2.3845116279069798E-2</v>
      </c>
      <c r="W1187">
        <f>(Table1[[#This Row],[BB Bet]]*Table1[[#This Row],[Odds]]*Table1[[#This Row],[Win]]-Table1[[#This Row],[BB Bet]])*Table1[[#This Row],[BB Bankroll]]</f>
        <v>0</v>
      </c>
      <c r="X1187">
        <f>Table1[[#This Row],[BB Bet]]*Table1[[#This Row],[Odds]]*Table1[[#This Row],[Win]]-Table1[[#This Row],[BB Bet]]</f>
        <v>0</v>
      </c>
      <c r="Y1187" s="5">
        <f>Y1186</f>
        <v>1.1983007229587261</v>
      </c>
    </row>
    <row r="1188" spans="1:25" x14ac:dyDescent="0.35">
      <c r="A1188" s="4">
        <v>2020020617</v>
      </c>
      <c r="B1188" s="4">
        <v>83</v>
      </c>
      <c r="C1188" s="4" t="s">
        <v>19</v>
      </c>
      <c r="D1188" s="4" t="s">
        <v>21</v>
      </c>
      <c r="E1188" s="4">
        <v>1</v>
      </c>
      <c r="F1188" s="4">
        <v>0</v>
      </c>
      <c r="G1188" s="4">
        <v>2.35</v>
      </c>
      <c r="H1188">
        <v>0.42363228452862639</v>
      </c>
      <c r="I1188">
        <f>((Table1[[#This Row],[H-S prob.]]*(Table1[[#This Row],[Odds]]-1)-1+Table1[[#This Row],[H-S prob.]])/(Table1[[#This Row],[Odds]]-1))*0.3</f>
        <v>-9.920291906062213E-4</v>
      </c>
      <c r="K1188">
        <f>(Table1[[#This Row],[H-S Bet]]*Table1[[#This Row],[Odds]]*Table1[[#This Row],[Win]]-Table1[[#This Row],[H-S Bet]])*Table1[[#This Row],[H-S Bankroll]]</f>
        <v>0</v>
      </c>
      <c r="L1188">
        <f>Table1[[#This Row],[H-S Bet]]*Table1[[#This Row],[Odds]]*Table1[[#This Row],[Win]]-Table1[[#This Row],[H-S Bet]]</f>
        <v>0</v>
      </c>
      <c r="M1188" s="5">
        <f>M1187</f>
        <v>1.3304808307332121</v>
      </c>
      <c r="N1188" s="4">
        <v>0.39800000000000002</v>
      </c>
      <c r="O1188" s="4">
        <f>((Table1[[#This Row],[Dom prob.]]*(Table1[[#This Row],[Odds]]-1)-1+Table1[[#This Row],[Dom prob.]])/(Table1[[#This Row],[Odds]]-1))*0.3</f>
        <v>-1.4377777777777746E-2</v>
      </c>
      <c r="P1188" s="4"/>
      <c r="Q1188" s="4">
        <f>(Table1[[#This Row],[Dom Bet]]*Table1[[#This Row],[Odds]]*Table1[[#This Row],[Win]]-Table1[[#This Row],[Dom Bet]])*Table1[[#This Row],[Dom Bankroll]]</f>
        <v>0</v>
      </c>
      <c r="R1188" s="4">
        <f>Table1[[#This Row],[Dom Bet]]*Table1[[#This Row],[Odds]]*Table1[[#This Row],[Win]]-Table1[[#This Row],[Dom Bet]]</f>
        <v>0</v>
      </c>
      <c r="S1188" s="4">
        <f>S1187</f>
        <v>1.1662928647028865</v>
      </c>
      <c r="T1188">
        <v>0.3604</v>
      </c>
      <c r="U1188">
        <f>((Table1[[#This Row],[BB prob.]]*(Table1[[#This Row],[Odds]]-1)-1+Table1[[#This Row],[BB prob.]])/(Table1[[#This Row],[Odds]]-1))*0.3</f>
        <v>-3.4013333333333333E-2</v>
      </c>
      <c r="W1188">
        <f>(Table1[[#This Row],[BB Bet]]*Table1[[#This Row],[Odds]]*Table1[[#This Row],[Win]]-Table1[[#This Row],[BB Bet]])*Table1[[#This Row],[BB Bankroll]]</f>
        <v>0</v>
      </c>
      <c r="X1188">
        <f>Table1[[#This Row],[BB Bet]]*Table1[[#This Row],[Odds]]*Table1[[#This Row],[Win]]-Table1[[#This Row],[BB Bet]]</f>
        <v>0</v>
      </c>
      <c r="Y1188" s="5">
        <f>Y1187</f>
        <v>1.1983007229587261</v>
      </c>
    </row>
    <row r="1189" spans="1:25" x14ac:dyDescent="0.35">
      <c r="A1189" s="4">
        <v>2020020617</v>
      </c>
      <c r="B1189" s="4">
        <v>83</v>
      </c>
      <c r="C1189" s="4" t="s">
        <v>21</v>
      </c>
      <c r="D1189" s="4" t="s">
        <v>19</v>
      </c>
      <c r="E1189" s="4">
        <v>0</v>
      </c>
      <c r="F1189" s="4">
        <v>1</v>
      </c>
      <c r="G1189" s="4">
        <v>1.64</v>
      </c>
      <c r="H1189">
        <v>0.57636771547137355</v>
      </c>
      <c r="I1189">
        <f>((Table1[[#This Row],[H-S prob.]]*(Table1[[#This Row],[Odds]]-1)-1+Table1[[#This Row],[H-S prob.]])/(Table1[[#This Row],[Odds]]-1))*0.3</f>
        <v>-2.5667318731381599E-2</v>
      </c>
      <c r="K1189">
        <f>(Table1[[#This Row],[H-S Bet]]*Table1[[#This Row],[Odds]]*Table1[[#This Row],[Win]]-Table1[[#This Row],[H-S Bet]])*Table1[[#This Row],[H-S Bankroll]]</f>
        <v>0</v>
      </c>
      <c r="L1189">
        <f>Table1[[#This Row],[H-S Bet]]*Table1[[#This Row],[Odds]]*Table1[[#This Row],[Win]]-Table1[[#This Row],[H-S Bet]]</f>
        <v>0</v>
      </c>
      <c r="M1189" s="5">
        <f>M1188</f>
        <v>1.3304808307332121</v>
      </c>
      <c r="N1189" s="4">
        <v>0.60199999999999998</v>
      </c>
      <c r="O1189" s="4">
        <f>((Table1[[#This Row],[Dom prob.]]*(Table1[[#This Row],[Odds]]-1)-1+Table1[[#This Row],[Dom prob.]])/(Table1[[#This Row],[Odds]]-1))*0.3</f>
        <v>-5.9625000000000311E-3</v>
      </c>
      <c r="P1189" s="4"/>
      <c r="Q1189" s="4">
        <f>(Table1[[#This Row],[Dom Bet]]*Table1[[#This Row],[Odds]]*Table1[[#This Row],[Win]]-Table1[[#This Row],[Dom Bet]])*Table1[[#This Row],[Dom Bankroll]]</f>
        <v>0</v>
      </c>
      <c r="R1189" s="4">
        <f>Table1[[#This Row],[Dom Bet]]*Table1[[#This Row],[Odds]]*Table1[[#This Row],[Win]]-Table1[[#This Row],[Dom Bet]]</f>
        <v>0</v>
      </c>
      <c r="S1189" s="4">
        <f>S1188</f>
        <v>1.1662928647028865</v>
      </c>
      <c r="T1189">
        <v>0.63959999999999995</v>
      </c>
      <c r="U1189">
        <f>((Table1[[#This Row],[BB prob.]]*(Table1[[#This Row],[Odds]]-1)-1+Table1[[#This Row],[BB prob.]])/(Table1[[#This Row],[Odds]]-1))*0.3</f>
        <v>2.2942499999999946E-2</v>
      </c>
      <c r="V1189">
        <v>2.2942499999999946E-2</v>
      </c>
      <c r="W1189">
        <f>(Table1[[#This Row],[BB Bet]]*Table1[[#This Row],[Odds]]*Table1[[#This Row],[Win]]-Table1[[#This Row],[BB Bet]])*Table1[[#This Row],[BB Bankroll]]</f>
        <v>1.7594889175347524E-2</v>
      </c>
      <c r="X1189">
        <f>Table1[[#This Row],[BB Bet]]*Table1[[#This Row],[Odds]]*Table1[[#This Row],[Win]]-Table1[[#This Row],[BB Bet]]</f>
        <v>1.4683199999999962E-2</v>
      </c>
      <c r="Y1189" s="5">
        <f>Y1188</f>
        <v>1.1983007229587261</v>
      </c>
    </row>
    <row r="1190" spans="1:25" x14ac:dyDescent="0.35">
      <c r="A1190" s="4">
        <v>2020020618</v>
      </c>
      <c r="B1190" s="4">
        <v>83</v>
      </c>
      <c r="C1190" s="4" t="s">
        <v>4</v>
      </c>
      <c r="D1190" s="4" t="s">
        <v>32</v>
      </c>
      <c r="E1190" s="4">
        <v>1</v>
      </c>
      <c r="F1190" s="4">
        <v>1</v>
      </c>
      <c r="G1190" s="4">
        <v>1.95</v>
      </c>
      <c r="H1190">
        <v>0.49948348193826425</v>
      </c>
      <c r="I1190">
        <f>((Table1[[#This Row],[H-S prob.]]*(Table1[[#This Row],[Odds]]-1)-1+Table1[[#This Row],[H-S prob.]])/(Table1[[#This Row],[Odds]]-1))*0.3</f>
        <v>-8.21280322748991E-3</v>
      </c>
      <c r="K1190">
        <f>(Table1[[#This Row],[H-S Bet]]*Table1[[#This Row],[Odds]]*Table1[[#This Row],[Win]]-Table1[[#This Row],[H-S Bet]])*Table1[[#This Row],[H-S Bankroll]]</f>
        <v>0</v>
      </c>
      <c r="L1190">
        <f>Table1[[#This Row],[H-S Bet]]*Table1[[#This Row],[Odds]]*Table1[[#This Row],[Win]]-Table1[[#This Row],[H-S Bet]]</f>
        <v>0</v>
      </c>
      <c r="M1190" s="5">
        <f>M1189</f>
        <v>1.3304808307332121</v>
      </c>
      <c r="N1190" s="4">
        <v>0.501</v>
      </c>
      <c r="O1190" s="4">
        <f>((Table1[[#This Row],[Dom prob.]]*(Table1[[#This Row],[Odds]]-1)-1+Table1[[#This Row],[Dom prob.]])/(Table1[[#This Row],[Odds]]-1))*0.3</f>
        <v>-7.2789473684210567E-3</v>
      </c>
      <c r="P1190" s="4"/>
      <c r="Q1190" s="4">
        <f>(Table1[[#This Row],[Dom Bet]]*Table1[[#This Row],[Odds]]*Table1[[#This Row],[Win]]-Table1[[#This Row],[Dom Bet]])*Table1[[#This Row],[Dom Bankroll]]</f>
        <v>0</v>
      </c>
      <c r="R1190" s="4">
        <f>Table1[[#This Row],[Dom Bet]]*Table1[[#This Row],[Odds]]*Table1[[#This Row],[Win]]-Table1[[#This Row],[Dom Bet]]</f>
        <v>0</v>
      </c>
      <c r="S1190" s="4">
        <f>S1189</f>
        <v>1.1662928647028865</v>
      </c>
      <c r="T1190">
        <v>0.47420000000000001</v>
      </c>
      <c r="U1190">
        <f>((Table1[[#This Row],[BB prob.]]*(Table1[[#This Row],[Odds]]-1)-1+Table1[[#This Row],[BB prob.]])/(Table1[[#This Row],[Odds]]-1))*0.3</f>
        <v>-2.3782105263157872E-2</v>
      </c>
      <c r="W1190">
        <f>(Table1[[#This Row],[BB Bet]]*Table1[[#This Row],[Odds]]*Table1[[#This Row],[Win]]-Table1[[#This Row],[BB Bet]])*Table1[[#This Row],[BB Bankroll]]</f>
        <v>0</v>
      </c>
      <c r="X1190">
        <f>Table1[[#This Row],[BB Bet]]*Table1[[#This Row],[Odds]]*Table1[[#This Row],[Win]]-Table1[[#This Row],[BB Bet]]</f>
        <v>0</v>
      </c>
      <c r="Y1190" s="5">
        <f>Y1189</f>
        <v>1.1983007229587261</v>
      </c>
    </row>
    <row r="1191" spans="1:25" x14ac:dyDescent="0.35">
      <c r="A1191" s="4">
        <v>2020020618</v>
      </c>
      <c r="B1191" s="4">
        <v>83</v>
      </c>
      <c r="C1191" s="4" t="s">
        <v>32</v>
      </c>
      <c r="D1191" s="4" t="s">
        <v>4</v>
      </c>
      <c r="E1191" s="4">
        <v>0</v>
      </c>
      <c r="F1191" s="4">
        <v>0</v>
      </c>
      <c r="G1191" s="4">
        <v>1.9</v>
      </c>
      <c r="H1191">
        <v>0.50051651806173569</v>
      </c>
      <c r="I1191">
        <f>((Table1[[#This Row],[H-S prob.]]*(Table1[[#This Row],[Odds]]-1)-1+Table1[[#This Row],[H-S prob.]])/(Table1[[#This Row],[Odds]]-1))*0.3</f>
        <v>-1.6339538560900722E-2</v>
      </c>
      <c r="K1191">
        <f>(Table1[[#This Row],[H-S Bet]]*Table1[[#This Row],[Odds]]*Table1[[#This Row],[Win]]-Table1[[#This Row],[H-S Bet]])*Table1[[#This Row],[H-S Bankroll]]</f>
        <v>0</v>
      </c>
      <c r="L1191">
        <f>Table1[[#This Row],[H-S Bet]]*Table1[[#This Row],[Odds]]*Table1[[#This Row],[Win]]-Table1[[#This Row],[H-S Bet]]</f>
        <v>0</v>
      </c>
      <c r="M1191" s="5">
        <f>M1190</f>
        <v>1.3304808307332121</v>
      </c>
      <c r="N1191" s="4">
        <v>0.499</v>
      </c>
      <c r="O1191" s="4">
        <f>((Table1[[#This Row],[Dom prob.]]*(Table1[[#This Row],[Odds]]-1)-1+Table1[[#This Row],[Dom prob.]])/(Table1[[#This Row],[Odds]]-1))*0.3</f>
        <v>-1.730000000000002E-2</v>
      </c>
      <c r="P1191" s="4"/>
      <c r="Q1191" s="4">
        <f>(Table1[[#This Row],[Dom Bet]]*Table1[[#This Row],[Odds]]*Table1[[#This Row],[Win]]-Table1[[#This Row],[Dom Bet]])*Table1[[#This Row],[Dom Bankroll]]</f>
        <v>0</v>
      </c>
      <c r="R1191" s="4">
        <f>Table1[[#This Row],[Dom Bet]]*Table1[[#This Row],[Odds]]*Table1[[#This Row],[Win]]-Table1[[#This Row],[Dom Bet]]</f>
        <v>0</v>
      </c>
      <c r="S1191" s="4">
        <f>S1190</f>
        <v>1.1662928647028865</v>
      </c>
      <c r="T1191">
        <v>0.52580000000000005</v>
      </c>
      <c r="U1191">
        <f>((Table1[[#This Row],[BB prob.]]*(Table1[[#This Row],[Odds]]-1)-1+Table1[[#This Row],[BB prob.]])/(Table1[[#This Row],[Odds]]-1))*0.3</f>
        <v>-3.2666666666666033E-4</v>
      </c>
      <c r="W1191">
        <f>(Table1[[#This Row],[BB Bet]]*Table1[[#This Row],[Odds]]*Table1[[#This Row],[Win]]-Table1[[#This Row],[BB Bet]])*Table1[[#This Row],[BB Bankroll]]</f>
        <v>0</v>
      </c>
      <c r="X1191">
        <f>Table1[[#This Row],[BB Bet]]*Table1[[#This Row],[Odds]]*Table1[[#This Row],[Win]]-Table1[[#This Row],[BB Bet]]</f>
        <v>0</v>
      </c>
      <c r="Y1191" s="5">
        <f>Y1190</f>
        <v>1.1983007229587261</v>
      </c>
    </row>
    <row r="1192" spans="1:25" x14ac:dyDescent="0.35">
      <c r="A1192" s="4">
        <v>2020020618.0999999</v>
      </c>
      <c r="B1192" s="4">
        <v>83</v>
      </c>
      <c r="C1192" s="4" t="s">
        <v>26</v>
      </c>
      <c r="D1192" s="4" t="s">
        <v>25</v>
      </c>
      <c r="E1192" s="4">
        <v>0</v>
      </c>
      <c r="F1192" s="4">
        <v>1</v>
      </c>
      <c r="G1192" s="4">
        <v>2.6</v>
      </c>
      <c r="H1192">
        <v>0.39807430240837943</v>
      </c>
      <c r="I1192">
        <f>((Table1[[#This Row],[H-S prob.]]*(Table1[[#This Row],[Odds]]-1)-1+Table1[[#This Row],[H-S prob.]])/(Table1[[#This Row],[Odds]]-1))*0.3</f>
        <v>6.5612224240849774E-3</v>
      </c>
      <c r="J1192">
        <v>6.5612224240849774E-3</v>
      </c>
      <c r="K1192">
        <f>(Table1[[#This Row],[H-S Bet]]*Table1[[#This Row],[Odds]]*Table1[[#This Row],[Win]]-Table1[[#This Row],[H-S Bet]])*Table1[[#This Row],[H-S Bankroll]]</f>
        <v>1.3967329058275139E-2</v>
      </c>
      <c r="L1192">
        <f>Table1[[#This Row],[H-S Bet]]*Table1[[#This Row],[Odds]]*Table1[[#This Row],[Win]]-Table1[[#This Row],[H-S Bet]]</f>
        <v>1.0497955878535966E-2</v>
      </c>
      <c r="M1192" s="5">
        <f>M1191</f>
        <v>1.3304808307332121</v>
      </c>
      <c r="N1192" s="4">
        <v>0.35599999999999998</v>
      </c>
      <c r="O1192" s="4">
        <f>((Table1[[#This Row],[Dom prob.]]*(Table1[[#This Row],[Odds]]-1)-1+Table1[[#This Row],[Dom prob.]])/(Table1[[#This Row],[Odds]]-1))*0.3</f>
        <v>-1.3950000000000004E-2</v>
      </c>
      <c r="P1192" s="4"/>
      <c r="Q1192" s="4">
        <f>(Table1[[#This Row],[Dom Bet]]*Table1[[#This Row],[Odds]]*Table1[[#This Row],[Win]]-Table1[[#This Row],[Dom Bet]])*Table1[[#This Row],[Dom Bankroll]]</f>
        <v>0</v>
      </c>
      <c r="R1192" s="4">
        <f>Table1[[#This Row],[Dom Bet]]*Table1[[#This Row],[Odds]]*Table1[[#This Row],[Win]]-Table1[[#This Row],[Dom Bet]]</f>
        <v>0</v>
      </c>
      <c r="S1192" s="4">
        <f>S1191</f>
        <v>1.1662928647028865</v>
      </c>
      <c r="T1192">
        <v>0.37070000000000003</v>
      </c>
      <c r="U1192">
        <f>((Table1[[#This Row],[BB prob.]]*(Table1[[#This Row],[Odds]]-1)-1+Table1[[#This Row],[BB prob.]])/(Table1[[#This Row],[Odds]]-1))*0.3</f>
        <v>-6.7837499999999773E-3</v>
      </c>
      <c r="W1192">
        <f>(Table1[[#This Row],[BB Bet]]*Table1[[#This Row],[Odds]]*Table1[[#This Row],[Win]]-Table1[[#This Row],[BB Bet]])*Table1[[#This Row],[BB Bankroll]]</f>
        <v>0</v>
      </c>
      <c r="X1192">
        <f>Table1[[#This Row],[BB Bet]]*Table1[[#This Row],[Odds]]*Table1[[#This Row],[Win]]-Table1[[#This Row],[BB Bet]]</f>
        <v>0</v>
      </c>
      <c r="Y1192" s="5">
        <f>Y1191</f>
        <v>1.1983007229587261</v>
      </c>
    </row>
    <row r="1193" spans="1:25" x14ac:dyDescent="0.35">
      <c r="A1193" s="4">
        <v>2020020618.0999999</v>
      </c>
      <c r="B1193" s="4">
        <v>83</v>
      </c>
      <c r="C1193" s="4" t="s">
        <v>25</v>
      </c>
      <c r="D1193" s="4" t="s">
        <v>26</v>
      </c>
      <c r="E1193" s="4">
        <v>1</v>
      </c>
      <c r="F1193" s="4">
        <v>0</v>
      </c>
      <c r="G1193" s="4">
        <v>1.55</v>
      </c>
      <c r="H1193">
        <v>0.60192569759162051</v>
      </c>
      <c r="I1193">
        <f>((Table1[[#This Row],[H-S prob.]]*(Table1[[#This Row],[Odds]]-1)-1+Table1[[#This Row],[H-S prob.]])/(Table1[[#This Row],[Odds]]-1))*0.3</f>
        <v>-3.6553728399811733E-2</v>
      </c>
      <c r="K1193">
        <f>(Table1[[#This Row],[H-S Bet]]*Table1[[#This Row],[Odds]]*Table1[[#This Row],[Win]]-Table1[[#This Row],[H-S Bet]])*Table1[[#This Row],[H-S Bankroll]]</f>
        <v>0</v>
      </c>
      <c r="L1193">
        <f>Table1[[#This Row],[H-S Bet]]*Table1[[#This Row],[Odds]]*Table1[[#This Row],[Win]]-Table1[[#This Row],[H-S Bet]]</f>
        <v>0</v>
      </c>
      <c r="M1193" s="5">
        <f>M1192</f>
        <v>1.3304808307332121</v>
      </c>
      <c r="N1193" s="4">
        <v>0.64400000000000002</v>
      </c>
      <c r="O1193" s="4">
        <f>((Table1[[#This Row],[Dom prob.]]*(Table1[[#This Row],[Odds]]-1)-1+Table1[[#This Row],[Dom prob.]])/(Table1[[#This Row],[Odds]]-1))*0.3</f>
        <v>-9.8181818181813409E-4</v>
      </c>
      <c r="P1193" s="4"/>
      <c r="Q1193" s="4">
        <f>(Table1[[#This Row],[Dom Bet]]*Table1[[#This Row],[Odds]]*Table1[[#This Row],[Win]]-Table1[[#This Row],[Dom Bet]])*Table1[[#This Row],[Dom Bankroll]]</f>
        <v>0</v>
      </c>
      <c r="R1193" s="4">
        <f>Table1[[#This Row],[Dom Bet]]*Table1[[#This Row],[Odds]]*Table1[[#This Row],[Win]]-Table1[[#This Row],[Dom Bet]]</f>
        <v>0</v>
      </c>
      <c r="S1193" s="4">
        <f>S1192</f>
        <v>1.1662928647028865</v>
      </c>
      <c r="T1193">
        <v>0.62929999999999997</v>
      </c>
      <c r="U1193">
        <f>((Table1[[#This Row],[BB prob.]]*(Table1[[#This Row],[Odds]]-1)-1+Table1[[#This Row],[BB prob.]])/(Table1[[#This Row],[Odds]]-1))*0.3</f>
        <v>-1.3410000000000042E-2</v>
      </c>
      <c r="W1193">
        <f>(Table1[[#This Row],[BB Bet]]*Table1[[#This Row],[Odds]]*Table1[[#This Row],[Win]]-Table1[[#This Row],[BB Bet]])*Table1[[#This Row],[BB Bankroll]]</f>
        <v>0</v>
      </c>
      <c r="X1193">
        <f>Table1[[#This Row],[BB Bet]]*Table1[[#This Row],[Odds]]*Table1[[#This Row],[Win]]-Table1[[#This Row],[BB Bet]]</f>
        <v>0</v>
      </c>
      <c r="Y1193" s="5">
        <f>Y1192</f>
        <v>1.1983007229587261</v>
      </c>
    </row>
    <row r="1194" spans="1:25" x14ac:dyDescent="0.35">
      <c r="A1194" s="4">
        <v>2020020620</v>
      </c>
      <c r="B1194" s="4">
        <v>84</v>
      </c>
      <c r="C1194" s="4" t="s">
        <v>11</v>
      </c>
      <c r="D1194" s="4" t="s">
        <v>27</v>
      </c>
      <c r="E1194" s="4">
        <v>1</v>
      </c>
      <c r="F1194" s="4">
        <v>1</v>
      </c>
      <c r="G1194" s="4">
        <v>2.2999999999999998</v>
      </c>
      <c r="H1194">
        <v>0.4733055449948716</v>
      </c>
      <c r="I1194">
        <f>((Table1[[#This Row],[H-S prob.]]*(Table1[[#This Row],[Odds]]-1)-1+Table1[[#This Row],[H-S prob.]])/(Table1[[#This Row],[Odds]]-1))*0.3</f>
        <v>2.0446789266508759E-2</v>
      </c>
      <c r="J1194">
        <v>2.0446789266508759E-2</v>
      </c>
      <c r="K1194">
        <f>(Table1[[#This Row],[H-S Bet]]*Table1[[#This Row],[Odds]]*Table1[[#This Row],[Win]]-Table1[[#This Row],[H-S Bet]])*Table1[[#This Row],[H-S Bankroll]]</f>
        <v>3.406372646272661E-2</v>
      </c>
      <c r="L1194">
        <f>Table1[[#This Row],[H-S Bet]]*Table1[[#This Row],[Odds]]*Table1[[#This Row],[Win]]-Table1[[#This Row],[H-S Bet]]</f>
        <v>2.6580826046461385E-2</v>
      </c>
      <c r="M1194" s="5">
        <f>M1193+SUM(K1176:K1193)</f>
        <v>1.2815149688420386</v>
      </c>
      <c r="N1194" s="4">
        <v>0.45</v>
      </c>
      <c r="O1194" s="4">
        <f>((Table1[[#This Row],[Dom prob.]]*(Table1[[#This Row],[Odds]]-1)-1+Table1[[#This Row],[Dom prob.]])/(Table1[[#This Row],[Odds]]-1))*0.3</f>
        <v>8.0769230769230718E-3</v>
      </c>
      <c r="P1194" s="4">
        <v>8.0769230769230718E-3</v>
      </c>
      <c r="Q1194" s="4">
        <f>(Table1[[#This Row],[Dom Bet]]*Table1[[#This Row],[Odds]]*Table1[[#This Row],[Win]]-Table1[[#This Row],[Dom Bet]])*Table1[[#This Row],[Dom Bankroll]]</f>
        <v>1.2345856099127091E-2</v>
      </c>
      <c r="R1194" s="4">
        <f>Table1[[#This Row],[Dom Bet]]*Table1[[#This Row],[Odds]]*Table1[[#This Row],[Win]]-Table1[[#This Row],[Dom Bet]]</f>
        <v>1.0499999999999992E-2</v>
      </c>
      <c r="S1194" s="4">
        <f>S1193+SUM(Q1176:Q1193)</f>
        <v>1.1757958189644857</v>
      </c>
      <c r="T1194">
        <v>0.38</v>
      </c>
      <c r="U1194">
        <f>((Table1[[#This Row],[BB prob.]]*(Table1[[#This Row],[Odds]]-1)-1+Table1[[#This Row],[BB prob.]])/(Table1[[#This Row],[Odds]]-1))*0.3</f>
        <v>-2.9076923076923077E-2</v>
      </c>
      <c r="W1194">
        <f>(Table1[[#This Row],[BB Bet]]*Table1[[#This Row],[Odds]]*Table1[[#This Row],[Win]]-Table1[[#This Row],[BB Bet]])*Table1[[#This Row],[BB Bankroll]]</f>
        <v>0</v>
      </c>
      <c r="X1194">
        <f>Table1[[#This Row],[BB Bet]]*Table1[[#This Row],[Odds]]*Table1[[#This Row],[Win]]-Table1[[#This Row],[BB Bet]]</f>
        <v>0</v>
      </c>
      <c r="Y1194" s="5">
        <f>Y1193+SUM(W1176:W1193)</f>
        <v>1.2040066543926571</v>
      </c>
    </row>
    <row r="1195" spans="1:25" x14ac:dyDescent="0.35">
      <c r="A1195" s="4">
        <v>2020020620</v>
      </c>
      <c r="B1195" s="4">
        <v>84</v>
      </c>
      <c r="C1195" s="4" t="s">
        <v>27</v>
      </c>
      <c r="D1195" s="4" t="s">
        <v>11</v>
      </c>
      <c r="E1195" s="4">
        <v>0</v>
      </c>
      <c r="F1195" s="4">
        <v>0</v>
      </c>
      <c r="G1195" s="4">
        <v>1.71</v>
      </c>
      <c r="H1195">
        <v>0.52669445500512835</v>
      </c>
      <c r="I1195">
        <f>((Table1[[#This Row],[H-S prob.]]*(Table1[[#This Row],[Odds]]-1)-1+Table1[[#This Row],[H-S prob.]])/(Table1[[#This Row],[Odds]]-1))*0.3</f>
        <v>-4.1979921946998795E-2</v>
      </c>
      <c r="K1195">
        <f>(Table1[[#This Row],[H-S Bet]]*Table1[[#This Row],[Odds]]*Table1[[#This Row],[Win]]-Table1[[#This Row],[H-S Bet]])*Table1[[#This Row],[H-S Bankroll]]</f>
        <v>0</v>
      </c>
      <c r="L1195">
        <f>Table1[[#This Row],[H-S Bet]]*Table1[[#This Row],[Odds]]*Table1[[#This Row],[Win]]-Table1[[#This Row],[H-S Bet]]</f>
        <v>0</v>
      </c>
      <c r="M1195" s="5">
        <f>M1194</f>
        <v>1.2815149688420386</v>
      </c>
      <c r="N1195" s="4">
        <v>0.55000000000000004</v>
      </c>
      <c r="O1195" s="4">
        <f>((Table1[[#This Row],[Dom prob.]]*(Table1[[#This Row],[Odds]]-1)-1+Table1[[#This Row],[Dom prob.]])/(Table1[[#This Row],[Odds]]-1))*0.3</f>
        <v>-2.5140845070422489E-2</v>
      </c>
      <c r="P1195" s="4"/>
      <c r="Q1195" s="4">
        <f>(Table1[[#This Row],[Dom Bet]]*Table1[[#This Row],[Odds]]*Table1[[#This Row],[Win]]-Table1[[#This Row],[Dom Bet]])*Table1[[#This Row],[Dom Bankroll]]</f>
        <v>0</v>
      </c>
      <c r="R1195" s="4">
        <f>Table1[[#This Row],[Dom Bet]]*Table1[[#This Row],[Odds]]*Table1[[#This Row],[Win]]-Table1[[#This Row],[Dom Bet]]</f>
        <v>0</v>
      </c>
      <c r="S1195" s="4">
        <f>S1194</f>
        <v>1.1757958189644857</v>
      </c>
      <c r="T1195">
        <v>0.62</v>
      </c>
      <c r="U1195">
        <f>((Table1[[#This Row],[BB prob.]]*(Table1[[#This Row],[Odds]]-1)-1+Table1[[#This Row],[BB prob.]])/(Table1[[#This Row],[Odds]]-1))*0.3</f>
        <v>2.5436619718309825E-2</v>
      </c>
      <c r="V1195">
        <v>2.5436619718309825E-2</v>
      </c>
      <c r="W1195">
        <f>(Table1[[#This Row],[BB Bet]]*Table1[[#This Row],[Odds]]*Table1[[#This Row],[Win]]-Table1[[#This Row],[BB Bet]])*Table1[[#This Row],[BB Bankroll]]</f>
        <v>-3.0625859406100506E-2</v>
      </c>
      <c r="X1195">
        <f>Table1[[#This Row],[BB Bet]]*Table1[[#This Row],[Odds]]*Table1[[#This Row],[Win]]-Table1[[#This Row],[BB Bet]]</f>
        <v>-2.5436619718309825E-2</v>
      </c>
      <c r="Y1195" s="5">
        <f>Y1194</f>
        <v>1.2040066543926571</v>
      </c>
    </row>
    <row r="1196" spans="1:25" x14ac:dyDescent="0.35">
      <c r="A1196" s="4">
        <v>2020020621</v>
      </c>
      <c r="B1196" s="4">
        <v>84</v>
      </c>
      <c r="C1196" s="4" t="s">
        <v>8</v>
      </c>
      <c r="D1196" s="4" t="s">
        <v>30</v>
      </c>
      <c r="E1196" s="4">
        <v>0</v>
      </c>
      <c r="F1196" s="4">
        <v>1</v>
      </c>
      <c r="G1196" s="4">
        <v>1.5</v>
      </c>
      <c r="H1196">
        <v>0.65654149617844881</v>
      </c>
      <c r="I1196">
        <f>((Table1[[#This Row],[H-S prob.]]*(Table1[[#This Row],[Odds]]-1)-1+Table1[[#This Row],[H-S prob.]])/(Table1[[#This Row],[Odds]]-1))*0.3</f>
        <v>-9.1126534393960682E-3</v>
      </c>
      <c r="K1196">
        <f>(Table1[[#This Row],[H-S Bet]]*Table1[[#This Row],[Odds]]*Table1[[#This Row],[Win]]-Table1[[#This Row],[H-S Bet]])*Table1[[#This Row],[H-S Bankroll]]</f>
        <v>0</v>
      </c>
      <c r="L1196">
        <f>Table1[[#This Row],[H-S Bet]]*Table1[[#This Row],[Odds]]*Table1[[#This Row],[Win]]-Table1[[#This Row],[H-S Bet]]</f>
        <v>0</v>
      </c>
      <c r="M1196" s="5">
        <f>M1195</f>
        <v>1.2815149688420386</v>
      </c>
      <c r="N1196" s="4">
        <v>0.64900000000000002</v>
      </c>
      <c r="O1196" s="4">
        <f>((Table1[[#This Row],[Dom prob.]]*(Table1[[#This Row],[Odds]]-1)-1+Table1[[#This Row],[Dom prob.]])/(Table1[[#This Row],[Odds]]-1))*0.3</f>
        <v>-1.589999999999998E-2</v>
      </c>
      <c r="P1196" s="4"/>
      <c r="Q1196" s="4">
        <f>(Table1[[#This Row],[Dom Bet]]*Table1[[#This Row],[Odds]]*Table1[[#This Row],[Win]]-Table1[[#This Row],[Dom Bet]])*Table1[[#This Row],[Dom Bankroll]]</f>
        <v>0</v>
      </c>
      <c r="R1196" s="4">
        <f>Table1[[#This Row],[Dom Bet]]*Table1[[#This Row],[Odds]]*Table1[[#This Row],[Win]]-Table1[[#This Row],[Dom Bet]]</f>
        <v>0</v>
      </c>
      <c r="S1196" s="4">
        <f>S1195</f>
        <v>1.1757958189644857</v>
      </c>
      <c r="T1196">
        <v>0.65229999999999999</v>
      </c>
      <c r="U1196">
        <f>((Table1[[#This Row],[BB prob.]]*(Table1[[#This Row],[Odds]]-1)-1+Table1[[#This Row],[BB prob.]])/(Table1[[#This Row],[Odds]]-1))*0.3</f>
        <v>-1.293000000000004E-2</v>
      </c>
      <c r="W1196">
        <f>(Table1[[#This Row],[BB Bet]]*Table1[[#This Row],[Odds]]*Table1[[#This Row],[Win]]-Table1[[#This Row],[BB Bet]])*Table1[[#This Row],[BB Bankroll]]</f>
        <v>0</v>
      </c>
      <c r="X1196">
        <f>Table1[[#This Row],[BB Bet]]*Table1[[#This Row],[Odds]]*Table1[[#This Row],[Win]]-Table1[[#This Row],[BB Bet]]</f>
        <v>0</v>
      </c>
      <c r="Y1196" s="5">
        <f>Y1195</f>
        <v>1.2040066543926571</v>
      </c>
    </row>
    <row r="1197" spans="1:25" x14ac:dyDescent="0.35">
      <c r="A1197" s="4">
        <v>2020020621</v>
      </c>
      <c r="B1197" s="4">
        <v>84</v>
      </c>
      <c r="C1197" s="4" t="s">
        <v>30</v>
      </c>
      <c r="D1197" s="4" t="s">
        <v>8</v>
      </c>
      <c r="E1197" s="4">
        <v>1</v>
      </c>
      <c r="F1197" s="4">
        <v>0</v>
      </c>
      <c r="G1197" s="4">
        <v>2.7</v>
      </c>
      <c r="H1197">
        <v>0.34345850382155119</v>
      </c>
      <c r="I1197">
        <f>((Table1[[#This Row],[H-S prob.]]*(Table1[[#This Row],[Odds]]-1)-1+Table1[[#This Row],[H-S prob.]])/(Table1[[#This Row],[Odds]]-1))*0.3</f>
        <v>-1.2822712885025598E-2</v>
      </c>
      <c r="K1197">
        <f>(Table1[[#This Row],[H-S Bet]]*Table1[[#This Row],[Odds]]*Table1[[#This Row],[Win]]-Table1[[#This Row],[H-S Bet]])*Table1[[#This Row],[H-S Bankroll]]</f>
        <v>0</v>
      </c>
      <c r="L1197">
        <f>Table1[[#This Row],[H-S Bet]]*Table1[[#This Row],[Odds]]*Table1[[#This Row],[Win]]-Table1[[#This Row],[H-S Bet]]</f>
        <v>0</v>
      </c>
      <c r="M1197" s="5">
        <f>M1196</f>
        <v>1.2815149688420386</v>
      </c>
      <c r="N1197" s="4">
        <v>0.35099999999999998</v>
      </c>
      <c r="O1197" s="4">
        <f>((Table1[[#This Row],[Dom prob.]]*(Table1[[#This Row],[Odds]]-1)-1+Table1[[#This Row],[Dom prob.]])/(Table1[[#This Row],[Odds]]-1))*0.3</f>
        <v>-9.2294117647058836E-3</v>
      </c>
      <c r="P1197" s="4"/>
      <c r="Q1197" s="4">
        <f>(Table1[[#This Row],[Dom Bet]]*Table1[[#This Row],[Odds]]*Table1[[#This Row],[Win]]-Table1[[#This Row],[Dom Bet]])*Table1[[#This Row],[Dom Bankroll]]</f>
        <v>0</v>
      </c>
      <c r="R1197" s="4">
        <f>Table1[[#This Row],[Dom Bet]]*Table1[[#This Row],[Odds]]*Table1[[#This Row],[Win]]-Table1[[#This Row],[Dom Bet]]</f>
        <v>0</v>
      </c>
      <c r="S1197" s="4">
        <f>S1196</f>
        <v>1.1757958189644857</v>
      </c>
      <c r="T1197">
        <v>0.34770000000000001</v>
      </c>
      <c r="U1197">
        <f>((Table1[[#This Row],[BB prob.]]*(Table1[[#This Row],[Odds]]-1)-1+Table1[[#This Row],[BB prob.]])/(Table1[[#This Row],[Odds]]-1))*0.3</f>
        <v>-1.080176470588233E-2</v>
      </c>
      <c r="W1197">
        <f>(Table1[[#This Row],[BB Bet]]*Table1[[#This Row],[Odds]]*Table1[[#This Row],[Win]]-Table1[[#This Row],[BB Bet]])*Table1[[#This Row],[BB Bankroll]]</f>
        <v>0</v>
      </c>
      <c r="X1197">
        <f>Table1[[#This Row],[BB Bet]]*Table1[[#This Row],[Odds]]*Table1[[#This Row],[Win]]-Table1[[#This Row],[BB Bet]]</f>
        <v>0</v>
      </c>
      <c r="Y1197" s="5">
        <f>Y1196</f>
        <v>1.2040066543926571</v>
      </c>
    </row>
    <row r="1198" spans="1:25" x14ac:dyDescent="0.35">
      <c r="A1198" s="4">
        <v>2020020622</v>
      </c>
      <c r="B1198" s="4">
        <v>84</v>
      </c>
      <c r="C1198" s="4" t="s">
        <v>6</v>
      </c>
      <c r="D1198" s="4" t="s">
        <v>7</v>
      </c>
      <c r="E1198" s="4">
        <v>0</v>
      </c>
      <c r="F1198" s="4">
        <v>0</v>
      </c>
      <c r="G1198" s="4">
        <v>2.35</v>
      </c>
      <c r="H1198">
        <v>0.43039217979719252</v>
      </c>
      <c r="I1198">
        <f>((Table1[[#This Row],[H-S prob.]]*(Table1[[#This Row],[Odds]]-1)-1+Table1[[#This Row],[H-S prob.]])/(Table1[[#This Row],[Odds]]-1))*0.3</f>
        <v>2.5381383385338781E-3</v>
      </c>
      <c r="J1198">
        <v>2.5381383385338781E-3</v>
      </c>
      <c r="K1198">
        <f>(Table1[[#This Row],[H-S Bet]]*Table1[[#This Row],[Odds]]*Table1[[#This Row],[Win]]-Table1[[#This Row],[H-S Bet]])*Table1[[#This Row],[H-S Bankroll]]</f>
        <v>-3.2526622738230267E-3</v>
      </c>
      <c r="L1198">
        <f>Table1[[#This Row],[H-S Bet]]*Table1[[#This Row],[Odds]]*Table1[[#This Row],[Win]]-Table1[[#This Row],[H-S Bet]]</f>
        <v>-2.5381383385338781E-3</v>
      </c>
      <c r="M1198" s="5">
        <f>M1197</f>
        <v>1.2815149688420386</v>
      </c>
      <c r="N1198" s="4">
        <v>0.4</v>
      </c>
      <c r="O1198" s="4">
        <f>((Table1[[#This Row],[Dom prob.]]*(Table1[[#This Row],[Odds]]-1)-1+Table1[[#This Row],[Dom prob.]])/(Table1[[#This Row],[Odds]]-1))*0.3</f>
        <v>-1.3333333333333319E-2</v>
      </c>
      <c r="P1198" s="4"/>
      <c r="Q1198" s="4">
        <f>(Table1[[#This Row],[Dom Bet]]*Table1[[#This Row],[Odds]]*Table1[[#This Row],[Win]]-Table1[[#This Row],[Dom Bet]])*Table1[[#This Row],[Dom Bankroll]]</f>
        <v>0</v>
      </c>
      <c r="R1198" s="4">
        <f>Table1[[#This Row],[Dom Bet]]*Table1[[#This Row],[Odds]]*Table1[[#This Row],[Win]]-Table1[[#This Row],[Dom Bet]]</f>
        <v>0</v>
      </c>
      <c r="S1198" s="4">
        <f>S1197</f>
        <v>1.1757958189644857</v>
      </c>
      <c r="T1198">
        <v>0.39659999999999995</v>
      </c>
      <c r="U1198">
        <f>((Table1[[#This Row],[BB prob.]]*(Table1[[#This Row],[Odds]]-1)-1+Table1[[#This Row],[BB prob.]])/(Table1[[#This Row],[Odds]]-1))*0.3</f>
        <v>-1.5108888888888911E-2</v>
      </c>
      <c r="W1198">
        <f>(Table1[[#This Row],[BB Bet]]*Table1[[#This Row],[Odds]]*Table1[[#This Row],[Win]]-Table1[[#This Row],[BB Bet]])*Table1[[#This Row],[BB Bankroll]]</f>
        <v>0</v>
      </c>
      <c r="X1198">
        <f>Table1[[#This Row],[BB Bet]]*Table1[[#This Row],[Odds]]*Table1[[#This Row],[Win]]-Table1[[#This Row],[BB Bet]]</f>
        <v>0</v>
      </c>
      <c r="Y1198" s="5">
        <f>Y1197</f>
        <v>1.2040066543926571</v>
      </c>
    </row>
    <row r="1199" spans="1:25" x14ac:dyDescent="0.35">
      <c r="A1199" s="4">
        <v>2020020622</v>
      </c>
      <c r="B1199" s="4">
        <v>84</v>
      </c>
      <c r="C1199" s="4" t="s">
        <v>7</v>
      </c>
      <c r="D1199" s="4" t="s">
        <v>6</v>
      </c>
      <c r="E1199" s="4">
        <v>1</v>
      </c>
      <c r="F1199" s="4">
        <v>1</v>
      </c>
      <c r="G1199" s="4">
        <v>1.64</v>
      </c>
      <c r="H1199">
        <v>0.56960782020280754</v>
      </c>
      <c r="I1199">
        <f>((Table1[[#This Row],[H-S prob.]]*(Table1[[#This Row],[Odds]]-1)-1+Table1[[#This Row],[H-S prob.]])/(Table1[[#This Row],[Odds]]-1))*0.3</f>
        <v>-3.0863988219091719E-2</v>
      </c>
      <c r="K1199">
        <f>(Table1[[#This Row],[H-S Bet]]*Table1[[#This Row],[Odds]]*Table1[[#This Row],[Win]]-Table1[[#This Row],[H-S Bet]])*Table1[[#This Row],[H-S Bankroll]]</f>
        <v>0</v>
      </c>
      <c r="L1199">
        <f>Table1[[#This Row],[H-S Bet]]*Table1[[#This Row],[Odds]]*Table1[[#This Row],[Win]]-Table1[[#This Row],[H-S Bet]]</f>
        <v>0</v>
      </c>
      <c r="M1199" s="5">
        <f>M1198</f>
        <v>1.2815149688420386</v>
      </c>
      <c r="N1199" s="4">
        <v>0.6</v>
      </c>
      <c r="O1199" s="4">
        <f>((Table1[[#This Row],[Dom prob.]]*(Table1[[#This Row],[Odds]]-1)-1+Table1[[#This Row],[Dom prob.]])/(Table1[[#This Row],[Odds]]-1))*0.3</f>
        <v>-7.5000000000000596E-3</v>
      </c>
      <c r="P1199" s="4"/>
      <c r="Q1199" s="4">
        <f>(Table1[[#This Row],[Dom Bet]]*Table1[[#This Row],[Odds]]*Table1[[#This Row],[Win]]-Table1[[#This Row],[Dom Bet]])*Table1[[#This Row],[Dom Bankroll]]</f>
        <v>0</v>
      </c>
      <c r="R1199" s="4">
        <f>Table1[[#This Row],[Dom Bet]]*Table1[[#This Row],[Odds]]*Table1[[#This Row],[Win]]-Table1[[#This Row],[Dom Bet]]</f>
        <v>0</v>
      </c>
      <c r="S1199" s="4">
        <f>S1198</f>
        <v>1.1757958189644857</v>
      </c>
      <c r="T1199">
        <v>0.60340000000000005</v>
      </c>
      <c r="U1199">
        <f>((Table1[[#This Row],[BB prob.]]*(Table1[[#This Row],[Odds]]-1)-1+Table1[[#This Row],[BB prob.]])/(Table1[[#This Row],[Odds]]-1))*0.3</f>
        <v>-4.8862499999999956E-3</v>
      </c>
      <c r="W1199">
        <f>(Table1[[#This Row],[BB Bet]]*Table1[[#This Row],[Odds]]*Table1[[#This Row],[Win]]-Table1[[#This Row],[BB Bet]])*Table1[[#This Row],[BB Bankroll]]</f>
        <v>0</v>
      </c>
      <c r="X1199">
        <f>Table1[[#This Row],[BB Bet]]*Table1[[#This Row],[Odds]]*Table1[[#This Row],[Win]]-Table1[[#This Row],[BB Bet]]</f>
        <v>0</v>
      </c>
      <c r="Y1199" s="5">
        <f>Y1198</f>
        <v>1.2040066543926571</v>
      </c>
    </row>
    <row r="1200" spans="1:25" x14ac:dyDescent="0.35">
      <c r="A1200" s="4">
        <v>2020020623</v>
      </c>
      <c r="B1200" s="4">
        <v>84</v>
      </c>
      <c r="C1200" s="4" t="s">
        <v>10</v>
      </c>
      <c r="D1200" s="4" t="s">
        <v>29</v>
      </c>
      <c r="E1200" s="4">
        <v>0</v>
      </c>
      <c r="F1200" s="4">
        <v>0</v>
      </c>
      <c r="G1200" s="4">
        <v>1.54</v>
      </c>
      <c r="H1200">
        <v>0.55881912681616575</v>
      </c>
      <c r="I1200">
        <f>((Table1[[#This Row],[H-S prob.]]*(Table1[[#This Row],[Odds]]-1)-1+Table1[[#This Row],[H-S prob.]])/(Table1[[#This Row],[Odds]]-1))*0.3</f>
        <v>-7.7454747057280351E-2</v>
      </c>
      <c r="K1200">
        <f>(Table1[[#This Row],[H-S Bet]]*Table1[[#This Row],[Odds]]*Table1[[#This Row],[Win]]-Table1[[#This Row],[H-S Bet]])*Table1[[#This Row],[H-S Bankroll]]</f>
        <v>0</v>
      </c>
      <c r="L1200">
        <f>Table1[[#This Row],[H-S Bet]]*Table1[[#This Row],[Odds]]*Table1[[#This Row],[Win]]-Table1[[#This Row],[H-S Bet]]</f>
        <v>0</v>
      </c>
      <c r="M1200" s="5">
        <f>M1199</f>
        <v>1.2815149688420386</v>
      </c>
      <c r="N1200" s="4">
        <v>0.65500000000000003</v>
      </c>
      <c r="O1200" s="4">
        <f>((Table1[[#This Row],[Dom prob.]]*(Table1[[#This Row],[Odds]]-1)-1+Table1[[#This Row],[Dom prob.]])/(Table1[[#This Row],[Odds]]-1))*0.3</f>
        <v>4.8333333333333561E-3</v>
      </c>
      <c r="P1200" s="4">
        <v>4.8333333333333561E-3</v>
      </c>
      <c r="Q1200" s="4">
        <f>(Table1[[#This Row],[Dom Bet]]*Table1[[#This Row],[Odds]]*Table1[[#This Row],[Win]]-Table1[[#This Row],[Dom Bet]])*Table1[[#This Row],[Dom Bankroll]]</f>
        <v>-5.683013124995041E-3</v>
      </c>
      <c r="R1200" s="4">
        <f>Table1[[#This Row],[Dom Bet]]*Table1[[#This Row],[Odds]]*Table1[[#This Row],[Win]]-Table1[[#This Row],[Dom Bet]]</f>
        <v>-4.8333333333333561E-3</v>
      </c>
      <c r="S1200" s="4">
        <f>S1199</f>
        <v>1.1757958189644857</v>
      </c>
      <c r="T1200">
        <v>0.60240000000000005</v>
      </c>
      <c r="U1200">
        <f>((Table1[[#This Row],[BB prob.]]*(Table1[[#This Row],[Odds]]-1)-1+Table1[[#This Row],[BB prob.]])/(Table1[[#This Row],[Odds]]-1))*0.3</f>
        <v>-4.0168888888888844E-2</v>
      </c>
      <c r="W1200">
        <f>(Table1[[#This Row],[BB Bet]]*Table1[[#This Row],[Odds]]*Table1[[#This Row],[Win]]-Table1[[#This Row],[BB Bet]])*Table1[[#This Row],[BB Bankroll]]</f>
        <v>0</v>
      </c>
      <c r="X1200">
        <f>Table1[[#This Row],[BB Bet]]*Table1[[#This Row],[Odds]]*Table1[[#This Row],[Win]]-Table1[[#This Row],[BB Bet]]</f>
        <v>0</v>
      </c>
      <c r="Y1200" s="5">
        <f>Y1199</f>
        <v>1.2040066543926571</v>
      </c>
    </row>
    <row r="1201" spans="1:25" x14ac:dyDescent="0.35">
      <c r="A1201" s="4">
        <v>2020020623</v>
      </c>
      <c r="B1201" s="4">
        <v>84</v>
      </c>
      <c r="C1201" s="4" t="s">
        <v>29</v>
      </c>
      <c r="D1201" s="4" t="s">
        <v>10</v>
      </c>
      <c r="E1201" s="4">
        <v>1</v>
      </c>
      <c r="F1201" s="4">
        <v>1</v>
      </c>
      <c r="G1201" s="4">
        <v>2.65</v>
      </c>
      <c r="H1201">
        <v>0.44118087318383431</v>
      </c>
      <c r="I1201">
        <f>((Table1[[#This Row],[H-S prob.]]*(Table1[[#This Row],[Odds]]-1)-1+Table1[[#This Row],[H-S prob.]])/(Table1[[#This Row],[Odds]]-1))*0.3</f>
        <v>3.0750784352211066E-2</v>
      </c>
      <c r="J1201">
        <v>3.0750784352211066E-2</v>
      </c>
      <c r="K1201">
        <f>(Table1[[#This Row],[H-S Bet]]*Table1[[#This Row],[Odds]]*Table1[[#This Row],[Win]]-Table1[[#This Row],[H-S Bet]])*Table1[[#This Row],[H-S Bankroll]]</f>
        <v>6.502252424413682E-2</v>
      </c>
      <c r="L1201">
        <f>Table1[[#This Row],[H-S Bet]]*Table1[[#This Row],[Odds]]*Table1[[#This Row],[Win]]-Table1[[#This Row],[H-S Bet]]</f>
        <v>5.0738794181148253E-2</v>
      </c>
      <c r="M1201" s="5">
        <f>M1200</f>
        <v>1.2815149688420386</v>
      </c>
      <c r="N1201" s="4">
        <v>0.34499999999999997</v>
      </c>
      <c r="O1201" s="4">
        <f>((Table1[[#This Row],[Dom prob.]]*(Table1[[#This Row],[Odds]]-1)-1+Table1[[#This Row],[Dom prob.]])/(Table1[[#This Row],[Odds]]-1))*0.3</f>
        <v>-1.559090909090911E-2</v>
      </c>
      <c r="P1201" s="4"/>
      <c r="Q1201" s="4">
        <f>(Table1[[#This Row],[Dom Bet]]*Table1[[#This Row],[Odds]]*Table1[[#This Row],[Win]]-Table1[[#This Row],[Dom Bet]])*Table1[[#This Row],[Dom Bankroll]]</f>
        <v>0</v>
      </c>
      <c r="R1201" s="4">
        <f>Table1[[#This Row],[Dom Bet]]*Table1[[#This Row],[Odds]]*Table1[[#This Row],[Win]]-Table1[[#This Row],[Dom Bet]]</f>
        <v>0</v>
      </c>
      <c r="S1201" s="4">
        <f>S1200</f>
        <v>1.1757958189644857</v>
      </c>
      <c r="T1201">
        <v>0.39760000000000001</v>
      </c>
      <c r="U1201">
        <f>((Table1[[#This Row],[BB prob.]]*(Table1[[#This Row],[Odds]]-1)-1+Table1[[#This Row],[BB prob.]])/(Table1[[#This Row],[Odds]]-1))*0.3</f>
        <v>9.7527272727272671E-3</v>
      </c>
      <c r="V1201">
        <v>9.7527272727272671E-3</v>
      </c>
      <c r="W1201">
        <f>(Table1[[#This Row],[BB Bet]]*Table1[[#This Row],[Odds]]*Table1[[#This Row],[Win]]-Table1[[#This Row],[BB Bet]])*Table1[[#This Row],[BB Bankroll]]</f>
        <v>1.9374875082486625E-2</v>
      </c>
      <c r="X1201">
        <f>Table1[[#This Row],[BB Bet]]*Table1[[#This Row],[Odds]]*Table1[[#This Row],[Win]]-Table1[[#This Row],[BB Bet]]</f>
        <v>1.6091999999999988E-2</v>
      </c>
      <c r="Y1201" s="5">
        <f>Y1200</f>
        <v>1.2040066543926571</v>
      </c>
    </row>
    <row r="1202" spans="1:25" x14ac:dyDescent="0.35">
      <c r="A1202" s="4">
        <v>2020020623.0999999</v>
      </c>
      <c r="B1202" s="4">
        <v>84</v>
      </c>
      <c r="C1202" s="4" t="s">
        <v>24</v>
      </c>
      <c r="D1202" s="4" t="s">
        <v>28</v>
      </c>
      <c r="E1202" s="4">
        <v>0</v>
      </c>
      <c r="F1202" s="4">
        <v>0</v>
      </c>
      <c r="G1202" s="4">
        <v>2</v>
      </c>
      <c r="H1202">
        <v>0.54245673953683482</v>
      </c>
      <c r="I1202">
        <f>((Table1[[#This Row],[H-S prob.]]*(Table1[[#This Row],[Odds]]-1)-1+Table1[[#This Row],[H-S prob.]])/(Table1[[#This Row],[Odds]]-1))*0.3</f>
        <v>2.5474043722100891E-2</v>
      </c>
      <c r="J1202">
        <v>2.5474043722100891E-2</v>
      </c>
      <c r="K1202">
        <f>(Table1[[#This Row],[H-S Bet]]*Table1[[#This Row],[Odds]]*Table1[[#This Row],[Win]]-Table1[[#This Row],[H-S Bet]])*Table1[[#This Row],[H-S Bankroll]]</f>
        <v>-3.2645368346808853E-2</v>
      </c>
      <c r="L1202">
        <f>Table1[[#This Row],[H-S Bet]]*Table1[[#This Row],[Odds]]*Table1[[#This Row],[Win]]-Table1[[#This Row],[H-S Bet]]</f>
        <v>-2.5474043722100891E-2</v>
      </c>
      <c r="M1202" s="5">
        <f>M1201</f>
        <v>1.2815149688420386</v>
      </c>
      <c r="N1202" s="4">
        <v>0.55499999999999994</v>
      </c>
      <c r="O1202" s="4">
        <f>((Table1[[#This Row],[Dom prob.]]*(Table1[[#This Row],[Odds]]-1)-1+Table1[[#This Row],[Dom prob.]])/(Table1[[#This Row],[Odds]]-1))*0.3</f>
        <v>3.299999999999996E-2</v>
      </c>
      <c r="P1202" s="4">
        <v>3.299999999999996E-2</v>
      </c>
      <c r="Q1202" s="4">
        <f>(Table1[[#This Row],[Dom Bet]]*Table1[[#This Row],[Odds]]*Table1[[#This Row],[Win]]-Table1[[#This Row],[Dom Bet]])*Table1[[#This Row],[Dom Bankroll]]</f>
        <v>-3.8801262025827982E-2</v>
      </c>
      <c r="R1202" s="4">
        <f>Table1[[#This Row],[Dom Bet]]*Table1[[#This Row],[Odds]]*Table1[[#This Row],[Win]]-Table1[[#This Row],[Dom Bet]]</f>
        <v>-3.299999999999996E-2</v>
      </c>
      <c r="S1202" s="4">
        <f>S1201</f>
        <v>1.1757958189644857</v>
      </c>
      <c r="T1202">
        <v>0.50380000000000003</v>
      </c>
      <c r="U1202">
        <f>((Table1[[#This Row],[BB prob.]]*(Table1[[#This Row],[Odds]]-1)-1+Table1[[#This Row],[BB prob.]])/(Table1[[#This Row],[Odds]]-1))*0.3</f>
        <v>2.2800000000000151E-3</v>
      </c>
      <c r="V1202">
        <v>2.2800000000000151E-3</v>
      </c>
      <c r="W1202">
        <f>(Table1[[#This Row],[BB Bet]]*Table1[[#This Row],[Odds]]*Table1[[#This Row],[Win]]-Table1[[#This Row],[BB Bet]])*Table1[[#This Row],[BB Bankroll]]</f>
        <v>-2.7451351720152763E-3</v>
      </c>
      <c r="X1202">
        <f>Table1[[#This Row],[BB Bet]]*Table1[[#This Row],[Odds]]*Table1[[#This Row],[Win]]-Table1[[#This Row],[BB Bet]]</f>
        <v>-2.2800000000000151E-3</v>
      </c>
      <c r="Y1202" s="5">
        <f>Y1201</f>
        <v>1.2040066543926571</v>
      </c>
    </row>
    <row r="1203" spans="1:25" x14ac:dyDescent="0.35">
      <c r="A1203" s="4">
        <v>2020020623.0999999</v>
      </c>
      <c r="B1203" s="4">
        <v>84</v>
      </c>
      <c r="C1203" s="4" t="s">
        <v>28</v>
      </c>
      <c r="D1203" s="4" t="s">
        <v>24</v>
      </c>
      <c r="E1203" s="4">
        <v>1</v>
      </c>
      <c r="F1203" s="4">
        <v>1</v>
      </c>
      <c r="G1203" s="4">
        <v>1.9</v>
      </c>
      <c r="H1203">
        <v>0.45754326046316524</v>
      </c>
      <c r="I1203">
        <f>((Table1[[#This Row],[H-S prob.]]*(Table1[[#This Row],[Odds]]-1)-1+Table1[[#This Row],[H-S prob.]])/(Table1[[#This Row],[Odds]]-1))*0.3</f>
        <v>-4.3555935039995386E-2</v>
      </c>
      <c r="K1203">
        <f>(Table1[[#This Row],[H-S Bet]]*Table1[[#This Row],[Odds]]*Table1[[#This Row],[Win]]-Table1[[#This Row],[H-S Bet]])*Table1[[#This Row],[H-S Bankroll]]</f>
        <v>0</v>
      </c>
      <c r="L1203">
        <f>Table1[[#This Row],[H-S Bet]]*Table1[[#This Row],[Odds]]*Table1[[#This Row],[Win]]-Table1[[#This Row],[H-S Bet]]</f>
        <v>0</v>
      </c>
      <c r="M1203" s="5">
        <f>M1202</f>
        <v>1.2815149688420386</v>
      </c>
      <c r="N1203" s="4">
        <v>0.44500000000000001</v>
      </c>
      <c r="O1203" s="4">
        <f>((Table1[[#This Row],[Dom prob.]]*(Table1[[#This Row],[Odds]]-1)-1+Table1[[#This Row],[Dom prob.]])/(Table1[[#This Row],[Odds]]-1))*0.3</f>
        <v>-5.1500000000000011E-2</v>
      </c>
      <c r="P1203" s="4"/>
      <c r="Q1203" s="4">
        <f>(Table1[[#This Row],[Dom Bet]]*Table1[[#This Row],[Odds]]*Table1[[#This Row],[Win]]-Table1[[#This Row],[Dom Bet]])*Table1[[#This Row],[Dom Bankroll]]</f>
        <v>0</v>
      </c>
      <c r="R1203" s="4">
        <f>Table1[[#This Row],[Dom Bet]]*Table1[[#This Row],[Odds]]*Table1[[#This Row],[Win]]-Table1[[#This Row],[Dom Bet]]</f>
        <v>0</v>
      </c>
      <c r="S1203" s="4">
        <f>S1202</f>
        <v>1.1757958189644857</v>
      </c>
      <c r="T1203">
        <v>0.49619999999999997</v>
      </c>
      <c r="U1203">
        <f>((Table1[[#This Row],[BB prob.]]*(Table1[[#This Row],[Odds]]-1)-1+Table1[[#This Row],[BB prob.]])/(Table1[[#This Row],[Odds]]-1))*0.3</f>
        <v>-1.9073333333333352E-2</v>
      </c>
      <c r="W1203">
        <f>(Table1[[#This Row],[BB Bet]]*Table1[[#This Row],[Odds]]*Table1[[#This Row],[Win]]-Table1[[#This Row],[BB Bet]])*Table1[[#This Row],[BB Bankroll]]</f>
        <v>0</v>
      </c>
      <c r="X1203">
        <f>Table1[[#This Row],[BB Bet]]*Table1[[#This Row],[Odds]]*Table1[[#This Row],[Win]]-Table1[[#This Row],[BB Bet]]</f>
        <v>0</v>
      </c>
      <c r="Y1203" s="5">
        <f>Y1202</f>
        <v>1.2040066543926571</v>
      </c>
    </row>
    <row r="1204" spans="1:25" x14ac:dyDescent="0.35">
      <c r="A1204" s="4">
        <v>2020020626</v>
      </c>
      <c r="B1204" s="4">
        <v>85</v>
      </c>
      <c r="C1204" s="4" t="s">
        <v>16</v>
      </c>
      <c r="D1204" s="4" t="s">
        <v>2</v>
      </c>
      <c r="E1204" s="4">
        <v>1</v>
      </c>
      <c r="F1204" s="4">
        <v>1</v>
      </c>
      <c r="G1204" s="4">
        <v>1.58</v>
      </c>
      <c r="H1204">
        <v>0.52566943847639602</v>
      </c>
      <c r="I1204">
        <f>((Table1[[#This Row],[H-S prob.]]*(Table1[[#This Row],[Odds]]-1)-1+Table1[[#This Row],[H-S prob.]])/(Table1[[#This Row],[Odds]]-1))*0.3</f>
        <v>-8.7642562348600475E-2</v>
      </c>
      <c r="K1204">
        <f>(Table1[[#This Row],[H-S Bet]]*Table1[[#This Row],[Odds]]*Table1[[#This Row],[Win]]-Table1[[#This Row],[H-S Bet]])*Table1[[#This Row],[H-S Bankroll]]</f>
        <v>0</v>
      </c>
      <c r="L1204">
        <f>Table1[[#This Row],[H-S Bet]]*Table1[[#This Row],[Odds]]*Table1[[#This Row],[Win]]-Table1[[#This Row],[H-S Bet]]</f>
        <v>0</v>
      </c>
      <c r="M1204" s="5">
        <f>M1203+SUM(K1194:K1203)</f>
        <v>1.3447031889282701</v>
      </c>
      <c r="N1204" s="4">
        <v>0.60599999999999998</v>
      </c>
      <c r="O1204" s="4">
        <f>((Table1[[#This Row],[Dom prob.]]*(Table1[[#This Row],[Odds]]-1)-1+Table1[[#This Row],[Dom prob.]])/(Table1[[#This Row],[Odds]]-1))*0.3</f>
        <v>-2.1993103448275861E-2</v>
      </c>
      <c r="P1204" s="4"/>
      <c r="Q1204" s="4">
        <f>(Table1[[#This Row],[Dom Bet]]*Table1[[#This Row],[Odds]]*Table1[[#This Row],[Win]]-Table1[[#This Row],[Dom Bet]])*Table1[[#This Row],[Dom Bankroll]]</f>
        <v>0</v>
      </c>
      <c r="R1204" s="4">
        <f>Table1[[#This Row],[Dom Bet]]*Table1[[#This Row],[Odds]]*Table1[[#This Row],[Win]]-Table1[[#This Row],[Dom Bet]]</f>
        <v>0</v>
      </c>
      <c r="S1204" s="4">
        <f>S1203+SUM(Q1194:Q1203)</f>
        <v>1.1436573999127897</v>
      </c>
      <c r="T1204">
        <v>0.69450000000000001</v>
      </c>
      <c r="U1204">
        <f>((Table1[[#This Row],[BB prob.]]*(Table1[[#This Row],[Odds]]-1)-1+Table1[[#This Row],[BB prob.]])/(Table1[[#This Row],[Odds]]-1))*0.3</f>
        <v>5.0332758620689706E-2</v>
      </c>
      <c r="V1204">
        <v>5.0332758620689706E-2</v>
      </c>
      <c r="W1204">
        <f>(Table1[[#This Row],[BB Bet]]*Table1[[#This Row],[Odds]]*Table1[[#This Row],[Win]]-Table1[[#This Row],[BB Bet]])*Table1[[#This Row],[BB Bankroll]]</f>
        <v>3.4739977545248976E-2</v>
      </c>
      <c r="X1204">
        <f>Table1[[#This Row],[BB Bet]]*Table1[[#This Row],[Odds]]*Table1[[#This Row],[Win]]-Table1[[#This Row],[BB Bet]]</f>
        <v>2.9193000000000031E-2</v>
      </c>
      <c r="Y1204" s="5">
        <f>Y1203+SUM(W1194:W1203)</f>
        <v>1.190010534897028</v>
      </c>
    </row>
    <row r="1205" spans="1:25" x14ac:dyDescent="0.35">
      <c r="A1205" s="4">
        <v>2020020626</v>
      </c>
      <c r="B1205" s="4">
        <v>85</v>
      </c>
      <c r="C1205" s="4" t="s">
        <v>2</v>
      </c>
      <c r="D1205" s="4" t="s">
        <v>16</v>
      </c>
      <c r="E1205" s="4">
        <v>0</v>
      </c>
      <c r="F1205" s="4">
        <v>0</v>
      </c>
      <c r="G1205" s="4">
        <v>2.5499999999999998</v>
      </c>
      <c r="H1205">
        <v>0.47433056152360403</v>
      </c>
      <c r="I1205">
        <f>((Table1[[#This Row],[H-S prob.]]*(Table1[[#This Row],[Odds]]-1)-1+Table1[[#This Row],[H-S prob.]])/(Table1[[#This Row],[Odds]]-1))*0.3</f>
        <v>4.0556696493907786E-2</v>
      </c>
      <c r="J1205">
        <v>4.0556696493907786E-2</v>
      </c>
      <c r="K1205">
        <f>(Table1[[#This Row],[H-S Bet]]*Table1[[#This Row],[Odds]]*Table1[[#This Row],[Win]]-Table1[[#This Row],[H-S Bet]])*Table1[[#This Row],[H-S Bankroll]]</f>
        <v>-5.4536719107753789E-2</v>
      </c>
      <c r="L1205">
        <f>Table1[[#This Row],[H-S Bet]]*Table1[[#This Row],[Odds]]*Table1[[#This Row],[Win]]-Table1[[#This Row],[H-S Bet]]</f>
        <v>-4.0556696493907786E-2</v>
      </c>
      <c r="M1205" s="5">
        <f>M1204</f>
        <v>1.3447031889282701</v>
      </c>
      <c r="N1205" s="4">
        <v>0.39400000000000002</v>
      </c>
      <c r="O1205" s="4">
        <f>((Table1[[#This Row],[Dom prob.]]*(Table1[[#This Row],[Odds]]-1)-1+Table1[[#This Row],[Dom prob.]])/(Table1[[#This Row],[Odds]]-1))*0.3</f>
        <v>9.0967741935482453E-4</v>
      </c>
      <c r="P1205" s="4">
        <v>9.0967741935482453E-4</v>
      </c>
      <c r="Q1205" s="4">
        <f>(Table1[[#This Row],[Dom Bet]]*Table1[[#This Row],[Odds]]*Table1[[#This Row],[Win]]-Table1[[#This Row],[Dom Bet]])*Table1[[#This Row],[Dom Bankroll]]</f>
        <v>-1.040359312178715E-3</v>
      </c>
      <c r="R1205" s="4">
        <f>Table1[[#This Row],[Dom Bet]]*Table1[[#This Row],[Odds]]*Table1[[#This Row],[Win]]-Table1[[#This Row],[Dom Bet]]</f>
        <v>-9.0967741935482453E-4</v>
      </c>
      <c r="S1205" s="4">
        <f>S1204</f>
        <v>1.1436573999127897</v>
      </c>
      <c r="T1205">
        <v>0.30549999999999999</v>
      </c>
      <c r="U1205">
        <f>((Table1[[#This Row],[BB prob.]]*(Table1[[#This Row],[Odds]]-1)-1+Table1[[#This Row],[BB prob.]])/(Table1[[#This Row],[Odds]]-1))*0.3</f>
        <v>-4.2769354838709688E-2</v>
      </c>
      <c r="W1205">
        <f>(Table1[[#This Row],[BB Bet]]*Table1[[#This Row],[Odds]]*Table1[[#This Row],[Win]]-Table1[[#This Row],[BB Bet]])*Table1[[#This Row],[BB Bankroll]]</f>
        <v>0</v>
      </c>
      <c r="X1205">
        <f>Table1[[#This Row],[BB Bet]]*Table1[[#This Row],[Odds]]*Table1[[#This Row],[Win]]-Table1[[#This Row],[BB Bet]]</f>
        <v>0</v>
      </c>
      <c r="Y1205" s="5">
        <f>Y1204</f>
        <v>1.190010534897028</v>
      </c>
    </row>
    <row r="1206" spans="1:25" x14ac:dyDescent="0.35">
      <c r="A1206" s="4">
        <v>2020020627</v>
      </c>
      <c r="B1206" s="4">
        <v>85</v>
      </c>
      <c r="C1206" s="4" t="s">
        <v>17</v>
      </c>
      <c r="D1206" s="4" t="s">
        <v>3</v>
      </c>
      <c r="E1206" s="4">
        <v>1</v>
      </c>
      <c r="F1206" s="4">
        <v>0</v>
      </c>
      <c r="G1206" s="4">
        <v>1.8</v>
      </c>
      <c r="H1206">
        <v>0.46257337222887662</v>
      </c>
      <c r="I1206">
        <f>((Table1[[#This Row],[H-S prob.]]*(Table1[[#This Row],[Odds]]-1)-1+Table1[[#This Row],[H-S prob.]])/(Table1[[#This Row],[Odds]]-1))*0.3</f>
        <v>-6.276297374550828E-2</v>
      </c>
      <c r="K1206">
        <f>(Table1[[#This Row],[H-S Bet]]*Table1[[#This Row],[Odds]]*Table1[[#This Row],[Win]]-Table1[[#This Row],[H-S Bet]])*Table1[[#This Row],[H-S Bankroll]]</f>
        <v>0</v>
      </c>
      <c r="L1206">
        <f>Table1[[#This Row],[H-S Bet]]*Table1[[#This Row],[Odds]]*Table1[[#This Row],[Win]]-Table1[[#This Row],[H-S Bet]]</f>
        <v>0</v>
      </c>
      <c r="M1206" s="5">
        <f>M1205</f>
        <v>1.3447031889282701</v>
      </c>
      <c r="N1206" s="4">
        <v>0.61</v>
      </c>
      <c r="O1206" s="4">
        <f>((Table1[[#This Row],[Dom prob.]]*(Table1[[#This Row],[Odds]]-1)-1+Table1[[#This Row],[Dom prob.]])/(Table1[[#This Row],[Odds]]-1))*0.3</f>
        <v>3.6749999999999991E-2</v>
      </c>
      <c r="P1206" s="4">
        <v>3.6749999999999991E-2</v>
      </c>
      <c r="Q1206" s="4">
        <f>(Table1[[#This Row],[Dom Bet]]*Table1[[#This Row],[Odds]]*Table1[[#This Row],[Win]]-Table1[[#This Row],[Dom Bet]])*Table1[[#This Row],[Dom Bankroll]]</f>
        <v>-4.2029409446795014E-2</v>
      </c>
      <c r="R1206" s="4">
        <f>Table1[[#This Row],[Dom Bet]]*Table1[[#This Row],[Odds]]*Table1[[#This Row],[Win]]-Table1[[#This Row],[Dom Bet]]</f>
        <v>-3.6749999999999991E-2</v>
      </c>
      <c r="S1206" s="4">
        <f>S1205</f>
        <v>1.1436573999127897</v>
      </c>
      <c r="T1206">
        <v>0.55049999999999999</v>
      </c>
      <c r="U1206">
        <f>((Table1[[#This Row],[BB prob.]]*(Table1[[#This Row],[Odds]]-1)-1+Table1[[#This Row],[BB prob.]])/(Table1[[#This Row],[Odds]]-1))*0.3</f>
        <v>-3.4124999999999989E-3</v>
      </c>
      <c r="W1206">
        <f>(Table1[[#This Row],[BB Bet]]*Table1[[#This Row],[Odds]]*Table1[[#This Row],[Win]]-Table1[[#This Row],[BB Bet]])*Table1[[#This Row],[BB Bankroll]]</f>
        <v>0</v>
      </c>
      <c r="X1206">
        <f>Table1[[#This Row],[BB Bet]]*Table1[[#This Row],[Odds]]*Table1[[#This Row],[Win]]-Table1[[#This Row],[BB Bet]]</f>
        <v>0</v>
      </c>
      <c r="Y1206" s="5">
        <f>Y1205</f>
        <v>1.190010534897028</v>
      </c>
    </row>
    <row r="1207" spans="1:25" x14ac:dyDescent="0.35">
      <c r="A1207" s="4">
        <v>2020020627</v>
      </c>
      <c r="B1207" s="4">
        <v>85</v>
      </c>
      <c r="C1207" s="4" t="s">
        <v>3</v>
      </c>
      <c r="D1207" s="4" t="s">
        <v>17</v>
      </c>
      <c r="E1207" s="4">
        <v>0</v>
      </c>
      <c r="F1207" s="4">
        <v>1</v>
      </c>
      <c r="G1207" s="4">
        <v>2.1</v>
      </c>
      <c r="H1207">
        <v>0.53742662777112349</v>
      </c>
      <c r="I1207">
        <f>((Table1[[#This Row],[H-S prob.]]*(Table1[[#This Row],[Odds]]-1)-1+Table1[[#This Row],[H-S prob.]])/(Table1[[#This Row],[Odds]]-1))*0.3</f>
        <v>3.5071614087097996E-2</v>
      </c>
      <c r="J1207">
        <v>3.5071614087097996E-2</v>
      </c>
      <c r="K1207">
        <f>(Table1[[#This Row],[H-S Bet]]*Table1[[#This Row],[Odds]]*Table1[[#This Row],[Win]]-Table1[[#This Row],[H-S Bet]])*Table1[[#This Row],[H-S Bankroll]]</f>
        <v>5.1877002434160546E-2</v>
      </c>
      <c r="L1207">
        <f>Table1[[#This Row],[H-S Bet]]*Table1[[#This Row],[Odds]]*Table1[[#This Row],[Win]]-Table1[[#This Row],[H-S Bet]]</f>
        <v>3.8578775495807793E-2</v>
      </c>
      <c r="M1207" s="5">
        <f>M1206</f>
        <v>1.3447031889282701</v>
      </c>
      <c r="N1207" s="4">
        <v>0.39</v>
      </c>
      <c r="O1207" s="4">
        <f>((Table1[[#This Row],[Dom prob.]]*(Table1[[#This Row],[Odds]]-1)-1+Table1[[#This Row],[Dom prob.]])/(Table1[[#This Row],[Odds]]-1))*0.3</f>
        <v>-4.9363636363636339E-2</v>
      </c>
      <c r="P1207" s="4"/>
      <c r="Q1207" s="4">
        <f>(Table1[[#This Row],[Dom Bet]]*Table1[[#This Row],[Odds]]*Table1[[#This Row],[Win]]-Table1[[#This Row],[Dom Bet]])*Table1[[#This Row],[Dom Bankroll]]</f>
        <v>0</v>
      </c>
      <c r="R1207" s="4">
        <f>Table1[[#This Row],[Dom Bet]]*Table1[[#This Row],[Odds]]*Table1[[#This Row],[Win]]-Table1[[#This Row],[Dom Bet]]</f>
        <v>0</v>
      </c>
      <c r="S1207" s="4">
        <f>S1206</f>
        <v>1.1436573999127897</v>
      </c>
      <c r="T1207">
        <v>0.44950000000000001</v>
      </c>
      <c r="U1207">
        <f>((Table1[[#This Row],[BB prob.]]*(Table1[[#This Row],[Odds]]-1)-1+Table1[[#This Row],[BB prob.]])/(Table1[[#This Row],[Odds]]-1))*0.3</f>
        <v>-1.5286363636363617E-2</v>
      </c>
      <c r="W1207">
        <f>(Table1[[#This Row],[BB Bet]]*Table1[[#This Row],[Odds]]*Table1[[#This Row],[Win]]-Table1[[#This Row],[BB Bet]])*Table1[[#This Row],[BB Bankroll]]</f>
        <v>0</v>
      </c>
      <c r="X1207">
        <f>Table1[[#This Row],[BB Bet]]*Table1[[#This Row],[Odds]]*Table1[[#This Row],[Win]]-Table1[[#This Row],[BB Bet]]</f>
        <v>0</v>
      </c>
      <c r="Y1207" s="5">
        <f>Y1206</f>
        <v>1.190010534897028</v>
      </c>
    </row>
    <row r="1208" spans="1:25" x14ac:dyDescent="0.35">
      <c r="A1208" s="4">
        <v>2020020628</v>
      </c>
      <c r="B1208" s="4">
        <v>85</v>
      </c>
      <c r="C1208" s="4" t="s">
        <v>14</v>
      </c>
      <c r="D1208" s="4" t="s">
        <v>13</v>
      </c>
      <c r="E1208" s="4">
        <v>0</v>
      </c>
      <c r="F1208" s="4">
        <v>1</v>
      </c>
      <c r="G1208" s="4">
        <v>2.1</v>
      </c>
      <c r="H1208">
        <v>0.45659021059576965</v>
      </c>
      <c r="I1208">
        <f>((Table1[[#This Row],[H-S prob.]]*(Table1[[#This Row],[Odds]]-1)-1+Table1[[#This Row],[H-S prob.]])/(Table1[[#This Row],[Odds]]-1))*0.3</f>
        <v>-1.1225606658786469E-2</v>
      </c>
      <c r="K1208">
        <f>(Table1[[#This Row],[H-S Bet]]*Table1[[#This Row],[Odds]]*Table1[[#This Row],[Win]]-Table1[[#This Row],[H-S Bet]])*Table1[[#This Row],[H-S Bankroll]]</f>
        <v>0</v>
      </c>
      <c r="L1208">
        <f>Table1[[#This Row],[H-S Bet]]*Table1[[#This Row],[Odds]]*Table1[[#This Row],[Win]]-Table1[[#This Row],[H-S Bet]]</f>
        <v>0</v>
      </c>
      <c r="M1208" s="5">
        <f>M1207</f>
        <v>1.3447031889282701</v>
      </c>
      <c r="N1208" s="4">
        <v>0.49099999999999999</v>
      </c>
      <c r="O1208" s="4">
        <f>((Table1[[#This Row],[Dom prob.]]*(Table1[[#This Row],[Odds]]-1)-1+Table1[[#This Row],[Dom prob.]])/(Table1[[#This Row],[Odds]]-1))*0.3</f>
        <v>8.4818181818181859E-3</v>
      </c>
      <c r="P1208" s="4">
        <v>8.4818181818181859E-3</v>
      </c>
      <c r="Q1208" s="4">
        <f>(Table1[[#This Row],[Dom Bet]]*Table1[[#This Row],[Odds]]*Table1[[#This Row],[Win]]-Table1[[#This Row],[Dom Bet]])*Table1[[#This Row],[Dom Bankroll]]</f>
        <v>1.0670323541186336E-2</v>
      </c>
      <c r="R1208" s="4">
        <f>Table1[[#This Row],[Dom Bet]]*Table1[[#This Row],[Odds]]*Table1[[#This Row],[Win]]-Table1[[#This Row],[Dom Bet]]</f>
        <v>9.3300000000000067E-3</v>
      </c>
      <c r="S1208" s="4">
        <f>S1207</f>
        <v>1.1436573999127897</v>
      </c>
      <c r="T1208">
        <v>0.46279999999999999</v>
      </c>
      <c r="U1208">
        <f>((Table1[[#This Row],[BB prob.]]*(Table1[[#This Row],[Odds]]-1)-1+Table1[[#This Row],[BB prob.]])/(Table1[[#This Row],[Odds]]-1))*0.3</f>
        <v>-7.6690909090909171E-3</v>
      </c>
      <c r="W1208">
        <f>(Table1[[#This Row],[BB Bet]]*Table1[[#This Row],[Odds]]*Table1[[#This Row],[Win]]-Table1[[#This Row],[BB Bet]])*Table1[[#This Row],[BB Bankroll]]</f>
        <v>0</v>
      </c>
      <c r="X1208">
        <f>Table1[[#This Row],[BB Bet]]*Table1[[#This Row],[Odds]]*Table1[[#This Row],[Win]]-Table1[[#This Row],[BB Bet]]</f>
        <v>0</v>
      </c>
      <c r="Y1208" s="5">
        <f>Y1207</f>
        <v>1.190010534897028</v>
      </c>
    </row>
    <row r="1209" spans="1:25" x14ac:dyDescent="0.35">
      <c r="A1209" s="4">
        <v>2020020628</v>
      </c>
      <c r="B1209" s="4">
        <v>85</v>
      </c>
      <c r="C1209" s="4" t="s">
        <v>13</v>
      </c>
      <c r="D1209" s="4" t="s">
        <v>14</v>
      </c>
      <c r="E1209" s="4">
        <v>1</v>
      </c>
      <c r="F1209" s="4">
        <v>0</v>
      </c>
      <c r="G1209" s="4">
        <v>1.8</v>
      </c>
      <c r="H1209">
        <v>0.54340978940423035</v>
      </c>
      <c r="I1209">
        <f>((Table1[[#This Row],[H-S prob.]]*(Table1[[#This Row],[Odds]]-1)-1+Table1[[#This Row],[H-S prob.]])/(Table1[[#This Row],[Odds]]-1))*0.3</f>
        <v>-8.1983921521445319E-3</v>
      </c>
      <c r="K1209">
        <f>(Table1[[#This Row],[H-S Bet]]*Table1[[#This Row],[Odds]]*Table1[[#This Row],[Win]]-Table1[[#This Row],[H-S Bet]])*Table1[[#This Row],[H-S Bankroll]]</f>
        <v>0</v>
      </c>
      <c r="L1209">
        <f>Table1[[#This Row],[H-S Bet]]*Table1[[#This Row],[Odds]]*Table1[[#This Row],[Win]]-Table1[[#This Row],[H-S Bet]]</f>
        <v>0</v>
      </c>
      <c r="M1209" s="5">
        <f>M1208</f>
        <v>1.3447031889282701</v>
      </c>
      <c r="N1209" s="4">
        <v>0.50900000000000001</v>
      </c>
      <c r="O1209" s="4">
        <f>((Table1[[#This Row],[Dom prob.]]*(Table1[[#This Row],[Odds]]-1)-1+Table1[[#This Row],[Dom prob.]])/(Table1[[#This Row],[Odds]]-1))*0.3</f>
        <v>-3.1424999999999995E-2</v>
      </c>
      <c r="P1209" s="4"/>
      <c r="Q1209" s="4">
        <f>(Table1[[#This Row],[Dom Bet]]*Table1[[#This Row],[Odds]]*Table1[[#This Row],[Win]]-Table1[[#This Row],[Dom Bet]])*Table1[[#This Row],[Dom Bankroll]]</f>
        <v>0</v>
      </c>
      <c r="R1209" s="4">
        <f>Table1[[#This Row],[Dom Bet]]*Table1[[#This Row],[Odds]]*Table1[[#This Row],[Win]]-Table1[[#This Row],[Dom Bet]]</f>
        <v>0</v>
      </c>
      <c r="S1209" s="4">
        <f>S1208</f>
        <v>1.1436573999127897</v>
      </c>
      <c r="T1209">
        <v>0.53720000000000001</v>
      </c>
      <c r="U1209">
        <f>((Table1[[#This Row],[BB prob.]]*(Table1[[#This Row],[Odds]]-1)-1+Table1[[#This Row],[BB prob.]])/(Table1[[#This Row],[Odds]]-1))*0.3</f>
        <v>-1.2389999999999984E-2</v>
      </c>
      <c r="W1209">
        <f>(Table1[[#This Row],[BB Bet]]*Table1[[#This Row],[Odds]]*Table1[[#This Row],[Win]]-Table1[[#This Row],[BB Bet]])*Table1[[#This Row],[BB Bankroll]]</f>
        <v>0</v>
      </c>
      <c r="X1209">
        <f>Table1[[#This Row],[BB Bet]]*Table1[[#This Row],[Odds]]*Table1[[#This Row],[Win]]-Table1[[#This Row],[BB Bet]]</f>
        <v>0</v>
      </c>
      <c r="Y1209" s="5">
        <f>Y1208</f>
        <v>1.190010534897028</v>
      </c>
    </row>
    <row r="1210" spans="1:25" x14ac:dyDescent="0.35">
      <c r="A1210" s="4">
        <v>2020020629</v>
      </c>
      <c r="B1210" s="4">
        <v>85</v>
      </c>
      <c r="C1210" s="4" t="s">
        <v>18</v>
      </c>
      <c r="D1210" s="4" t="s">
        <v>31</v>
      </c>
      <c r="E1210" s="4">
        <v>1</v>
      </c>
      <c r="F1210" s="4">
        <v>1</v>
      </c>
      <c r="G1210" s="4">
        <v>1.71</v>
      </c>
      <c r="H1210">
        <v>0.56140466647930909</v>
      </c>
      <c r="I1210">
        <f>((Table1[[#This Row],[H-S prob.]]*(Table1[[#This Row],[Odds]]-1)-1+Table1[[#This Row],[H-S prob.]])/(Table1[[#This Row],[Odds]]-1))*0.3</f>
        <v>-1.6900571966358368E-2</v>
      </c>
      <c r="K1210">
        <f>(Table1[[#This Row],[H-S Bet]]*Table1[[#This Row],[Odds]]*Table1[[#This Row],[Win]]-Table1[[#This Row],[H-S Bet]])*Table1[[#This Row],[H-S Bankroll]]</f>
        <v>0</v>
      </c>
      <c r="L1210">
        <f>Table1[[#This Row],[H-S Bet]]*Table1[[#This Row],[Odds]]*Table1[[#This Row],[Win]]-Table1[[#This Row],[H-S Bet]]</f>
        <v>0</v>
      </c>
      <c r="M1210" s="5">
        <f>M1209</f>
        <v>1.3447031889282701</v>
      </c>
      <c r="N1210" s="4">
        <v>0.59099999999999997</v>
      </c>
      <c r="O1210" s="4">
        <f>((Table1[[#This Row],[Dom prob.]]*(Table1[[#This Row],[Odds]]-1)-1+Table1[[#This Row],[Dom prob.]])/(Table1[[#This Row],[Odds]]-1))*0.3</f>
        <v>4.4830985915492996E-3</v>
      </c>
      <c r="P1210" s="4">
        <v>4.4830985915492996E-3</v>
      </c>
      <c r="Q1210" s="4">
        <f>(Table1[[#This Row],[Dom Bet]]*Table1[[#This Row],[Odds]]*Table1[[#This Row],[Win]]-Table1[[#This Row],[Dom Bet]])*Table1[[#This Row],[Dom Bankroll]]</f>
        <v>3.6402615039224126E-3</v>
      </c>
      <c r="R1210" s="4">
        <f>Table1[[#This Row],[Dom Bet]]*Table1[[#This Row],[Odds]]*Table1[[#This Row],[Win]]-Table1[[#This Row],[Dom Bet]]</f>
        <v>3.1830000000000027E-3</v>
      </c>
      <c r="S1210" s="4">
        <f>S1209</f>
        <v>1.1436573999127897</v>
      </c>
      <c r="T1210">
        <v>0.62760000000000005</v>
      </c>
      <c r="U1210">
        <f>((Table1[[#This Row],[BB prob.]]*(Table1[[#This Row],[Odds]]-1)-1+Table1[[#This Row],[BB prob.]])/(Table1[[#This Row],[Odds]]-1))*0.3</f>
        <v>3.0927887323943679E-2</v>
      </c>
      <c r="V1210">
        <v>3.0927887323943679E-2</v>
      </c>
      <c r="W1210">
        <f>(Table1[[#This Row],[BB Bet]]*Table1[[#This Row],[Odds]]*Table1[[#This Row],[Win]]-Table1[[#This Row],[BB Bet]])*Table1[[#This Row],[BB Bankroll]]</f>
        <v>2.6131203333696867E-2</v>
      </c>
      <c r="X1210">
        <f>Table1[[#This Row],[BB Bet]]*Table1[[#This Row],[Odds]]*Table1[[#This Row],[Win]]-Table1[[#This Row],[BB Bet]]</f>
        <v>2.1958800000000007E-2</v>
      </c>
      <c r="Y1210" s="5">
        <f>Y1209</f>
        <v>1.190010534897028</v>
      </c>
    </row>
    <row r="1211" spans="1:25" x14ac:dyDescent="0.35">
      <c r="A1211" s="4">
        <v>2020020629</v>
      </c>
      <c r="B1211" s="4">
        <v>85</v>
      </c>
      <c r="C1211" s="4" t="s">
        <v>31</v>
      </c>
      <c r="D1211" s="4" t="s">
        <v>18</v>
      </c>
      <c r="E1211" s="4">
        <v>0</v>
      </c>
      <c r="F1211" s="4">
        <v>0</v>
      </c>
      <c r="G1211" s="4">
        <v>2.25</v>
      </c>
      <c r="H1211">
        <v>0.43859533352069086</v>
      </c>
      <c r="I1211">
        <f>((Table1[[#This Row],[H-S prob.]]*(Table1[[#This Row],[Odds]]-1)-1+Table1[[#This Row],[H-S prob.]])/(Table1[[#This Row],[Odds]]-1))*0.3</f>
        <v>-3.1585198988269476E-3</v>
      </c>
      <c r="K1211">
        <f>(Table1[[#This Row],[H-S Bet]]*Table1[[#This Row],[Odds]]*Table1[[#This Row],[Win]]-Table1[[#This Row],[H-S Bet]])*Table1[[#This Row],[H-S Bankroll]]</f>
        <v>0</v>
      </c>
      <c r="L1211">
        <f>Table1[[#This Row],[H-S Bet]]*Table1[[#This Row],[Odds]]*Table1[[#This Row],[Win]]-Table1[[#This Row],[H-S Bet]]</f>
        <v>0</v>
      </c>
      <c r="M1211" s="5">
        <f>M1210</f>
        <v>1.3447031889282701</v>
      </c>
      <c r="N1211" s="4">
        <v>0.40900000000000003</v>
      </c>
      <c r="O1211" s="4">
        <f>((Table1[[#This Row],[Dom prob.]]*(Table1[[#This Row],[Odds]]-1)-1+Table1[[#This Row],[Dom prob.]])/(Table1[[#This Row],[Odds]]-1))*0.3</f>
        <v>-1.9139999999999997E-2</v>
      </c>
      <c r="P1211" s="4"/>
      <c r="Q1211" s="4">
        <f>(Table1[[#This Row],[Dom Bet]]*Table1[[#This Row],[Odds]]*Table1[[#This Row],[Win]]-Table1[[#This Row],[Dom Bet]])*Table1[[#This Row],[Dom Bankroll]]</f>
        <v>0</v>
      </c>
      <c r="R1211" s="4">
        <f>Table1[[#This Row],[Dom Bet]]*Table1[[#This Row],[Odds]]*Table1[[#This Row],[Win]]-Table1[[#This Row],[Dom Bet]]</f>
        <v>0</v>
      </c>
      <c r="S1211" s="4">
        <f>S1210</f>
        <v>1.1436573999127897</v>
      </c>
      <c r="T1211">
        <v>0.37239999999999995</v>
      </c>
      <c r="U1211">
        <f>((Table1[[#This Row],[BB prob.]]*(Table1[[#This Row],[Odds]]-1)-1+Table1[[#This Row],[BB prob.]])/(Table1[[#This Row],[Odds]]-1))*0.3</f>
        <v>-3.8904000000000029E-2</v>
      </c>
      <c r="W1211">
        <f>(Table1[[#This Row],[BB Bet]]*Table1[[#This Row],[Odds]]*Table1[[#This Row],[Win]]-Table1[[#This Row],[BB Bet]])*Table1[[#This Row],[BB Bankroll]]</f>
        <v>0</v>
      </c>
      <c r="X1211">
        <f>Table1[[#This Row],[BB Bet]]*Table1[[#This Row],[Odds]]*Table1[[#This Row],[Win]]-Table1[[#This Row],[BB Bet]]</f>
        <v>0</v>
      </c>
      <c r="Y1211" s="5">
        <f>Y1210</f>
        <v>1.190010534897028</v>
      </c>
    </row>
    <row r="1212" spans="1:25" x14ac:dyDescent="0.35">
      <c r="A1212" s="4">
        <v>2020020630</v>
      </c>
      <c r="B1212" s="4">
        <v>85</v>
      </c>
      <c r="C1212" s="4" t="s">
        <v>20</v>
      </c>
      <c r="D1212" s="4" t="s">
        <v>5</v>
      </c>
      <c r="E1212" s="4">
        <v>1</v>
      </c>
      <c r="F1212" s="4">
        <v>0</v>
      </c>
      <c r="G1212" s="4">
        <v>2.8</v>
      </c>
      <c r="H1212">
        <v>0.40040793119557355</v>
      </c>
      <c r="I1212">
        <f>((Table1[[#This Row],[H-S prob.]]*(Table1[[#This Row],[Odds]]-1)-1+Table1[[#This Row],[H-S prob.]])/(Table1[[#This Row],[Odds]]-1))*0.3</f>
        <v>2.0190367891267647E-2</v>
      </c>
      <c r="J1212">
        <v>2.0190367891267647E-2</v>
      </c>
      <c r="K1212">
        <f>(Table1[[#This Row],[H-S Bet]]*Table1[[#This Row],[Odds]]*Table1[[#This Row],[Win]]-Table1[[#This Row],[H-S Bet]])*Table1[[#This Row],[H-S Bankroll]]</f>
        <v>-2.7150052089022558E-2</v>
      </c>
      <c r="L1212">
        <f>Table1[[#This Row],[H-S Bet]]*Table1[[#This Row],[Odds]]*Table1[[#This Row],[Win]]-Table1[[#This Row],[H-S Bet]]</f>
        <v>-2.0190367891267647E-2</v>
      </c>
      <c r="M1212" s="5">
        <f>M1211</f>
        <v>1.3447031889282701</v>
      </c>
      <c r="N1212" s="4">
        <v>0.32</v>
      </c>
      <c r="O1212" s="4">
        <f>((Table1[[#This Row],[Dom prob.]]*(Table1[[#This Row],[Odds]]-1)-1+Table1[[#This Row],[Dom prob.]])/(Table1[[#This Row],[Odds]]-1))*0.3</f>
        <v>-1.7333333333333339E-2</v>
      </c>
      <c r="P1212" s="4"/>
      <c r="Q1212" s="4">
        <f>(Table1[[#This Row],[Dom Bet]]*Table1[[#This Row],[Odds]]*Table1[[#This Row],[Win]]-Table1[[#This Row],[Dom Bet]])*Table1[[#This Row],[Dom Bankroll]]</f>
        <v>0</v>
      </c>
      <c r="R1212" s="4">
        <f>Table1[[#This Row],[Dom Bet]]*Table1[[#This Row],[Odds]]*Table1[[#This Row],[Win]]-Table1[[#This Row],[Dom Bet]]</f>
        <v>0</v>
      </c>
      <c r="S1212" s="4">
        <f>S1211</f>
        <v>1.1436573999127897</v>
      </c>
      <c r="T1212">
        <v>0.36980000000000002</v>
      </c>
      <c r="U1212">
        <f>((Table1[[#This Row],[BB prob.]]*(Table1[[#This Row],[Odds]]-1)-1+Table1[[#This Row],[BB prob.]])/(Table1[[#This Row],[Odds]]-1))*0.3</f>
        <v>5.9066666666666712E-3</v>
      </c>
      <c r="V1212">
        <v>5.9066666666666712E-3</v>
      </c>
      <c r="W1212">
        <f>(Table1[[#This Row],[BB Bet]]*Table1[[#This Row],[Odds]]*Table1[[#This Row],[Win]]-Table1[[#This Row],[BB Bet]])*Table1[[#This Row],[BB Bankroll]]</f>
        <v>-7.0289955594584506E-3</v>
      </c>
      <c r="X1212">
        <f>Table1[[#This Row],[BB Bet]]*Table1[[#This Row],[Odds]]*Table1[[#This Row],[Win]]-Table1[[#This Row],[BB Bet]]</f>
        <v>-5.9066666666666712E-3</v>
      </c>
      <c r="Y1212" s="5">
        <f>Y1211</f>
        <v>1.190010534897028</v>
      </c>
    </row>
    <row r="1213" spans="1:25" x14ac:dyDescent="0.35">
      <c r="A1213" s="4">
        <v>2020020630</v>
      </c>
      <c r="B1213" s="4">
        <v>85</v>
      </c>
      <c r="C1213" s="4" t="s">
        <v>5</v>
      </c>
      <c r="D1213" s="4" t="s">
        <v>20</v>
      </c>
      <c r="E1213" s="4">
        <v>0</v>
      </c>
      <c r="F1213" s="4">
        <v>1</v>
      </c>
      <c r="G1213" s="4">
        <v>1.47</v>
      </c>
      <c r="H1213">
        <v>0.5995920688044265</v>
      </c>
      <c r="I1213">
        <f>((Table1[[#This Row],[H-S prob.]]*(Table1[[#This Row],[Odds]]-1)-1+Table1[[#This Row],[H-S prob.]])/(Table1[[#This Row],[Odds]]-1))*0.3</f>
        <v>-7.5701909909038176E-2</v>
      </c>
      <c r="K1213">
        <f>(Table1[[#This Row],[H-S Bet]]*Table1[[#This Row],[Odds]]*Table1[[#This Row],[Win]]-Table1[[#This Row],[H-S Bet]])*Table1[[#This Row],[H-S Bankroll]]</f>
        <v>0</v>
      </c>
      <c r="L1213">
        <f>Table1[[#This Row],[H-S Bet]]*Table1[[#This Row],[Odds]]*Table1[[#This Row],[Win]]-Table1[[#This Row],[H-S Bet]]</f>
        <v>0</v>
      </c>
      <c r="M1213" s="5">
        <f>M1212</f>
        <v>1.3447031889282701</v>
      </c>
      <c r="N1213" s="4">
        <v>0.67999999999999994</v>
      </c>
      <c r="O1213" s="4">
        <f>((Table1[[#This Row],[Dom prob.]]*(Table1[[#This Row],[Odds]]-1)-1+Table1[[#This Row],[Dom prob.]])/(Table1[[#This Row],[Odds]]-1))*0.3</f>
        <v>-2.5531914893628382E-4</v>
      </c>
      <c r="P1213" s="4"/>
      <c r="Q1213" s="4">
        <f>(Table1[[#This Row],[Dom Bet]]*Table1[[#This Row],[Odds]]*Table1[[#This Row],[Win]]-Table1[[#This Row],[Dom Bet]])*Table1[[#This Row],[Dom Bankroll]]</f>
        <v>0</v>
      </c>
      <c r="R1213" s="4">
        <f>Table1[[#This Row],[Dom Bet]]*Table1[[#This Row],[Odds]]*Table1[[#This Row],[Win]]-Table1[[#This Row],[Dom Bet]]</f>
        <v>0</v>
      </c>
      <c r="S1213" s="4">
        <f>S1212</f>
        <v>1.1436573999127897</v>
      </c>
      <c r="T1213">
        <v>0.63019999999999998</v>
      </c>
      <c r="U1213">
        <f>((Table1[[#This Row],[BB prob.]]*(Table1[[#This Row],[Odds]]-1)-1+Table1[[#This Row],[BB prob.]])/(Table1[[#This Row],[Odds]]-1))*0.3</f>
        <v>-4.6982553191489397E-2</v>
      </c>
      <c r="W1213">
        <f>(Table1[[#This Row],[BB Bet]]*Table1[[#This Row],[Odds]]*Table1[[#This Row],[Win]]-Table1[[#This Row],[BB Bet]])*Table1[[#This Row],[BB Bankroll]]</f>
        <v>0</v>
      </c>
      <c r="X1213">
        <f>Table1[[#This Row],[BB Bet]]*Table1[[#This Row],[Odds]]*Table1[[#This Row],[Win]]-Table1[[#This Row],[BB Bet]]</f>
        <v>0</v>
      </c>
      <c r="Y1213" s="5">
        <f>Y1212</f>
        <v>1.190010534897028</v>
      </c>
    </row>
    <row r="1214" spans="1:25" x14ac:dyDescent="0.35">
      <c r="A1214" s="4">
        <v>2020020631</v>
      </c>
      <c r="B1214" s="4">
        <v>85</v>
      </c>
      <c r="C1214" s="4" t="s">
        <v>19</v>
      </c>
      <c r="D1214" s="4" t="s">
        <v>21</v>
      </c>
      <c r="E1214" s="4">
        <v>1</v>
      </c>
      <c r="F1214" s="4">
        <v>0</v>
      </c>
      <c r="G1214" s="4">
        <v>2.2999999999999998</v>
      </c>
      <c r="H1214">
        <v>0.41205064064907598</v>
      </c>
      <c r="I1214">
        <f>((Table1[[#This Row],[H-S prob.]]*(Table1[[#This Row],[Odds]]-1)-1+Table1[[#This Row],[H-S prob.]])/(Table1[[#This Row],[Odds]]-1))*0.3</f>
        <v>-1.2065429193952008E-2</v>
      </c>
      <c r="K1214">
        <f>(Table1[[#This Row],[H-S Bet]]*Table1[[#This Row],[Odds]]*Table1[[#This Row],[Win]]-Table1[[#This Row],[H-S Bet]])*Table1[[#This Row],[H-S Bankroll]]</f>
        <v>0</v>
      </c>
      <c r="L1214">
        <f>Table1[[#This Row],[H-S Bet]]*Table1[[#This Row],[Odds]]*Table1[[#This Row],[Win]]-Table1[[#This Row],[H-S Bet]]</f>
        <v>0</v>
      </c>
      <c r="M1214" s="5">
        <f>M1213</f>
        <v>1.3447031889282701</v>
      </c>
      <c r="N1214" s="4">
        <v>0.4</v>
      </c>
      <c r="O1214" s="4">
        <f>((Table1[[#This Row],[Dom prob.]]*(Table1[[#This Row],[Odds]]-1)-1+Table1[[#This Row],[Dom prob.]])/(Table1[[#This Row],[Odds]]-1))*0.3</f>
        <v>-1.8461538461538481E-2</v>
      </c>
      <c r="P1214" s="4"/>
      <c r="Q1214" s="4">
        <f>(Table1[[#This Row],[Dom Bet]]*Table1[[#This Row],[Odds]]*Table1[[#This Row],[Win]]-Table1[[#This Row],[Dom Bet]])*Table1[[#This Row],[Dom Bankroll]]</f>
        <v>0</v>
      </c>
      <c r="R1214" s="4">
        <f>Table1[[#This Row],[Dom Bet]]*Table1[[#This Row],[Odds]]*Table1[[#This Row],[Win]]-Table1[[#This Row],[Dom Bet]]</f>
        <v>0</v>
      </c>
      <c r="S1214" s="4">
        <f>S1213</f>
        <v>1.1436573999127897</v>
      </c>
      <c r="T1214">
        <v>0.38590000000000002</v>
      </c>
      <c r="U1214">
        <f>((Table1[[#This Row],[BB prob.]]*(Table1[[#This Row],[Odds]]-1)-1+Table1[[#This Row],[BB prob.]])/(Table1[[#This Row],[Odds]]-1))*0.3</f>
        <v>-2.5945384615384627E-2</v>
      </c>
      <c r="W1214">
        <f>(Table1[[#This Row],[BB Bet]]*Table1[[#This Row],[Odds]]*Table1[[#This Row],[Win]]-Table1[[#This Row],[BB Bet]])*Table1[[#This Row],[BB Bankroll]]</f>
        <v>0</v>
      </c>
      <c r="X1214">
        <f>Table1[[#This Row],[BB Bet]]*Table1[[#This Row],[Odds]]*Table1[[#This Row],[Win]]-Table1[[#This Row],[BB Bet]]</f>
        <v>0</v>
      </c>
      <c r="Y1214" s="5">
        <f>Y1213</f>
        <v>1.190010534897028</v>
      </c>
    </row>
    <row r="1215" spans="1:25" x14ac:dyDescent="0.35">
      <c r="A1215" s="4">
        <v>2020020631</v>
      </c>
      <c r="B1215" s="4">
        <v>85</v>
      </c>
      <c r="C1215" s="4" t="s">
        <v>21</v>
      </c>
      <c r="D1215" s="4" t="s">
        <v>19</v>
      </c>
      <c r="E1215" s="4">
        <v>0</v>
      </c>
      <c r="F1215" s="4">
        <v>1</v>
      </c>
      <c r="G1215" s="4">
        <v>1.66</v>
      </c>
      <c r="H1215">
        <v>0.58794935935092396</v>
      </c>
      <c r="I1215">
        <f>((Table1[[#This Row],[H-S prob.]]*(Table1[[#This Row],[Odds]]-1)-1+Table1[[#This Row],[H-S prob.]])/(Table1[[#This Row],[Odds]]-1))*0.3</f>
        <v>-1.0910937944302869E-2</v>
      </c>
      <c r="K1215">
        <f>(Table1[[#This Row],[H-S Bet]]*Table1[[#This Row],[Odds]]*Table1[[#This Row],[Win]]-Table1[[#This Row],[H-S Bet]])*Table1[[#This Row],[H-S Bankroll]]</f>
        <v>0</v>
      </c>
      <c r="L1215">
        <f>Table1[[#This Row],[H-S Bet]]*Table1[[#This Row],[Odds]]*Table1[[#This Row],[Win]]-Table1[[#This Row],[H-S Bet]]</f>
        <v>0</v>
      </c>
      <c r="M1215" s="5">
        <f>M1214</f>
        <v>1.3447031889282701</v>
      </c>
      <c r="N1215" s="4">
        <v>0.6</v>
      </c>
      <c r="O1215" s="4">
        <f>((Table1[[#This Row],[Dom prob.]]*(Table1[[#This Row],[Odds]]-1)-1+Table1[[#This Row],[Dom prob.]])/(Table1[[#This Row],[Odds]]-1))*0.3</f>
        <v>-1.8181818181818704E-3</v>
      </c>
      <c r="P1215" s="4"/>
      <c r="Q1215" s="4">
        <f>(Table1[[#This Row],[Dom Bet]]*Table1[[#This Row],[Odds]]*Table1[[#This Row],[Win]]-Table1[[#This Row],[Dom Bet]])*Table1[[#This Row],[Dom Bankroll]]</f>
        <v>0</v>
      </c>
      <c r="R1215" s="4">
        <f>Table1[[#This Row],[Dom Bet]]*Table1[[#This Row],[Odds]]*Table1[[#This Row],[Win]]-Table1[[#This Row],[Dom Bet]]</f>
        <v>0</v>
      </c>
      <c r="S1215" s="4">
        <f>S1214</f>
        <v>1.1436573999127897</v>
      </c>
      <c r="T1215">
        <v>0.61409999999999998</v>
      </c>
      <c r="U1215">
        <f>((Table1[[#This Row],[BB prob.]]*(Table1[[#This Row],[Odds]]-1)-1+Table1[[#This Row],[BB prob.]])/(Table1[[#This Row],[Odds]]-1))*0.3</f>
        <v>8.8209090909090564E-3</v>
      </c>
      <c r="V1215">
        <v>8.8209090909090564E-3</v>
      </c>
      <c r="W1215">
        <f>(Table1[[#This Row],[BB Bet]]*Table1[[#This Row],[Odds]]*Table1[[#This Row],[Win]]-Table1[[#This Row],[BB Bet]])*Table1[[#This Row],[BB Bankroll]]</f>
        <v>6.928003332063489E-3</v>
      </c>
      <c r="X1215">
        <f>Table1[[#This Row],[BB Bet]]*Table1[[#This Row],[Odds]]*Table1[[#This Row],[Win]]-Table1[[#This Row],[BB Bet]]</f>
        <v>5.821799999999976E-3</v>
      </c>
      <c r="Y1215" s="5">
        <f>Y1214</f>
        <v>1.190010534897028</v>
      </c>
    </row>
    <row r="1216" spans="1:25" x14ac:dyDescent="0.35">
      <c r="A1216" s="4">
        <v>2020020632</v>
      </c>
      <c r="B1216" s="4">
        <v>85</v>
      </c>
      <c r="C1216" s="4" t="s">
        <v>4</v>
      </c>
      <c r="D1216" s="4" t="s">
        <v>32</v>
      </c>
      <c r="E1216" s="4">
        <v>1</v>
      </c>
      <c r="F1216" s="4">
        <v>0</v>
      </c>
      <c r="G1216" s="4">
        <v>2</v>
      </c>
      <c r="H1216">
        <v>0.50932822934175515</v>
      </c>
      <c r="I1216">
        <f>((Table1[[#This Row],[H-S prob.]]*(Table1[[#This Row],[Odds]]-1)-1+Table1[[#This Row],[H-S prob.]])/(Table1[[#This Row],[Odds]]-1))*0.3</f>
        <v>5.5969376050530872E-3</v>
      </c>
      <c r="J1216">
        <v>5.5969376050530872E-3</v>
      </c>
      <c r="K1216">
        <f>(Table1[[#This Row],[H-S Bet]]*Table1[[#This Row],[Odds]]*Table1[[#This Row],[Win]]-Table1[[#This Row],[H-S Bet]])*Table1[[#This Row],[H-S Bankroll]]</f>
        <v>-7.5262198457474415E-3</v>
      </c>
      <c r="L1216">
        <f>Table1[[#This Row],[H-S Bet]]*Table1[[#This Row],[Odds]]*Table1[[#This Row],[Win]]-Table1[[#This Row],[H-S Bet]]</f>
        <v>-5.5969376050530872E-3</v>
      </c>
      <c r="M1216" s="5">
        <f>M1215</f>
        <v>1.3447031889282701</v>
      </c>
      <c r="N1216" s="4">
        <v>0.51700000000000002</v>
      </c>
      <c r="O1216" s="4">
        <f>((Table1[[#This Row],[Dom prob.]]*(Table1[[#This Row],[Odds]]-1)-1+Table1[[#This Row],[Dom prob.]])/(Table1[[#This Row],[Odds]]-1))*0.3</f>
        <v>1.0200000000000009E-2</v>
      </c>
      <c r="P1216" s="4">
        <v>1.0200000000000009E-2</v>
      </c>
      <c r="Q1216" s="4">
        <f>(Table1[[#This Row],[Dom Bet]]*Table1[[#This Row],[Odds]]*Table1[[#This Row],[Win]]-Table1[[#This Row],[Dom Bet]])*Table1[[#This Row],[Dom Bankroll]]</f>
        <v>-1.1665305479110466E-2</v>
      </c>
      <c r="R1216" s="4">
        <f>Table1[[#This Row],[Dom Bet]]*Table1[[#This Row],[Odds]]*Table1[[#This Row],[Win]]-Table1[[#This Row],[Dom Bet]]</f>
        <v>-1.0200000000000009E-2</v>
      </c>
      <c r="S1216" s="4">
        <f>S1215</f>
        <v>1.1436573999127897</v>
      </c>
      <c r="T1216">
        <v>0.52159999999999995</v>
      </c>
      <c r="U1216">
        <f>((Table1[[#This Row],[BB prob.]]*(Table1[[#This Row],[Odds]]-1)-1+Table1[[#This Row],[BB prob.]])/(Table1[[#This Row],[Odds]]-1))*0.3</f>
        <v>1.2959999999999972E-2</v>
      </c>
      <c r="V1216">
        <v>1.2959999999999972E-2</v>
      </c>
      <c r="W1216">
        <f>(Table1[[#This Row],[BB Bet]]*Table1[[#This Row],[Odds]]*Table1[[#This Row],[Win]]-Table1[[#This Row],[BB Bet]])*Table1[[#This Row],[BB Bankroll]]</f>
        <v>-1.5422536532265449E-2</v>
      </c>
      <c r="X1216">
        <f>Table1[[#This Row],[BB Bet]]*Table1[[#This Row],[Odds]]*Table1[[#This Row],[Win]]-Table1[[#This Row],[BB Bet]]</f>
        <v>-1.2959999999999972E-2</v>
      </c>
      <c r="Y1216" s="5">
        <f>Y1215</f>
        <v>1.190010534897028</v>
      </c>
    </row>
    <row r="1217" spans="1:25" x14ac:dyDescent="0.35">
      <c r="A1217" s="4">
        <v>2020020632</v>
      </c>
      <c r="B1217" s="4">
        <v>85</v>
      </c>
      <c r="C1217" s="4" t="s">
        <v>32</v>
      </c>
      <c r="D1217" s="4" t="s">
        <v>4</v>
      </c>
      <c r="E1217" s="4">
        <v>0</v>
      </c>
      <c r="F1217" s="4">
        <v>1</v>
      </c>
      <c r="G1217" s="4">
        <v>1.86</v>
      </c>
      <c r="H1217">
        <v>0.49067177065824497</v>
      </c>
      <c r="I1217">
        <f>((Table1[[#This Row],[H-S prob.]]*(Table1[[#This Row],[Odds]]-1)-1+Table1[[#This Row],[H-S prob.]])/(Table1[[#This Row],[Odds]]-1))*0.3</f>
        <v>-3.0471106944999146E-2</v>
      </c>
      <c r="K1217">
        <f>(Table1[[#This Row],[H-S Bet]]*Table1[[#This Row],[Odds]]*Table1[[#This Row],[Win]]-Table1[[#This Row],[H-S Bet]])*Table1[[#This Row],[H-S Bankroll]]</f>
        <v>0</v>
      </c>
      <c r="L1217">
        <f>Table1[[#This Row],[H-S Bet]]*Table1[[#This Row],[Odds]]*Table1[[#This Row],[Win]]-Table1[[#This Row],[H-S Bet]]</f>
        <v>0</v>
      </c>
      <c r="M1217" s="5">
        <f>M1216</f>
        <v>1.3447031889282701</v>
      </c>
      <c r="N1217" s="4">
        <v>0.48299999999999998</v>
      </c>
      <c r="O1217" s="4">
        <f>((Table1[[#This Row],[Dom prob.]]*(Table1[[#This Row],[Odds]]-1)-1+Table1[[#This Row],[Dom prob.]])/(Table1[[#This Row],[Odds]]-1))*0.3</f>
        <v>-3.5448837209302295E-2</v>
      </c>
      <c r="P1217" s="4"/>
      <c r="Q1217" s="4">
        <f>(Table1[[#This Row],[Dom Bet]]*Table1[[#This Row],[Odds]]*Table1[[#This Row],[Win]]-Table1[[#This Row],[Dom Bet]])*Table1[[#This Row],[Dom Bankroll]]</f>
        <v>0</v>
      </c>
      <c r="R1217" s="4">
        <f>Table1[[#This Row],[Dom Bet]]*Table1[[#This Row],[Odds]]*Table1[[#This Row],[Win]]-Table1[[#This Row],[Dom Bet]]</f>
        <v>0</v>
      </c>
      <c r="S1217" s="4">
        <f>S1216</f>
        <v>1.1436573999127897</v>
      </c>
      <c r="T1217">
        <v>0.47840000000000005</v>
      </c>
      <c r="U1217">
        <f>((Table1[[#This Row],[BB prob.]]*(Table1[[#This Row],[Odds]]-1)-1+Table1[[#This Row],[BB prob.]])/(Table1[[#This Row],[Odds]]-1))*0.3</f>
        <v>-3.8433488372092997E-2</v>
      </c>
      <c r="W1217">
        <f>(Table1[[#This Row],[BB Bet]]*Table1[[#This Row],[Odds]]*Table1[[#This Row],[Win]]-Table1[[#This Row],[BB Bet]])*Table1[[#This Row],[BB Bankroll]]</f>
        <v>0</v>
      </c>
      <c r="X1217">
        <f>Table1[[#This Row],[BB Bet]]*Table1[[#This Row],[Odds]]*Table1[[#This Row],[Win]]-Table1[[#This Row],[BB Bet]]</f>
        <v>0</v>
      </c>
      <c r="Y1217" s="5">
        <f>Y1216</f>
        <v>1.190010534897028</v>
      </c>
    </row>
    <row r="1218" spans="1:25" x14ac:dyDescent="0.35">
      <c r="A1218" s="4">
        <v>2020020633</v>
      </c>
      <c r="B1218" s="4">
        <v>85</v>
      </c>
      <c r="C1218" s="4" t="s">
        <v>6</v>
      </c>
      <c r="D1218" s="4" t="s">
        <v>23</v>
      </c>
      <c r="E1218" s="4">
        <v>1</v>
      </c>
      <c r="F1218" s="4">
        <v>0</v>
      </c>
      <c r="G1218" s="4">
        <v>1.95</v>
      </c>
      <c r="H1218">
        <v>0.48306510520660895</v>
      </c>
      <c r="I1218">
        <f>((Table1[[#This Row],[H-S prob.]]*(Table1[[#This Row],[Odds]]-1)-1+Table1[[#This Row],[H-S prob.]])/(Table1[[#This Row],[Odds]]-1))*0.3</f>
        <v>-1.8323066793825005E-2</v>
      </c>
      <c r="K1218">
        <f>(Table1[[#This Row],[H-S Bet]]*Table1[[#This Row],[Odds]]*Table1[[#This Row],[Win]]-Table1[[#This Row],[H-S Bet]])*Table1[[#This Row],[H-S Bankroll]]</f>
        <v>0</v>
      </c>
      <c r="L1218">
        <f>Table1[[#This Row],[H-S Bet]]*Table1[[#This Row],[Odds]]*Table1[[#This Row],[Win]]-Table1[[#This Row],[H-S Bet]]</f>
        <v>0</v>
      </c>
      <c r="M1218" s="5">
        <f>M1217</f>
        <v>1.3447031889282701</v>
      </c>
      <c r="N1218" s="4">
        <v>0.57699999999999996</v>
      </c>
      <c r="O1218" s="4">
        <f>((Table1[[#This Row],[Dom prob.]]*(Table1[[#This Row],[Odds]]-1)-1+Table1[[#This Row],[Dom prob.]])/(Table1[[#This Row],[Odds]]-1))*0.3</f>
        <v>3.9521052631578908E-2</v>
      </c>
      <c r="P1218" s="4">
        <v>3.9521052631578908E-2</v>
      </c>
      <c r="Q1218" s="4">
        <f>(Table1[[#This Row],[Dom Bet]]*Table1[[#This Row],[Odds]]*Table1[[#This Row],[Win]]-Table1[[#This Row],[Dom Bet]])*Table1[[#This Row],[Dom Bankroll]]</f>
        <v>-4.5198544294448049E-2</v>
      </c>
      <c r="R1218" s="4">
        <f>Table1[[#This Row],[Dom Bet]]*Table1[[#This Row],[Odds]]*Table1[[#This Row],[Win]]-Table1[[#This Row],[Dom Bet]]</f>
        <v>-3.9521052631578908E-2</v>
      </c>
      <c r="S1218" s="4">
        <f>S1217</f>
        <v>1.1436573999127897</v>
      </c>
      <c r="T1218">
        <v>0.53059999999999996</v>
      </c>
      <c r="U1218">
        <f>((Table1[[#This Row],[BB prob.]]*(Table1[[#This Row],[Odds]]-1)-1+Table1[[#This Row],[BB prob.]])/(Table1[[#This Row],[Odds]]-1))*0.3</f>
        <v>1.0948421052631538E-2</v>
      </c>
      <c r="V1218">
        <v>1.0948421052631538E-2</v>
      </c>
      <c r="W1218">
        <f>(Table1[[#This Row],[BB Bet]]*Table1[[#This Row],[Odds]]*Table1[[#This Row],[Win]]-Table1[[#This Row],[BB Bet]])*Table1[[#This Row],[BB Bankroll]]</f>
        <v>-1.3028736393119938E-2</v>
      </c>
      <c r="X1218">
        <f>Table1[[#This Row],[BB Bet]]*Table1[[#This Row],[Odds]]*Table1[[#This Row],[Win]]-Table1[[#This Row],[BB Bet]]</f>
        <v>-1.0948421052631538E-2</v>
      </c>
      <c r="Y1218" s="5">
        <f>Y1217</f>
        <v>1.190010534897028</v>
      </c>
    </row>
    <row r="1219" spans="1:25" x14ac:dyDescent="0.35">
      <c r="A1219" s="4">
        <v>2020020633</v>
      </c>
      <c r="B1219" s="4">
        <v>85</v>
      </c>
      <c r="C1219" s="4" t="s">
        <v>23</v>
      </c>
      <c r="D1219" s="4" t="s">
        <v>6</v>
      </c>
      <c r="E1219" s="4">
        <v>0</v>
      </c>
      <c r="F1219" s="4">
        <v>1</v>
      </c>
      <c r="G1219" s="4">
        <v>2</v>
      </c>
      <c r="H1219">
        <v>0.51693489479339105</v>
      </c>
      <c r="I1219">
        <f>((Table1[[#This Row],[H-S prob.]]*(Table1[[#This Row],[Odds]]-1)-1+Table1[[#This Row],[H-S prob.]])/(Table1[[#This Row],[Odds]]-1))*0.3</f>
        <v>1.0160936876034631E-2</v>
      </c>
      <c r="J1219">
        <v>1.0160936876034631E-2</v>
      </c>
      <c r="K1219">
        <f>(Table1[[#This Row],[H-S Bet]]*Table1[[#This Row],[Odds]]*Table1[[#This Row],[Win]]-Table1[[#This Row],[H-S Bet]])*Table1[[#This Row],[H-S Bankroll]]</f>
        <v>1.3663444219702623E-2</v>
      </c>
      <c r="L1219">
        <f>Table1[[#This Row],[H-S Bet]]*Table1[[#This Row],[Odds]]*Table1[[#This Row],[Win]]-Table1[[#This Row],[H-S Bet]]</f>
        <v>1.0160936876034631E-2</v>
      </c>
      <c r="M1219" s="5">
        <f>M1218</f>
        <v>1.3447031889282701</v>
      </c>
      <c r="N1219" s="4">
        <v>0.42300000000000004</v>
      </c>
      <c r="O1219" s="4">
        <f>((Table1[[#This Row],[Dom prob.]]*(Table1[[#This Row],[Odds]]-1)-1+Table1[[#This Row],[Dom prob.]])/(Table1[[#This Row],[Odds]]-1))*0.3</f>
        <v>-4.619999999999997E-2</v>
      </c>
      <c r="P1219" s="4"/>
      <c r="Q1219" s="4">
        <f>(Table1[[#This Row],[Dom Bet]]*Table1[[#This Row],[Odds]]*Table1[[#This Row],[Win]]-Table1[[#This Row],[Dom Bet]])*Table1[[#This Row],[Dom Bankroll]]</f>
        <v>0</v>
      </c>
      <c r="R1219" s="4">
        <f>Table1[[#This Row],[Dom Bet]]*Table1[[#This Row],[Odds]]*Table1[[#This Row],[Win]]-Table1[[#This Row],[Dom Bet]]</f>
        <v>0</v>
      </c>
      <c r="S1219" s="4">
        <f>S1218</f>
        <v>1.1436573999127897</v>
      </c>
      <c r="T1219">
        <v>0.46940000000000004</v>
      </c>
      <c r="U1219">
        <f>((Table1[[#This Row],[BB prob.]]*(Table1[[#This Row],[Odds]]-1)-1+Table1[[#This Row],[BB prob.]])/(Table1[[#This Row],[Odds]]-1))*0.3</f>
        <v>-1.8359999999999977E-2</v>
      </c>
      <c r="W1219">
        <f>(Table1[[#This Row],[BB Bet]]*Table1[[#This Row],[Odds]]*Table1[[#This Row],[Win]]-Table1[[#This Row],[BB Bet]])*Table1[[#This Row],[BB Bankroll]]</f>
        <v>0</v>
      </c>
      <c r="X1219">
        <f>Table1[[#This Row],[BB Bet]]*Table1[[#This Row],[Odds]]*Table1[[#This Row],[Win]]-Table1[[#This Row],[BB Bet]]</f>
        <v>0</v>
      </c>
      <c r="Y1219" s="5">
        <f>Y1218</f>
        <v>1.190010534897028</v>
      </c>
    </row>
    <row r="1220" spans="1:25" x14ac:dyDescent="0.35">
      <c r="A1220" s="4">
        <v>2020020635</v>
      </c>
      <c r="B1220" s="4">
        <v>85</v>
      </c>
      <c r="C1220" s="4" t="s">
        <v>12</v>
      </c>
      <c r="D1220" s="4" t="s">
        <v>15</v>
      </c>
      <c r="E1220" s="4">
        <v>1</v>
      </c>
      <c r="F1220" s="4">
        <v>0</v>
      </c>
      <c r="G1220" s="4">
        <v>2.0499999999999998</v>
      </c>
      <c r="H1220">
        <v>0.43130133306066015</v>
      </c>
      <c r="I1220">
        <f>((Table1[[#This Row],[H-S prob.]]*(Table1[[#This Row],[Odds]]-1)-1+Table1[[#This Row],[H-S prob.]])/(Table1[[#This Row],[Odds]]-1))*0.3</f>
        <v>-3.3094933493041954E-2</v>
      </c>
      <c r="K1220">
        <f>(Table1[[#This Row],[H-S Bet]]*Table1[[#This Row],[Odds]]*Table1[[#This Row],[Win]]-Table1[[#This Row],[H-S Bet]])*Table1[[#This Row],[H-S Bankroll]]</f>
        <v>0</v>
      </c>
      <c r="L1220">
        <f>Table1[[#This Row],[H-S Bet]]*Table1[[#This Row],[Odds]]*Table1[[#This Row],[Win]]-Table1[[#This Row],[H-S Bet]]</f>
        <v>0</v>
      </c>
      <c r="M1220" s="5">
        <f>M1219</f>
        <v>1.3447031889282701</v>
      </c>
      <c r="N1220" s="4">
        <v>0.43</v>
      </c>
      <c r="O1220" s="4">
        <f>((Table1[[#This Row],[Dom prob.]]*(Table1[[#This Row],[Odds]]-1)-1+Table1[[#This Row],[Dom prob.]])/(Table1[[#This Row],[Odds]]-1))*0.3</f>
        <v>-3.3857142857142891E-2</v>
      </c>
      <c r="P1220" s="4"/>
      <c r="Q1220" s="4">
        <f>(Table1[[#This Row],[Dom Bet]]*Table1[[#This Row],[Odds]]*Table1[[#This Row],[Win]]-Table1[[#This Row],[Dom Bet]])*Table1[[#This Row],[Dom Bankroll]]</f>
        <v>0</v>
      </c>
      <c r="R1220" s="4">
        <f>Table1[[#This Row],[Dom Bet]]*Table1[[#This Row],[Odds]]*Table1[[#This Row],[Win]]-Table1[[#This Row],[Dom Bet]]</f>
        <v>0</v>
      </c>
      <c r="S1220" s="4">
        <f>S1219</f>
        <v>1.1436573999127897</v>
      </c>
      <c r="T1220">
        <v>0.4854</v>
      </c>
      <c r="U1220">
        <f>((Table1[[#This Row],[BB prob.]]*(Table1[[#This Row],[Odds]]-1)-1+Table1[[#This Row],[BB prob.]])/(Table1[[#This Row],[Odds]]-1))*0.3</f>
        <v>-1.4085714285714417E-3</v>
      </c>
      <c r="W1220">
        <f>(Table1[[#This Row],[BB Bet]]*Table1[[#This Row],[Odds]]*Table1[[#This Row],[Win]]-Table1[[#This Row],[BB Bet]])*Table1[[#This Row],[BB Bankroll]]</f>
        <v>0</v>
      </c>
      <c r="X1220">
        <f>Table1[[#This Row],[BB Bet]]*Table1[[#This Row],[Odds]]*Table1[[#This Row],[Win]]-Table1[[#This Row],[BB Bet]]</f>
        <v>0</v>
      </c>
      <c r="Y1220" s="5">
        <f>Y1219</f>
        <v>1.190010534897028</v>
      </c>
    </row>
    <row r="1221" spans="1:25" x14ac:dyDescent="0.35">
      <c r="A1221" s="4">
        <v>2020020635</v>
      </c>
      <c r="B1221" s="4">
        <v>85</v>
      </c>
      <c r="C1221" s="4" t="s">
        <v>15</v>
      </c>
      <c r="D1221" s="4" t="s">
        <v>12</v>
      </c>
      <c r="E1221" s="4">
        <v>0</v>
      </c>
      <c r="F1221" s="4">
        <v>1</v>
      </c>
      <c r="G1221" s="4">
        <v>1.83</v>
      </c>
      <c r="H1221">
        <v>0.56869866693933979</v>
      </c>
      <c r="I1221">
        <f>((Table1[[#This Row],[H-S prob.]]*(Table1[[#This Row],[Odds]]-1)-1+Table1[[#This Row],[H-S prob.]])/(Table1[[#This Row],[Odds]]-1))*0.3</f>
        <v>1.4717551987587398E-2</v>
      </c>
      <c r="J1221">
        <v>1.4717551987587398E-2</v>
      </c>
      <c r="K1221">
        <f>(Table1[[#This Row],[H-S Bet]]*Table1[[#This Row],[Odds]]*Table1[[#This Row],[Win]]-Table1[[#This Row],[H-S Bet]])*Table1[[#This Row],[H-S Bankroll]]</f>
        <v>1.6426313445468892E-2</v>
      </c>
      <c r="L1221">
        <f>Table1[[#This Row],[H-S Bet]]*Table1[[#This Row],[Odds]]*Table1[[#This Row],[Win]]-Table1[[#This Row],[H-S Bet]]</f>
        <v>1.221556814969754E-2</v>
      </c>
      <c r="M1221" s="5">
        <f>M1220</f>
        <v>1.3447031889282701</v>
      </c>
      <c r="N1221" s="4">
        <v>0.57000000000000006</v>
      </c>
      <c r="O1221" s="4">
        <f>((Table1[[#This Row],[Dom prob.]]*(Table1[[#This Row],[Odds]]-1)-1+Table1[[#This Row],[Dom prob.]])/(Table1[[#This Row],[Odds]]-1))*0.3</f>
        <v>1.5578313253012097E-2</v>
      </c>
      <c r="P1221" s="4">
        <v>1.5578313253012097E-2</v>
      </c>
      <c r="Q1221" s="4">
        <f>(Table1[[#This Row],[Dom Bet]]*Table1[[#This Row],[Odds]]*Table1[[#This Row],[Win]]-Table1[[#This Row],[Dom Bet]])*Table1[[#This Row],[Dom Bankroll]]</f>
        <v>1.478749018087242E-2</v>
      </c>
      <c r="R1221" s="4">
        <f>Table1[[#This Row],[Dom Bet]]*Table1[[#This Row],[Odds]]*Table1[[#This Row],[Win]]-Table1[[#This Row],[Dom Bet]]</f>
        <v>1.2930000000000042E-2</v>
      </c>
      <c r="S1221" s="4">
        <f>S1220</f>
        <v>1.1436573999127897</v>
      </c>
      <c r="T1221">
        <v>0.51459999999999995</v>
      </c>
      <c r="U1221">
        <f>((Table1[[#This Row],[BB prob.]]*(Table1[[#This Row],[Odds]]-1)-1+Table1[[#This Row],[BB prob.]])/(Table1[[#This Row],[Odds]]-1))*0.3</f>
        <v>-2.1065783132530141E-2</v>
      </c>
      <c r="W1221">
        <f>(Table1[[#This Row],[BB Bet]]*Table1[[#This Row],[Odds]]*Table1[[#This Row],[Win]]-Table1[[#This Row],[BB Bet]])*Table1[[#This Row],[BB Bankroll]]</f>
        <v>0</v>
      </c>
      <c r="X1221">
        <f>Table1[[#This Row],[BB Bet]]*Table1[[#This Row],[Odds]]*Table1[[#This Row],[Win]]-Table1[[#This Row],[BB Bet]]</f>
        <v>0</v>
      </c>
      <c r="Y1221" s="5">
        <f>Y1220</f>
        <v>1.190010534897028</v>
      </c>
    </row>
    <row r="1222" spans="1:25" x14ac:dyDescent="0.35">
      <c r="A1222" s="4">
        <v>2020020635.0999999</v>
      </c>
      <c r="B1222" s="4">
        <v>85</v>
      </c>
      <c r="C1222" s="4" t="s">
        <v>8</v>
      </c>
      <c r="D1222" s="4" t="s">
        <v>30</v>
      </c>
      <c r="E1222" s="4">
        <v>0</v>
      </c>
      <c r="F1222" s="4">
        <v>1</v>
      </c>
      <c r="G1222" s="4">
        <v>1.5</v>
      </c>
      <c r="H1222">
        <v>0.63589091333065006</v>
      </c>
      <c r="I1222">
        <f>((Table1[[#This Row],[H-S prob.]]*(Table1[[#This Row],[Odds]]-1)-1+Table1[[#This Row],[H-S prob.]])/(Table1[[#This Row],[Odds]]-1))*0.3</f>
        <v>-2.769817800241494E-2</v>
      </c>
      <c r="K1222">
        <f>(Table1[[#This Row],[H-S Bet]]*Table1[[#This Row],[Odds]]*Table1[[#This Row],[Win]]-Table1[[#This Row],[H-S Bet]])*Table1[[#This Row],[H-S Bankroll]]</f>
        <v>0</v>
      </c>
      <c r="L1222">
        <f>Table1[[#This Row],[H-S Bet]]*Table1[[#This Row],[Odds]]*Table1[[#This Row],[Win]]-Table1[[#This Row],[H-S Bet]]</f>
        <v>0</v>
      </c>
      <c r="M1222" s="5">
        <f>M1221</f>
        <v>1.3447031889282701</v>
      </c>
      <c r="N1222" s="4">
        <v>0.65400000000000003</v>
      </c>
      <c r="O1222" s="4">
        <f>((Table1[[#This Row],[Dom prob.]]*(Table1[[#This Row],[Odds]]-1)-1+Table1[[#This Row],[Dom prob.]])/(Table1[[#This Row],[Odds]]-1))*0.3</f>
        <v>-1.1400000000000009E-2</v>
      </c>
      <c r="P1222" s="4"/>
      <c r="Q1222" s="4">
        <f>(Table1[[#This Row],[Dom Bet]]*Table1[[#This Row],[Odds]]*Table1[[#This Row],[Win]]-Table1[[#This Row],[Dom Bet]])*Table1[[#This Row],[Dom Bankroll]]</f>
        <v>0</v>
      </c>
      <c r="R1222" s="4">
        <f>Table1[[#This Row],[Dom Bet]]*Table1[[#This Row],[Odds]]*Table1[[#This Row],[Win]]-Table1[[#This Row],[Dom Bet]]</f>
        <v>0</v>
      </c>
      <c r="S1222" s="4">
        <f>S1221</f>
        <v>1.1436573999127897</v>
      </c>
      <c r="T1222">
        <v>0.6462</v>
      </c>
      <c r="U1222">
        <f>((Table1[[#This Row],[BB prob.]]*(Table1[[#This Row],[Odds]]-1)-1+Table1[[#This Row],[BB prob.]])/(Table1[[#This Row],[Odds]]-1))*0.3</f>
        <v>-1.8420000000000037E-2</v>
      </c>
      <c r="W1222">
        <f>(Table1[[#This Row],[BB Bet]]*Table1[[#This Row],[Odds]]*Table1[[#This Row],[Win]]-Table1[[#This Row],[BB Bet]])*Table1[[#This Row],[BB Bankroll]]</f>
        <v>0</v>
      </c>
      <c r="X1222">
        <f>Table1[[#This Row],[BB Bet]]*Table1[[#This Row],[Odds]]*Table1[[#This Row],[Win]]-Table1[[#This Row],[BB Bet]]</f>
        <v>0</v>
      </c>
      <c r="Y1222" s="5">
        <f>Y1221</f>
        <v>1.190010534897028</v>
      </c>
    </row>
    <row r="1223" spans="1:25" x14ac:dyDescent="0.35">
      <c r="A1223" s="4">
        <v>2020020635.0999999</v>
      </c>
      <c r="B1223" s="4">
        <v>85</v>
      </c>
      <c r="C1223" s="4" t="s">
        <v>30</v>
      </c>
      <c r="D1223" s="4" t="s">
        <v>8</v>
      </c>
      <c r="E1223" s="4">
        <v>1</v>
      </c>
      <c r="F1223" s="4">
        <v>0</v>
      </c>
      <c r="G1223" s="4">
        <v>2.7</v>
      </c>
      <c r="H1223">
        <v>0.36410908666934982</v>
      </c>
      <c r="I1223">
        <f>((Table1[[#This Row],[H-S prob.]]*(Table1[[#This Row],[Odds]]-1)-1+Table1[[#This Row],[H-S prob.]])/(Table1[[#This Row],[Odds]]-1))*0.3</f>
        <v>-2.9833175281333128E-3</v>
      </c>
      <c r="K1223">
        <f>(Table1[[#This Row],[H-S Bet]]*Table1[[#This Row],[Odds]]*Table1[[#This Row],[Win]]-Table1[[#This Row],[H-S Bet]])*Table1[[#This Row],[H-S Bankroll]]</f>
        <v>0</v>
      </c>
      <c r="L1223">
        <f>Table1[[#This Row],[H-S Bet]]*Table1[[#This Row],[Odds]]*Table1[[#This Row],[Win]]-Table1[[#This Row],[H-S Bet]]</f>
        <v>0</v>
      </c>
      <c r="M1223" s="5">
        <f>M1222</f>
        <v>1.3447031889282701</v>
      </c>
      <c r="N1223" s="4">
        <v>0.34599999999999997</v>
      </c>
      <c r="O1223" s="4">
        <f>((Table1[[#This Row],[Dom prob.]]*(Table1[[#This Row],[Odds]]-1)-1+Table1[[#This Row],[Dom prob.]])/(Table1[[#This Row],[Odds]]-1))*0.3</f>
        <v>-1.1611764705882346E-2</v>
      </c>
      <c r="P1223" s="4"/>
      <c r="Q1223" s="4">
        <f>(Table1[[#This Row],[Dom Bet]]*Table1[[#This Row],[Odds]]*Table1[[#This Row],[Win]]-Table1[[#This Row],[Dom Bet]])*Table1[[#This Row],[Dom Bankroll]]</f>
        <v>0</v>
      </c>
      <c r="R1223" s="4">
        <f>Table1[[#This Row],[Dom Bet]]*Table1[[#This Row],[Odds]]*Table1[[#This Row],[Win]]-Table1[[#This Row],[Dom Bet]]</f>
        <v>0</v>
      </c>
      <c r="S1223" s="4">
        <f>S1222</f>
        <v>1.1436573999127897</v>
      </c>
      <c r="T1223">
        <v>0.3538</v>
      </c>
      <c r="U1223">
        <f>((Table1[[#This Row],[BB prob.]]*(Table1[[#This Row],[Odds]]-1)-1+Table1[[#This Row],[BB prob.]])/(Table1[[#This Row],[Odds]]-1))*0.3</f>
        <v>-7.8952941176470386E-3</v>
      </c>
      <c r="W1223">
        <f>(Table1[[#This Row],[BB Bet]]*Table1[[#This Row],[Odds]]*Table1[[#This Row],[Win]]-Table1[[#This Row],[BB Bet]])*Table1[[#This Row],[BB Bankroll]]</f>
        <v>0</v>
      </c>
      <c r="X1223">
        <f>Table1[[#This Row],[BB Bet]]*Table1[[#This Row],[Odds]]*Table1[[#This Row],[Win]]-Table1[[#This Row],[BB Bet]]</f>
        <v>0</v>
      </c>
      <c r="Y1223" s="5">
        <f>Y1222</f>
        <v>1.190010534897028</v>
      </c>
    </row>
    <row r="1224" spans="1:25" x14ac:dyDescent="0.35">
      <c r="A1224" s="4">
        <v>2020020636</v>
      </c>
      <c r="B1224" s="4">
        <v>86</v>
      </c>
      <c r="C1224" s="4" t="s">
        <v>16</v>
      </c>
      <c r="D1224" s="4" t="s">
        <v>17</v>
      </c>
      <c r="E1224" s="4">
        <v>1</v>
      </c>
      <c r="F1224" s="4">
        <v>0</v>
      </c>
      <c r="G1224" s="4">
        <v>1.74</v>
      </c>
      <c r="H1224">
        <v>0.54082231479357001</v>
      </c>
      <c r="I1224">
        <f>((Table1[[#This Row],[H-S prob.]]*(Table1[[#This Row],[Odds]]-1)-1+Table1[[#This Row],[H-S prob.]])/(Table1[[#This Row],[Odds]]-1))*0.3</f>
        <v>-2.3906421186157371E-2</v>
      </c>
      <c r="K1224">
        <f>(Table1[[#This Row],[H-S Bet]]*Table1[[#This Row],[Odds]]*Table1[[#This Row],[Win]]-Table1[[#This Row],[H-S Bet]])*Table1[[#This Row],[H-S Bankroll]]</f>
        <v>0</v>
      </c>
      <c r="L1224">
        <f>Table1[[#This Row],[H-S Bet]]*Table1[[#This Row],[Odds]]*Table1[[#This Row],[Win]]-Table1[[#This Row],[H-S Bet]]</f>
        <v>0</v>
      </c>
      <c r="M1224" s="5">
        <f>M1223+SUM(K1204:K1223)</f>
        <v>1.3374569579850784</v>
      </c>
      <c r="N1224" s="4">
        <v>0.52600000000000002</v>
      </c>
      <c r="O1224" s="4">
        <f>((Table1[[#This Row],[Dom prob.]]*(Table1[[#This Row],[Odds]]-1)-1+Table1[[#This Row],[Dom prob.]])/(Table1[[#This Row],[Odds]]-1))*0.3</f>
        <v>-3.436216216216214E-2</v>
      </c>
      <c r="P1224" s="4"/>
      <c r="Q1224" s="4">
        <f>(Table1[[#This Row],[Dom Bet]]*Table1[[#This Row],[Odds]]*Table1[[#This Row],[Win]]-Table1[[#This Row],[Dom Bet]])*Table1[[#This Row],[Dom Bankroll]]</f>
        <v>0</v>
      </c>
      <c r="R1224" s="4">
        <f>Table1[[#This Row],[Dom Bet]]*Table1[[#This Row],[Odds]]*Table1[[#This Row],[Win]]-Table1[[#This Row],[Dom Bet]]</f>
        <v>0</v>
      </c>
      <c r="S1224" s="4">
        <f>S1223+SUM(Q1204:Q1223)</f>
        <v>1.0728218566062386</v>
      </c>
      <c r="T1224">
        <v>0.60440000000000005</v>
      </c>
      <c r="U1224">
        <f>((Table1[[#This Row],[BB prob.]]*(Table1[[#This Row],[Odds]]-1)-1+Table1[[#This Row],[BB prob.]])/(Table1[[#This Row],[Odds]]-1))*0.3</f>
        <v>2.0941621621621678E-2</v>
      </c>
      <c r="V1224">
        <v>2.0941621621621678E-2</v>
      </c>
      <c r="W1224">
        <f>(Table1[[#This Row],[BB Bet]]*Table1[[#This Row],[Odds]]*Table1[[#This Row],[Win]]-Table1[[#This Row],[BB Bet]])*Table1[[#This Row],[BB Bankroll]]</f>
        <v>-2.5597560851915616E-2</v>
      </c>
      <c r="X1224">
        <f>Table1[[#This Row],[BB Bet]]*Table1[[#This Row],[Odds]]*Table1[[#This Row],[Win]]-Table1[[#This Row],[BB Bet]]</f>
        <v>-2.0941621621621678E-2</v>
      </c>
      <c r="Y1224" s="5">
        <f>Y1223+SUM(W1204:W1223)</f>
        <v>1.2223294506231934</v>
      </c>
    </row>
    <row r="1225" spans="1:25" x14ac:dyDescent="0.35">
      <c r="A1225" s="4">
        <v>2020020636</v>
      </c>
      <c r="B1225" s="4">
        <v>86</v>
      </c>
      <c r="C1225" s="4" t="s">
        <v>17</v>
      </c>
      <c r="D1225" s="4" t="s">
        <v>16</v>
      </c>
      <c r="E1225" s="4">
        <v>0</v>
      </c>
      <c r="F1225" s="4">
        <v>1</v>
      </c>
      <c r="G1225" s="4">
        <v>2.2000000000000002</v>
      </c>
      <c r="H1225">
        <v>0.45917768520642999</v>
      </c>
      <c r="I1225">
        <f>((Table1[[#This Row],[H-S prob.]]*(Table1[[#This Row],[Odds]]-1)-1+Table1[[#This Row],[H-S prob.]])/(Table1[[#This Row],[Odds]]-1))*0.3</f>
        <v>2.5477268635365198E-3</v>
      </c>
      <c r="J1225">
        <v>2.5477268635365198E-3</v>
      </c>
      <c r="K1225">
        <f>(Table1[[#This Row],[H-S Bet]]*Table1[[#This Row],[Odds]]*Table1[[#This Row],[Win]]-Table1[[#This Row],[H-S Bet]])*Table1[[#This Row],[H-S Bankroll]]</f>
        <v>4.0889700248189029E-3</v>
      </c>
      <c r="L1225">
        <f>Table1[[#This Row],[H-S Bet]]*Table1[[#This Row],[Odds]]*Table1[[#This Row],[Win]]-Table1[[#This Row],[H-S Bet]]</f>
        <v>3.0572722362438242E-3</v>
      </c>
      <c r="M1225" s="5">
        <f>M1224</f>
        <v>1.3374569579850784</v>
      </c>
      <c r="N1225" s="4">
        <v>0.47399999999999998</v>
      </c>
      <c r="O1225" s="4">
        <f>((Table1[[#This Row],[Dom prob.]]*(Table1[[#This Row],[Odds]]-1)-1+Table1[[#This Row],[Dom prob.]])/(Table1[[#This Row],[Odds]]-1))*0.3</f>
        <v>1.0700000000000013E-2</v>
      </c>
      <c r="P1225" s="4">
        <v>1.0700000000000013E-2</v>
      </c>
      <c r="Q1225" s="4">
        <f>(Table1[[#This Row],[Dom Bet]]*Table1[[#This Row],[Odds]]*Table1[[#This Row],[Win]]-Table1[[#This Row],[Dom Bet]])*Table1[[#This Row],[Dom Bankroll]]</f>
        <v>1.3775032638824122E-2</v>
      </c>
      <c r="R1225" s="4">
        <f>Table1[[#This Row],[Dom Bet]]*Table1[[#This Row],[Odds]]*Table1[[#This Row],[Win]]-Table1[[#This Row],[Dom Bet]]</f>
        <v>1.2840000000000016E-2</v>
      </c>
      <c r="S1225" s="4">
        <f>S1224</f>
        <v>1.0728218566062386</v>
      </c>
      <c r="T1225">
        <v>0.39559999999999995</v>
      </c>
      <c r="U1225">
        <f>((Table1[[#This Row],[BB prob.]]*(Table1[[#This Row],[Odds]]-1)-1+Table1[[#This Row],[BB prob.]])/(Table1[[#This Row],[Odds]]-1))*0.3</f>
        <v>-3.2419999999999997E-2</v>
      </c>
      <c r="W1225">
        <f>(Table1[[#This Row],[BB Bet]]*Table1[[#This Row],[Odds]]*Table1[[#This Row],[Win]]-Table1[[#This Row],[BB Bet]])*Table1[[#This Row],[BB Bankroll]]</f>
        <v>0</v>
      </c>
      <c r="X1225">
        <f>Table1[[#This Row],[BB Bet]]*Table1[[#This Row],[Odds]]*Table1[[#This Row],[Win]]-Table1[[#This Row],[BB Bet]]</f>
        <v>0</v>
      </c>
      <c r="Y1225" s="5">
        <f>Y1224</f>
        <v>1.2223294506231934</v>
      </c>
    </row>
    <row r="1226" spans="1:25" x14ac:dyDescent="0.35">
      <c r="A1226" s="4">
        <v>2020020637</v>
      </c>
      <c r="B1226" s="4">
        <v>86</v>
      </c>
      <c r="C1226" s="4" t="s">
        <v>29</v>
      </c>
      <c r="D1226" s="4" t="s">
        <v>11</v>
      </c>
      <c r="E1226" s="4">
        <v>0</v>
      </c>
      <c r="F1226" s="4">
        <v>0</v>
      </c>
      <c r="G1226" s="4">
        <v>1.86</v>
      </c>
      <c r="H1226">
        <v>0.48339718911729268</v>
      </c>
      <c r="I1226">
        <f>((Table1[[#This Row],[H-S prob.]]*(Table1[[#This Row],[Odds]]-1)-1+Table1[[#This Row],[H-S prob.]])/(Table1[[#This Row],[Odds]]-1))*0.3</f>
        <v>-3.5191126130872857E-2</v>
      </c>
      <c r="K1226">
        <f>(Table1[[#This Row],[H-S Bet]]*Table1[[#This Row],[Odds]]*Table1[[#This Row],[Win]]-Table1[[#This Row],[H-S Bet]])*Table1[[#This Row],[H-S Bankroll]]</f>
        <v>0</v>
      </c>
      <c r="L1226">
        <f>Table1[[#This Row],[H-S Bet]]*Table1[[#This Row],[Odds]]*Table1[[#This Row],[Win]]-Table1[[#This Row],[H-S Bet]]</f>
        <v>0</v>
      </c>
      <c r="M1226" s="5">
        <f>M1225</f>
        <v>1.3374569579850784</v>
      </c>
      <c r="N1226" s="4">
        <v>0.495</v>
      </c>
      <c r="O1226" s="4">
        <f>((Table1[[#This Row],[Dom prob.]]*(Table1[[#This Row],[Odds]]-1)-1+Table1[[#This Row],[Dom prob.]])/(Table1[[#This Row],[Odds]]-1))*0.3</f>
        <v>-2.7662790697674428E-2</v>
      </c>
      <c r="P1226" s="4"/>
      <c r="Q1226" s="4">
        <f>(Table1[[#This Row],[Dom Bet]]*Table1[[#This Row],[Odds]]*Table1[[#This Row],[Win]]-Table1[[#This Row],[Dom Bet]])*Table1[[#This Row],[Dom Bankroll]]</f>
        <v>0</v>
      </c>
      <c r="R1226" s="4">
        <f>Table1[[#This Row],[Dom Bet]]*Table1[[#This Row],[Odds]]*Table1[[#This Row],[Win]]-Table1[[#This Row],[Dom Bet]]</f>
        <v>0</v>
      </c>
      <c r="S1226" s="4">
        <f>S1225</f>
        <v>1.0728218566062386</v>
      </c>
      <c r="T1226">
        <v>0.54610000000000003</v>
      </c>
      <c r="U1226">
        <f>((Table1[[#This Row],[BB prob.]]*(Table1[[#This Row],[Odds]]-1)-1+Table1[[#This Row],[BB prob.]])/(Table1[[#This Row],[Odds]]-1))*0.3</f>
        <v>5.4927906976744304E-3</v>
      </c>
      <c r="V1226">
        <v>5.4927906976744304E-3</v>
      </c>
      <c r="W1226">
        <f>(Table1[[#This Row],[BB Bet]]*Table1[[#This Row],[Odds]]*Table1[[#This Row],[Win]]-Table1[[#This Row],[BB Bet]])*Table1[[#This Row],[BB Bankroll]]</f>
        <v>-6.7139998358765737E-3</v>
      </c>
      <c r="X1226">
        <f>Table1[[#This Row],[BB Bet]]*Table1[[#This Row],[Odds]]*Table1[[#This Row],[Win]]-Table1[[#This Row],[BB Bet]]</f>
        <v>-5.4927906976744304E-3</v>
      </c>
      <c r="Y1226" s="5">
        <f>Y1225</f>
        <v>1.2223294506231934</v>
      </c>
    </row>
    <row r="1227" spans="1:25" x14ac:dyDescent="0.35">
      <c r="A1227" s="4">
        <v>2020020637</v>
      </c>
      <c r="B1227" s="4">
        <v>86</v>
      </c>
      <c r="C1227" s="4" t="s">
        <v>11</v>
      </c>
      <c r="D1227" s="4" t="s">
        <v>29</v>
      </c>
      <c r="E1227" s="4">
        <v>1</v>
      </c>
      <c r="F1227" s="4">
        <v>1</v>
      </c>
      <c r="G1227" s="4">
        <v>2</v>
      </c>
      <c r="H1227">
        <v>0.51660281088270732</v>
      </c>
      <c r="I1227">
        <f>((Table1[[#This Row],[H-S prob.]]*(Table1[[#This Row],[Odds]]-1)-1+Table1[[#This Row],[H-S prob.]])/(Table1[[#This Row],[Odds]]-1))*0.3</f>
        <v>9.9616865296243921E-3</v>
      </c>
      <c r="J1227">
        <v>9.9616865296243921E-3</v>
      </c>
      <c r="K1227">
        <f>(Table1[[#This Row],[H-S Bet]]*Table1[[#This Row],[Odds]]*Table1[[#This Row],[Win]]-Table1[[#This Row],[H-S Bet]])*Table1[[#This Row],[H-S Bankroll]]</f>
        <v>1.3323326962312372E-2</v>
      </c>
      <c r="L1227">
        <f>Table1[[#This Row],[H-S Bet]]*Table1[[#This Row],[Odds]]*Table1[[#This Row],[Win]]-Table1[[#This Row],[H-S Bet]]</f>
        <v>9.9616865296243921E-3</v>
      </c>
      <c r="M1227" s="5">
        <f>M1226</f>
        <v>1.3374569579850784</v>
      </c>
      <c r="N1227" s="4">
        <v>0.505</v>
      </c>
      <c r="O1227" s="4">
        <f>((Table1[[#This Row],[Dom prob.]]*(Table1[[#This Row],[Odds]]-1)-1+Table1[[#This Row],[Dom prob.]])/(Table1[[#This Row],[Odds]]-1))*0.3</f>
        <v>3.0000000000000027E-3</v>
      </c>
      <c r="P1227" s="4">
        <v>3.0000000000000027E-3</v>
      </c>
      <c r="Q1227" s="4">
        <f>(Table1[[#This Row],[Dom Bet]]*Table1[[#This Row],[Odds]]*Table1[[#This Row],[Win]]-Table1[[#This Row],[Dom Bet]])*Table1[[#This Row],[Dom Bankroll]]</f>
        <v>3.2184655698187189E-3</v>
      </c>
      <c r="R1227" s="4">
        <f>Table1[[#This Row],[Dom Bet]]*Table1[[#This Row],[Odds]]*Table1[[#This Row],[Win]]-Table1[[#This Row],[Dom Bet]]</f>
        <v>3.0000000000000027E-3</v>
      </c>
      <c r="S1227" s="4">
        <f>S1226</f>
        <v>1.0728218566062386</v>
      </c>
      <c r="T1227">
        <v>0.45390000000000003</v>
      </c>
      <c r="U1227">
        <f>((Table1[[#This Row],[BB prob.]]*(Table1[[#This Row],[Odds]]-1)-1+Table1[[#This Row],[BB prob.]])/(Table1[[#This Row],[Odds]]-1))*0.3</f>
        <v>-2.7660000000000001E-2</v>
      </c>
      <c r="W1227">
        <f>(Table1[[#This Row],[BB Bet]]*Table1[[#This Row],[Odds]]*Table1[[#This Row],[Win]]-Table1[[#This Row],[BB Bet]])*Table1[[#This Row],[BB Bankroll]]</f>
        <v>0</v>
      </c>
      <c r="X1227">
        <f>Table1[[#This Row],[BB Bet]]*Table1[[#This Row],[Odds]]*Table1[[#This Row],[Win]]-Table1[[#This Row],[BB Bet]]</f>
        <v>0</v>
      </c>
      <c r="Y1227" s="5">
        <f>Y1226</f>
        <v>1.2223294506231934</v>
      </c>
    </row>
    <row r="1228" spans="1:25" x14ac:dyDescent="0.35">
      <c r="A1228" s="4">
        <v>2020020639</v>
      </c>
      <c r="B1228" s="4">
        <v>86</v>
      </c>
      <c r="C1228" s="4" t="s">
        <v>24</v>
      </c>
      <c r="D1228" s="4" t="s">
        <v>27</v>
      </c>
      <c r="E1228" s="4">
        <v>0</v>
      </c>
      <c r="F1228" s="4">
        <v>0</v>
      </c>
      <c r="G1228" s="4">
        <v>3</v>
      </c>
      <c r="H1228">
        <v>0.346230960461482</v>
      </c>
      <c r="I1228">
        <f>((Table1[[#This Row],[H-S prob.]]*(Table1[[#This Row],[Odds]]-1)-1+Table1[[#This Row],[H-S prob.]])/(Table1[[#This Row],[Odds]]-1))*0.3</f>
        <v>5.8039322076668979E-3</v>
      </c>
      <c r="J1228">
        <v>5.8039322076668979E-3</v>
      </c>
      <c r="K1228">
        <f>(Table1[[#This Row],[H-S Bet]]*Table1[[#This Row],[Odds]]*Table1[[#This Row],[Win]]-Table1[[#This Row],[H-S Bet]])*Table1[[#This Row],[H-S Bankroll]]</f>
        <v>-7.762509514817789E-3</v>
      </c>
      <c r="L1228">
        <f>Table1[[#This Row],[H-S Bet]]*Table1[[#This Row],[Odds]]*Table1[[#This Row],[Win]]-Table1[[#This Row],[H-S Bet]]</f>
        <v>-5.8039322076668979E-3</v>
      </c>
      <c r="M1228" s="5">
        <f>M1227</f>
        <v>1.3374569579850784</v>
      </c>
      <c r="N1228" s="4">
        <v>0.31699999999999995</v>
      </c>
      <c r="O1228" s="4">
        <f>((Table1[[#This Row],[Dom prob.]]*(Table1[[#This Row],[Odds]]-1)-1+Table1[[#This Row],[Dom prob.]])/(Table1[[#This Row],[Odds]]-1))*0.3</f>
        <v>-7.3500000000000232E-3</v>
      </c>
      <c r="P1228" s="4"/>
      <c r="Q1228" s="4">
        <f>(Table1[[#This Row],[Dom Bet]]*Table1[[#This Row],[Odds]]*Table1[[#This Row],[Win]]-Table1[[#This Row],[Dom Bet]])*Table1[[#This Row],[Dom Bankroll]]</f>
        <v>0</v>
      </c>
      <c r="R1228" s="4">
        <f>Table1[[#This Row],[Dom Bet]]*Table1[[#This Row],[Odds]]*Table1[[#This Row],[Win]]-Table1[[#This Row],[Dom Bet]]</f>
        <v>0</v>
      </c>
      <c r="S1228" s="4">
        <f>S1227</f>
        <v>1.0728218566062386</v>
      </c>
      <c r="T1228">
        <v>0.33840000000000003</v>
      </c>
      <c r="U1228">
        <f>((Table1[[#This Row],[BB prob.]]*(Table1[[#This Row],[Odds]]-1)-1+Table1[[#This Row],[BB prob.]])/(Table1[[#This Row],[Odds]]-1))*0.3</f>
        <v>2.2800000000000151E-3</v>
      </c>
      <c r="V1228">
        <v>2.2800000000000151E-3</v>
      </c>
      <c r="W1228">
        <f>(Table1[[#This Row],[BB Bet]]*Table1[[#This Row],[Odds]]*Table1[[#This Row],[Win]]-Table1[[#This Row],[BB Bet]])*Table1[[#This Row],[BB Bankroll]]</f>
        <v>-2.7869111474208993E-3</v>
      </c>
      <c r="X1228">
        <f>Table1[[#This Row],[BB Bet]]*Table1[[#This Row],[Odds]]*Table1[[#This Row],[Win]]-Table1[[#This Row],[BB Bet]]</f>
        <v>-2.2800000000000151E-3</v>
      </c>
      <c r="Y1228" s="5">
        <f>Y1227</f>
        <v>1.2223294506231934</v>
      </c>
    </row>
    <row r="1229" spans="1:25" x14ac:dyDescent="0.35">
      <c r="A1229" s="4">
        <v>2020020639</v>
      </c>
      <c r="B1229" s="4">
        <v>86</v>
      </c>
      <c r="C1229" s="4" t="s">
        <v>27</v>
      </c>
      <c r="D1229" s="4" t="s">
        <v>24</v>
      </c>
      <c r="E1229" s="4">
        <v>1</v>
      </c>
      <c r="F1229" s="4">
        <v>1</v>
      </c>
      <c r="G1229" s="4">
        <v>1.41</v>
      </c>
      <c r="H1229">
        <v>0.65376903953851806</v>
      </c>
      <c r="I1229">
        <f>((Table1[[#This Row],[H-S prob.]]*(Table1[[#This Row],[Odds]]-1)-1+Table1[[#This Row],[H-S prob.]])/(Table1[[#This Row],[Odds]]-1))*0.3</f>
        <v>-5.7209015305382624E-2</v>
      </c>
      <c r="K1229">
        <f>(Table1[[#This Row],[H-S Bet]]*Table1[[#This Row],[Odds]]*Table1[[#This Row],[Win]]-Table1[[#This Row],[H-S Bet]])*Table1[[#This Row],[H-S Bankroll]]</f>
        <v>0</v>
      </c>
      <c r="L1229">
        <f>Table1[[#This Row],[H-S Bet]]*Table1[[#This Row],[Odds]]*Table1[[#This Row],[Win]]-Table1[[#This Row],[H-S Bet]]</f>
        <v>0</v>
      </c>
      <c r="M1229" s="5">
        <f>M1228</f>
        <v>1.3374569579850784</v>
      </c>
      <c r="N1229" s="4">
        <v>0.68300000000000005</v>
      </c>
      <c r="O1229" s="4">
        <f>((Table1[[#This Row],[Dom prob.]]*(Table1[[#This Row],[Odds]]-1)-1+Table1[[#This Row],[Dom prob.]])/(Table1[[#This Row],[Odds]]-1))*0.3</f>
        <v>-2.7051219512195086E-2</v>
      </c>
      <c r="P1229" s="4"/>
      <c r="Q1229" s="4">
        <f>(Table1[[#This Row],[Dom Bet]]*Table1[[#This Row],[Odds]]*Table1[[#This Row],[Win]]-Table1[[#This Row],[Dom Bet]])*Table1[[#This Row],[Dom Bankroll]]</f>
        <v>0</v>
      </c>
      <c r="R1229" s="4">
        <f>Table1[[#This Row],[Dom Bet]]*Table1[[#This Row],[Odds]]*Table1[[#This Row],[Win]]-Table1[[#This Row],[Dom Bet]]</f>
        <v>0</v>
      </c>
      <c r="S1229" s="4">
        <f>S1228</f>
        <v>1.0728218566062386</v>
      </c>
      <c r="T1229">
        <v>0.66159999999999997</v>
      </c>
      <c r="U1229">
        <f>((Table1[[#This Row],[BB prob.]]*(Table1[[#This Row],[Odds]]-1)-1+Table1[[#This Row],[BB prob.]])/(Table1[[#This Row],[Odds]]-1))*0.3</f>
        <v>-4.9129756097561053E-2</v>
      </c>
      <c r="W1229">
        <f>(Table1[[#This Row],[BB Bet]]*Table1[[#This Row],[Odds]]*Table1[[#This Row],[Win]]-Table1[[#This Row],[BB Bet]])*Table1[[#This Row],[BB Bankroll]]</f>
        <v>0</v>
      </c>
      <c r="X1229">
        <f>Table1[[#This Row],[BB Bet]]*Table1[[#This Row],[Odds]]*Table1[[#This Row],[Win]]-Table1[[#This Row],[BB Bet]]</f>
        <v>0</v>
      </c>
      <c r="Y1229" s="5">
        <f>Y1228</f>
        <v>1.2223294506231934</v>
      </c>
    </row>
    <row r="1230" spans="1:25" x14ac:dyDescent="0.35">
      <c r="A1230" s="4">
        <v>2020020640</v>
      </c>
      <c r="B1230" s="4">
        <v>86</v>
      </c>
      <c r="C1230" s="4" t="s">
        <v>26</v>
      </c>
      <c r="D1230" s="4" t="s">
        <v>10</v>
      </c>
      <c r="E1230" s="4">
        <v>1</v>
      </c>
      <c r="F1230" s="4">
        <v>0</v>
      </c>
      <c r="G1230" s="4">
        <v>3.9</v>
      </c>
      <c r="H1230">
        <v>0.32061900924923159</v>
      </c>
      <c r="I1230">
        <f>((Table1[[#This Row],[H-S prob.]]*(Table1[[#This Row],[Odds]]-1)-1+Table1[[#This Row],[H-S prob.]])/(Table1[[#This Row],[Odds]]-1))*0.3</f>
        <v>2.5904910628138253E-2</v>
      </c>
      <c r="J1230">
        <v>2.5904910628138253E-2</v>
      </c>
      <c r="K1230">
        <f>(Table1[[#This Row],[H-S Bet]]*Table1[[#This Row],[Odds]]*Table1[[#This Row],[Win]]-Table1[[#This Row],[H-S Bet]])*Table1[[#This Row],[H-S Bankroll]]</f>
        <v>-3.4646702965585113E-2</v>
      </c>
      <c r="L1230">
        <f>Table1[[#This Row],[H-S Bet]]*Table1[[#This Row],[Odds]]*Table1[[#This Row],[Win]]-Table1[[#This Row],[H-S Bet]]</f>
        <v>-2.5904910628138253E-2</v>
      </c>
      <c r="M1230" s="5">
        <f>M1229</f>
        <v>1.3374569579850784</v>
      </c>
      <c r="N1230" s="4">
        <v>0.223</v>
      </c>
      <c r="O1230" s="4">
        <f>((Table1[[#This Row],[Dom prob.]]*(Table1[[#This Row],[Odds]]-1)-1+Table1[[#This Row],[Dom prob.]])/(Table1[[#This Row],[Odds]]-1))*0.3</f>
        <v>-1.3479310344827591E-2</v>
      </c>
      <c r="P1230" s="4"/>
      <c r="Q1230" s="4">
        <f>(Table1[[#This Row],[Dom Bet]]*Table1[[#This Row],[Odds]]*Table1[[#This Row],[Win]]-Table1[[#This Row],[Dom Bet]])*Table1[[#This Row],[Dom Bankroll]]</f>
        <v>0</v>
      </c>
      <c r="R1230" s="4">
        <f>Table1[[#This Row],[Dom Bet]]*Table1[[#This Row],[Odds]]*Table1[[#This Row],[Win]]-Table1[[#This Row],[Dom Bet]]</f>
        <v>0</v>
      </c>
      <c r="S1230" s="4">
        <f>S1229</f>
        <v>1.0728218566062386</v>
      </c>
      <c r="T1230">
        <v>0.2457</v>
      </c>
      <c r="U1230">
        <f>((Table1[[#This Row],[BB prob.]]*(Table1[[#This Row],[Odds]]-1)-1+Table1[[#This Row],[BB prob.]])/(Table1[[#This Row],[Odds]]-1))*0.3</f>
        <v>-4.3210344827586209E-3</v>
      </c>
      <c r="W1230">
        <f>(Table1[[#This Row],[BB Bet]]*Table1[[#This Row],[Odds]]*Table1[[#This Row],[Win]]-Table1[[#This Row],[BB Bet]])*Table1[[#This Row],[BB Bankroll]]</f>
        <v>0</v>
      </c>
      <c r="X1230">
        <f>Table1[[#This Row],[BB Bet]]*Table1[[#This Row],[Odds]]*Table1[[#This Row],[Win]]-Table1[[#This Row],[BB Bet]]</f>
        <v>0</v>
      </c>
      <c r="Y1230" s="5">
        <f>Y1229</f>
        <v>1.2223294506231934</v>
      </c>
    </row>
    <row r="1231" spans="1:25" x14ac:dyDescent="0.35">
      <c r="A1231" s="4">
        <v>2020020640</v>
      </c>
      <c r="B1231" s="4">
        <v>86</v>
      </c>
      <c r="C1231" s="4" t="s">
        <v>10</v>
      </c>
      <c r="D1231" s="4" t="s">
        <v>26</v>
      </c>
      <c r="E1231" s="4">
        <v>0</v>
      </c>
      <c r="F1231" s="4">
        <v>1</v>
      </c>
      <c r="G1231" s="4">
        <v>1.27</v>
      </c>
      <c r="H1231">
        <v>0.67938099075076841</v>
      </c>
      <c r="I1231">
        <f>((Table1[[#This Row],[H-S prob.]]*(Table1[[#This Row],[Odds]]-1)-1+Table1[[#This Row],[H-S prob.]])/(Table1[[#This Row],[Odds]]-1))*0.3</f>
        <v>-0.15242904638502677</v>
      </c>
      <c r="K1231">
        <f>(Table1[[#This Row],[H-S Bet]]*Table1[[#This Row],[Odds]]*Table1[[#This Row],[Win]]-Table1[[#This Row],[H-S Bet]])*Table1[[#This Row],[H-S Bankroll]]</f>
        <v>0</v>
      </c>
      <c r="L1231">
        <f>Table1[[#This Row],[H-S Bet]]*Table1[[#This Row],[Odds]]*Table1[[#This Row],[Win]]-Table1[[#This Row],[H-S Bet]]</f>
        <v>0</v>
      </c>
      <c r="M1231" s="5">
        <f>M1230</f>
        <v>1.3374569579850784</v>
      </c>
      <c r="N1231" s="4">
        <v>0.77700000000000002</v>
      </c>
      <c r="O1231" s="4">
        <f>((Table1[[#This Row],[Dom prob.]]*(Table1[[#This Row],[Odds]]-1)-1+Table1[[#This Row],[Dom prob.]])/(Table1[[#This Row],[Odds]]-1))*0.3</f>
        <v>-1.4677777777777713E-2</v>
      </c>
      <c r="P1231" s="4"/>
      <c r="Q1231" s="4">
        <f>(Table1[[#This Row],[Dom Bet]]*Table1[[#This Row],[Odds]]*Table1[[#This Row],[Win]]-Table1[[#This Row],[Dom Bet]])*Table1[[#This Row],[Dom Bankroll]]</f>
        <v>0</v>
      </c>
      <c r="R1231" s="4">
        <f>Table1[[#This Row],[Dom Bet]]*Table1[[#This Row],[Odds]]*Table1[[#This Row],[Win]]-Table1[[#This Row],[Dom Bet]]</f>
        <v>0</v>
      </c>
      <c r="S1231" s="4">
        <f>S1230</f>
        <v>1.0728218566062386</v>
      </c>
      <c r="T1231">
        <v>0.75429999999999997</v>
      </c>
      <c r="U1231">
        <f>((Table1[[#This Row],[BB prob.]]*(Table1[[#This Row],[Odds]]-1)-1+Table1[[#This Row],[BB prob.]])/(Table1[[#This Row],[Odds]]-1))*0.3</f>
        <v>-4.671000000000005E-2</v>
      </c>
      <c r="W1231">
        <f>(Table1[[#This Row],[BB Bet]]*Table1[[#This Row],[Odds]]*Table1[[#This Row],[Win]]-Table1[[#This Row],[BB Bet]])*Table1[[#This Row],[BB Bankroll]]</f>
        <v>0</v>
      </c>
      <c r="X1231">
        <f>Table1[[#This Row],[BB Bet]]*Table1[[#This Row],[Odds]]*Table1[[#This Row],[Win]]-Table1[[#This Row],[BB Bet]]</f>
        <v>0</v>
      </c>
      <c r="Y1231" s="5">
        <f>Y1230</f>
        <v>1.2223294506231934</v>
      </c>
    </row>
    <row r="1232" spans="1:25" x14ac:dyDescent="0.35">
      <c r="A1232" s="4">
        <v>2020020641</v>
      </c>
      <c r="B1232" s="4">
        <v>86</v>
      </c>
      <c r="C1232" s="4" t="s">
        <v>28</v>
      </c>
      <c r="D1232" s="4" t="s">
        <v>25</v>
      </c>
      <c r="E1232" s="4">
        <v>0</v>
      </c>
      <c r="F1232" s="4">
        <v>0</v>
      </c>
      <c r="G1232" s="4">
        <v>2.15</v>
      </c>
      <c r="H1232">
        <v>0.41389568197790372</v>
      </c>
      <c r="I1232">
        <f>((Table1[[#This Row],[H-S prob.]]*(Table1[[#This Row],[Odds]]-1)-1+Table1[[#This Row],[H-S prob.]])/(Table1[[#This Row],[Odds]]-1))*0.3</f>
        <v>-2.8728074021088793E-2</v>
      </c>
      <c r="K1232">
        <f>(Table1[[#This Row],[H-S Bet]]*Table1[[#This Row],[Odds]]*Table1[[#This Row],[Win]]-Table1[[#This Row],[H-S Bet]])*Table1[[#This Row],[H-S Bankroll]]</f>
        <v>0</v>
      </c>
      <c r="L1232">
        <f>Table1[[#This Row],[H-S Bet]]*Table1[[#This Row],[Odds]]*Table1[[#This Row],[Win]]-Table1[[#This Row],[H-S Bet]]</f>
        <v>0</v>
      </c>
      <c r="M1232" s="5">
        <f>M1231</f>
        <v>1.3374569579850784</v>
      </c>
      <c r="N1232" s="4">
        <v>0.47</v>
      </c>
      <c r="O1232" s="4">
        <f>((Table1[[#This Row],[Dom prob.]]*(Table1[[#This Row],[Odds]]-1)-1+Table1[[#This Row],[Dom prob.]])/(Table1[[#This Row],[Odds]]-1))*0.3</f>
        <v>2.7391304347825969E-3</v>
      </c>
      <c r="P1232" s="4">
        <v>2.7391304347825969E-3</v>
      </c>
      <c r="Q1232" s="4">
        <f>(Table1[[#This Row],[Dom Bet]]*Table1[[#This Row],[Odds]]*Table1[[#This Row],[Win]]-Table1[[#This Row],[Dom Bet]])*Table1[[#This Row],[Dom Bankroll]]</f>
        <v>-2.938598998530119E-3</v>
      </c>
      <c r="R1232" s="4">
        <f>Table1[[#This Row],[Dom Bet]]*Table1[[#This Row],[Odds]]*Table1[[#This Row],[Win]]-Table1[[#This Row],[Dom Bet]]</f>
        <v>-2.7391304347825969E-3</v>
      </c>
      <c r="S1232" s="4">
        <f>S1231</f>
        <v>1.0728218566062386</v>
      </c>
      <c r="T1232">
        <v>0.48140000000000005</v>
      </c>
      <c r="U1232">
        <f>((Table1[[#This Row],[BB prob.]]*(Table1[[#This Row],[Odds]]-1)-1+Table1[[#This Row],[BB prob.]])/(Table1[[#This Row],[Odds]]-1))*0.3</f>
        <v>9.1330434782608948E-3</v>
      </c>
      <c r="V1232">
        <v>9.1330434782608948E-3</v>
      </c>
      <c r="W1232">
        <f>(Table1[[#This Row],[BB Bet]]*Table1[[#This Row],[Odds]]*Table1[[#This Row],[Win]]-Table1[[#This Row],[BB Bet]])*Table1[[#This Row],[BB Bankroll]]</f>
        <v>-1.1163588017300378E-2</v>
      </c>
      <c r="X1232">
        <f>Table1[[#This Row],[BB Bet]]*Table1[[#This Row],[Odds]]*Table1[[#This Row],[Win]]-Table1[[#This Row],[BB Bet]]</f>
        <v>-9.1330434782608948E-3</v>
      </c>
      <c r="Y1232" s="5">
        <f>Y1231</f>
        <v>1.2223294506231934</v>
      </c>
    </row>
    <row r="1233" spans="1:25" x14ac:dyDescent="0.35">
      <c r="A1233" s="4">
        <v>2020020641</v>
      </c>
      <c r="B1233" s="4">
        <v>86</v>
      </c>
      <c r="C1233" s="4" t="s">
        <v>25</v>
      </c>
      <c r="D1233" s="4" t="s">
        <v>28</v>
      </c>
      <c r="E1233" s="4">
        <v>1</v>
      </c>
      <c r="F1233" s="4">
        <v>1</v>
      </c>
      <c r="G1233" s="4">
        <v>1.76</v>
      </c>
      <c r="H1233">
        <v>0.58610431802209628</v>
      </c>
      <c r="I1233">
        <f>((Table1[[#This Row],[H-S prob.]]*(Table1[[#This Row],[Odds]]-1)-1+Table1[[#This Row],[H-S prob.]])/(Table1[[#This Row],[Odds]]-1))*0.3</f>
        <v>1.2451420941666878E-2</v>
      </c>
      <c r="J1233">
        <v>1.2451420941666878E-2</v>
      </c>
      <c r="K1233">
        <f>(Table1[[#This Row],[H-S Bet]]*Table1[[#This Row],[Odds]]*Table1[[#This Row],[Win]]-Table1[[#This Row],[H-S Bet]])*Table1[[#This Row],[H-S Bankroll]]</f>
        <v>1.2656462077177445E-2</v>
      </c>
      <c r="L1233">
        <f>Table1[[#This Row],[H-S Bet]]*Table1[[#This Row],[Odds]]*Table1[[#This Row],[Win]]-Table1[[#This Row],[H-S Bet]]</f>
        <v>9.4630799156668263E-3</v>
      </c>
      <c r="M1233" s="5">
        <f>M1232</f>
        <v>1.3374569579850784</v>
      </c>
      <c r="N1233" s="4">
        <v>0.53</v>
      </c>
      <c r="O1233" s="4">
        <f>((Table1[[#This Row],[Dom prob.]]*(Table1[[#This Row],[Odds]]-1)-1+Table1[[#This Row],[Dom prob.]])/(Table1[[#This Row],[Odds]]-1))*0.3</f>
        <v>-2.6526315789473651E-2</v>
      </c>
      <c r="P1233" s="4"/>
      <c r="Q1233" s="4">
        <f>(Table1[[#This Row],[Dom Bet]]*Table1[[#This Row],[Odds]]*Table1[[#This Row],[Win]]-Table1[[#This Row],[Dom Bet]])*Table1[[#This Row],[Dom Bankroll]]</f>
        <v>0</v>
      </c>
      <c r="R1233" s="4">
        <f>Table1[[#This Row],[Dom Bet]]*Table1[[#This Row],[Odds]]*Table1[[#This Row],[Win]]-Table1[[#This Row],[Dom Bet]]</f>
        <v>0</v>
      </c>
      <c r="S1233" s="4">
        <f>S1232</f>
        <v>1.0728218566062386</v>
      </c>
      <c r="T1233">
        <v>0.51859999999999995</v>
      </c>
      <c r="U1233">
        <f>((Table1[[#This Row],[BB prob.]]*(Table1[[#This Row],[Odds]]-1)-1+Table1[[#This Row],[BB prob.]])/(Table1[[#This Row],[Odds]]-1))*0.3</f>
        <v>-3.4446315789473686E-2</v>
      </c>
      <c r="W1233">
        <f>(Table1[[#This Row],[BB Bet]]*Table1[[#This Row],[Odds]]*Table1[[#This Row],[Win]]-Table1[[#This Row],[BB Bet]])*Table1[[#This Row],[BB Bankroll]]</f>
        <v>0</v>
      </c>
      <c r="X1233">
        <f>Table1[[#This Row],[BB Bet]]*Table1[[#This Row],[Odds]]*Table1[[#This Row],[Win]]-Table1[[#This Row],[BB Bet]]</f>
        <v>0</v>
      </c>
      <c r="Y1233" s="5">
        <f>Y1232</f>
        <v>1.2223294506231934</v>
      </c>
    </row>
    <row r="1234" spans="1:25" x14ac:dyDescent="0.35">
      <c r="A1234" s="4">
        <v>2020020641.0999999</v>
      </c>
      <c r="B1234" s="4">
        <v>86</v>
      </c>
      <c r="C1234" s="4" t="s">
        <v>12</v>
      </c>
      <c r="D1234" s="4" t="s">
        <v>13</v>
      </c>
      <c r="E1234" s="4">
        <v>1</v>
      </c>
      <c r="F1234" s="4">
        <v>0</v>
      </c>
      <c r="G1234" s="4">
        <v>3.35</v>
      </c>
      <c r="H1234">
        <v>0.25456801540462853</v>
      </c>
      <c r="I1234">
        <f>((Table1[[#This Row],[H-S prob.]]*(Table1[[#This Row],[Odds]]-1)-1+Table1[[#This Row],[H-S prob.]])/(Table1[[#This Row],[Odds]]-1))*0.3</f>
        <v>-1.8791125326956735E-2</v>
      </c>
      <c r="K1234">
        <f>(Table1[[#This Row],[H-S Bet]]*Table1[[#This Row],[Odds]]*Table1[[#This Row],[Win]]-Table1[[#This Row],[H-S Bet]])*Table1[[#This Row],[H-S Bankroll]]</f>
        <v>0</v>
      </c>
      <c r="L1234">
        <f>Table1[[#This Row],[H-S Bet]]*Table1[[#This Row],[Odds]]*Table1[[#This Row],[Win]]-Table1[[#This Row],[H-S Bet]]</f>
        <v>0</v>
      </c>
      <c r="M1234" s="5">
        <f>M1233</f>
        <v>1.3374569579850784</v>
      </c>
      <c r="N1234" s="4">
        <v>0.25900000000000001</v>
      </c>
      <c r="O1234" s="4">
        <f>((Table1[[#This Row],[Dom prob.]]*(Table1[[#This Row],[Odds]]-1)-1+Table1[[#This Row],[Dom prob.]])/(Table1[[#This Row],[Odds]]-1))*0.3</f>
        <v>-1.6895744680851057E-2</v>
      </c>
      <c r="P1234" s="4"/>
      <c r="Q1234" s="4">
        <f>(Table1[[#This Row],[Dom Bet]]*Table1[[#This Row],[Odds]]*Table1[[#This Row],[Win]]-Table1[[#This Row],[Dom Bet]])*Table1[[#This Row],[Dom Bankroll]]</f>
        <v>0</v>
      </c>
      <c r="R1234" s="4">
        <f>Table1[[#This Row],[Dom Bet]]*Table1[[#This Row],[Odds]]*Table1[[#This Row],[Win]]-Table1[[#This Row],[Dom Bet]]</f>
        <v>0</v>
      </c>
      <c r="S1234" s="4">
        <f>S1233</f>
        <v>1.0728218566062386</v>
      </c>
      <c r="T1234">
        <v>0.31340000000000001</v>
      </c>
      <c r="U1234">
        <f>((Table1[[#This Row],[BB prob.]]*(Table1[[#This Row],[Odds]]-1)-1+Table1[[#This Row],[BB prob.]])/(Table1[[#This Row],[Odds]]-1))*0.3</f>
        <v>6.3689361702127783E-3</v>
      </c>
      <c r="V1234">
        <v>6.3689361702127783E-3</v>
      </c>
      <c r="W1234">
        <f>(Table1[[#This Row],[BB Bet]]*Table1[[#This Row],[Odds]]*Table1[[#This Row],[Win]]-Table1[[#This Row],[BB Bet]])*Table1[[#This Row],[BB Bankroll]]</f>
        <v>-7.7849382499903712E-3</v>
      </c>
      <c r="X1234">
        <f>Table1[[#This Row],[BB Bet]]*Table1[[#This Row],[Odds]]*Table1[[#This Row],[Win]]-Table1[[#This Row],[BB Bet]]</f>
        <v>-6.3689361702127783E-3</v>
      </c>
      <c r="Y1234" s="5">
        <f>Y1233</f>
        <v>1.2223294506231934</v>
      </c>
    </row>
    <row r="1235" spans="1:25" x14ac:dyDescent="0.35">
      <c r="A1235" s="4">
        <v>2020020641.0999999</v>
      </c>
      <c r="B1235" s="4">
        <v>86</v>
      </c>
      <c r="C1235" s="4" t="s">
        <v>13</v>
      </c>
      <c r="D1235" s="4" t="s">
        <v>12</v>
      </c>
      <c r="E1235" s="4">
        <v>0</v>
      </c>
      <c r="F1235" s="4">
        <v>1</v>
      </c>
      <c r="G1235" s="4">
        <v>1.35</v>
      </c>
      <c r="H1235">
        <v>0.74543198459537152</v>
      </c>
      <c r="I1235">
        <f>((Table1[[#This Row],[H-S prob.]]*(Table1[[#This Row],[Odds]]-1)-1+Table1[[#This Row],[H-S prob.]])/(Table1[[#This Row],[Odds]]-1))*0.3</f>
        <v>5.4284393175014116E-3</v>
      </c>
      <c r="J1235">
        <v>5.4284393175014116E-3</v>
      </c>
      <c r="K1235">
        <f>(Table1[[#This Row],[H-S Bet]]*Table1[[#This Row],[Odds]]*Table1[[#This Row],[Win]]-Table1[[#This Row],[H-S Bet]])*Table1[[#This Row],[H-S Bankroll]]</f>
        <v>2.5411063776672122E-3</v>
      </c>
      <c r="L1235">
        <f>Table1[[#This Row],[H-S Bet]]*Table1[[#This Row],[Odds]]*Table1[[#This Row],[Win]]-Table1[[#This Row],[H-S Bet]]</f>
        <v>1.8999537611254945E-3</v>
      </c>
      <c r="M1235" s="5">
        <f>M1234</f>
        <v>1.3374569579850784</v>
      </c>
      <c r="N1235" s="4">
        <v>0.74099999999999999</v>
      </c>
      <c r="O1235" s="4">
        <f>((Table1[[#This Row],[Dom prob.]]*(Table1[[#This Row],[Odds]]-1)-1+Table1[[#This Row],[Dom prob.]])/(Table1[[#This Row],[Odds]]-1))*0.3</f>
        <v>3.0000000000006204E-4</v>
      </c>
      <c r="P1235" s="4">
        <v>3.0000000000006204E-4</v>
      </c>
      <c r="Q1235" s="4">
        <f>(Table1[[#This Row],[Dom Bet]]*Table1[[#This Row],[Odds]]*Table1[[#This Row],[Win]]-Table1[[#This Row],[Dom Bet]])*Table1[[#This Row],[Dom Bankroll]]</f>
        <v>1.1264629494367839E-4</v>
      </c>
      <c r="R1235" s="4">
        <f>Table1[[#This Row],[Dom Bet]]*Table1[[#This Row],[Odds]]*Table1[[#This Row],[Win]]-Table1[[#This Row],[Dom Bet]]</f>
        <v>1.0500000000002174E-4</v>
      </c>
      <c r="S1235" s="4">
        <f>S1234</f>
        <v>1.0728218566062386</v>
      </c>
      <c r="T1235">
        <v>0.68659999999999999</v>
      </c>
      <c r="U1235">
        <f>((Table1[[#This Row],[BB prob.]]*(Table1[[#This Row],[Odds]]-1)-1+Table1[[#This Row],[BB prob.]])/(Table1[[#This Row],[Odds]]-1))*0.3</f>
        <v>-6.2648571428571401E-2</v>
      </c>
      <c r="W1235">
        <f>(Table1[[#This Row],[BB Bet]]*Table1[[#This Row],[Odds]]*Table1[[#This Row],[Win]]-Table1[[#This Row],[BB Bet]])*Table1[[#This Row],[BB Bankroll]]</f>
        <v>0</v>
      </c>
      <c r="X1235">
        <f>Table1[[#This Row],[BB Bet]]*Table1[[#This Row],[Odds]]*Table1[[#This Row],[Win]]-Table1[[#This Row],[BB Bet]]</f>
        <v>0</v>
      </c>
      <c r="Y1235" s="5">
        <f>Y1234</f>
        <v>1.2223294506231934</v>
      </c>
    </row>
    <row r="1236" spans="1:25" x14ac:dyDescent="0.35">
      <c r="A1236" s="4">
        <v>2020020641.2</v>
      </c>
      <c r="B1236" s="4">
        <v>86</v>
      </c>
      <c r="C1236" s="4" t="s">
        <v>15</v>
      </c>
      <c r="D1236" s="4" t="s">
        <v>3</v>
      </c>
      <c r="E1236" s="4">
        <v>1</v>
      </c>
      <c r="F1236" s="4">
        <v>0</v>
      </c>
      <c r="G1236" s="4">
        <v>2.5499999999999998</v>
      </c>
      <c r="H1236">
        <v>0.35350369917220464</v>
      </c>
      <c r="I1236">
        <f>((Table1[[#This Row],[H-S prob.]]*(Table1[[#This Row],[Odds]]-1)-1+Table1[[#This Row],[H-S prob.]])/(Table1[[#This Row],[Odds]]-1))*0.3</f>
        <v>-1.9077206537589333E-2</v>
      </c>
      <c r="K1236">
        <f>(Table1[[#This Row],[H-S Bet]]*Table1[[#This Row],[Odds]]*Table1[[#This Row],[Win]]-Table1[[#This Row],[H-S Bet]])*Table1[[#This Row],[H-S Bankroll]]</f>
        <v>0</v>
      </c>
      <c r="L1236">
        <f>Table1[[#This Row],[H-S Bet]]*Table1[[#This Row],[Odds]]*Table1[[#This Row],[Win]]-Table1[[#This Row],[H-S Bet]]</f>
        <v>0</v>
      </c>
      <c r="M1236" s="5">
        <f>M1235</f>
        <v>1.3374569579850784</v>
      </c>
      <c r="N1236" s="4">
        <v>0.371</v>
      </c>
      <c r="O1236" s="4">
        <f>((Table1[[#This Row],[Dom prob.]]*(Table1[[#This Row],[Odds]]-1)-1+Table1[[#This Row],[Dom prob.]])/(Table1[[#This Row],[Odds]]-1))*0.3</f>
        <v>-1.0441935483870979E-2</v>
      </c>
      <c r="P1236" s="4"/>
      <c r="Q1236" s="4">
        <f>(Table1[[#This Row],[Dom Bet]]*Table1[[#This Row],[Odds]]*Table1[[#This Row],[Win]]-Table1[[#This Row],[Dom Bet]])*Table1[[#This Row],[Dom Bankroll]]</f>
        <v>0</v>
      </c>
      <c r="R1236" s="4">
        <f>Table1[[#This Row],[Dom Bet]]*Table1[[#This Row],[Odds]]*Table1[[#This Row],[Win]]-Table1[[#This Row],[Dom Bet]]</f>
        <v>0</v>
      </c>
      <c r="S1236" s="4">
        <f>S1235</f>
        <v>1.0728218566062386</v>
      </c>
      <c r="T1236">
        <v>0.38729999999999998</v>
      </c>
      <c r="U1236">
        <f>((Table1[[#This Row],[BB prob.]]*(Table1[[#This Row],[Odds]]-1)-1+Table1[[#This Row],[BB prob.]])/(Table1[[#This Row],[Odds]]-1))*0.3</f>
        <v>-2.3970967741935661E-3</v>
      </c>
      <c r="W1236">
        <f>(Table1[[#This Row],[BB Bet]]*Table1[[#This Row],[Odds]]*Table1[[#This Row],[Win]]-Table1[[#This Row],[BB Bet]])*Table1[[#This Row],[BB Bankroll]]</f>
        <v>0</v>
      </c>
      <c r="X1236">
        <f>Table1[[#This Row],[BB Bet]]*Table1[[#This Row],[Odds]]*Table1[[#This Row],[Win]]-Table1[[#This Row],[BB Bet]]</f>
        <v>0</v>
      </c>
      <c r="Y1236" s="5">
        <f>Y1235</f>
        <v>1.2223294506231934</v>
      </c>
    </row>
    <row r="1237" spans="1:25" x14ac:dyDescent="0.35">
      <c r="A1237" s="4">
        <v>2020020641.2</v>
      </c>
      <c r="B1237" s="4">
        <v>86</v>
      </c>
      <c r="C1237" s="4" t="s">
        <v>3</v>
      </c>
      <c r="D1237" s="4" t="s">
        <v>15</v>
      </c>
      <c r="E1237" s="4">
        <v>0</v>
      </c>
      <c r="F1237" s="4">
        <v>1</v>
      </c>
      <c r="G1237" s="4">
        <v>1.57</v>
      </c>
      <c r="H1237">
        <v>0.64649630082779541</v>
      </c>
      <c r="I1237">
        <f>((Table1[[#This Row],[H-S prob.]]*(Table1[[#This Row],[Odds]]-1)-1+Table1[[#This Row],[H-S prob.]])/(Table1[[#This Row],[Odds]]-1))*0.3</f>
        <v>7.8943117366520321E-3</v>
      </c>
      <c r="J1237">
        <v>7.8943117366520321E-3</v>
      </c>
      <c r="K1237">
        <f>(Table1[[#This Row],[H-S Bet]]*Table1[[#This Row],[Odds]]*Table1[[#This Row],[Win]]-Table1[[#This Row],[H-S Bet]])*Table1[[#This Row],[H-S Bankroll]]</f>
        <v>6.0182322315924623E-3</v>
      </c>
      <c r="L1237">
        <f>Table1[[#This Row],[H-S Bet]]*Table1[[#This Row],[Odds]]*Table1[[#This Row],[Win]]-Table1[[#This Row],[H-S Bet]]</f>
        <v>4.4997576898916595E-3</v>
      </c>
      <c r="M1237" s="5">
        <f>M1236</f>
        <v>1.3374569579850784</v>
      </c>
      <c r="N1237" s="4">
        <v>0.629</v>
      </c>
      <c r="O1237" s="4">
        <f>((Table1[[#This Row],[Dom prob.]]*(Table1[[#This Row],[Odds]]-1)-1+Table1[[#This Row],[Dom prob.]])/(Table1[[#This Row],[Odds]]-1))*0.3</f>
        <v>-6.5631578947368315E-3</v>
      </c>
      <c r="P1237" s="4"/>
      <c r="Q1237" s="4">
        <f>(Table1[[#This Row],[Dom Bet]]*Table1[[#This Row],[Odds]]*Table1[[#This Row],[Win]]-Table1[[#This Row],[Dom Bet]])*Table1[[#This Row],[Dom Bankroll]]</f>
        <v>0</v>
      </c>
      <c r="R1237" s="4">
        <f>Table1[[#This Row],[Dom Bet]]*Table1[[#This Row],[Odds]]*Table1[[#This Row],[Win]]-Table1[[#This Row],[Dom Bet]]</f>
        <v>0</v>
      </c>
      <c r="S1237" s="4">
        <f>S1236</f>
        <v>1.0728218566062386</v>
      </c>
      <c r="T1237">
        <v>0.61270000000000002</v>
      </c>
      <c r="U1237">
        <f>((Table1[[#This Row],[BB prob.]]*(Table1[[#This Row],[Odds]]-1)-1+Table1[[#This Row],[BB prob.]])/(Table1[[#This Row],[Odds]]-1))*0.3</f>
        <v>-2.0032105263157841E-2</v>
      </c>
      <c r="W1237">
        <f>(Table1[[#This Row],[BB Bet]]*Table1[[#This Row],[Odds]]*Table1[[#This Row],[Win]]-Table1[[#This Row],[BB Bet]])*Table1[[#This Row],[BB Bankroll]]</f>
        <v>0</v>
      </c>
      <c r="X1237">
        <f>Table1[[#This Row],[BB Bet]]*Table1[[#This Row],[Odds]]*Table1[[#This Row],[Win]]-Table1[[#This Row],[BB Bet]]</f>
        <v>0</v>
      </c>
      <c r="Y1237" s="5">
        <f>Y1236</f>
        <v>1.2223294506231934</v>
      </c>
    </row>
    <row r="1238" spans="1:25" x14ac:dyDescent="0.35">
      <c r="A1238" s="4">
        <v>2020020642</v>
      </c>
      <c r="B1238" s="4">
        <v>87</v>
      </c>
      <c r="C1238" s="4" t="s">
        <v>18</v>
      </c>
      <c r="D1238" s="4" t="s">
        <v>19</v>
      </c>
      <c r="E1238" s="4">
        <v>1</v>
      </c>
      <c r="F1238" s="4">
        <v>0</v>
      </c>
      <c r="G1238" s="4">
        <v>1.31</v>
      </c>
      <c r="H1238">
        <v>0.72495929838836126</v>
      </c>
      <c r="I1238">
        <f>((Table1[[#This Row],[H-S prob.]]*(Table1[[#This Row],[Odds]]-1)-1+Table1[[#This Row],[H-S prob.]])/(Table1[[#This Row],[Odds]]-1))*0.3</f>
        <v>-4.8680631397980713E-2</v>
      </c>
      <c r="K1238">
        <f>(Table1[[#This Row],[H-S Bet]]*Table1[[#This Row],[Odds]]*Table1[[#This Row],[Win]]-Table1[[#This Row],[H-S Bet]])*Table1[[#This Row],[H-S Bankroll]]</f>
        <v>0</v>
      </c>
      <c r="L1238">
        <f>Table1[[#This Row],[H-S Bet]]*Table1[[#This Row],[Odds]]*Table1[[#This Row],[Win]]-Table1[[#This Row],[H-S Bet]]</f>
        <v>0</v>
      </c>
      <c r="M1238" s="5">
        <f>M1237+SUM(K1224:K1237)</f>
        <v>1.3336758431782438</v>
      </c>
      <c r="N1238" s="4">
        <v>0.70599999999999996</v>
      </c>
      <c r="O1238" s="4">
        <f>((Table1[[#This Row],[Dom prob.]]*(Table1[[#This Row],[Odds]]-1)-1+Table1[[#This Row],[Dom prob.]])/(Table1[[#This Row],[Odds]]-1))*0.3</f>
        <v>-7.2716129032258034E-2</v>
      </c>
      <c r="P1238" s="4"/>
      <c r="Q1238" s="4">
        <f>(Table1[[#This Row],[Dom Bet]]*Table1[[#This Row],[Odds]]*Table1[[#This Row],[Win]]-Table1[[#This Row],[Dom Bet]])*Table1[[#This Row],[Dom Bankroll]]</f>
        <v>0</v>
      </c>
      <c r="R1238" s="4">
        <f>Table1[[#This Row],[Dom Bet]]*Table1[[#This Row],[Odds]]*Table1[[#This Row],[Win]]-Table1[[#This Row],[Dom Bet]]</f>
        <v>0</v>
      </c>
      <c r="S1238" s="4">
        <f>S1237+SUM(Q1224:Q1237)</f>
        <v>1.0869894021112951</v>
      </c>
      <c r="T1238">
        <v>0.82940000000000003</v>
      </c>
      <c r="U1238">
        <f>((Table1[[#This Row],[BB prob.]]*(Table1[[#This Row],[Odds]]-1)-1+Table1[[#This Row],[BB prob.]])/(Table1[[#This Row],[Odds]]-1))*0.3</f>
        <v>8.3723225806451682E-2</v>
      </c>
      <c r="V1238">
        <v>8.3723225806451682E-2</v>
      </c>
      <c r="W1238">
        <f>(Table1[[#This Row],[BB Bet]]*Table1[[#This Row],[Odds]]*Table1[[#This Row],[Win]]-Table1[[#This Row],[BB Bet]])*Table1[[#This Row],[BB Bankroll]]</f>
        <v>-9.7812375578104863E-2</v>
      </c>
      <c r="X1238">
        <f>Table1[[#This Row],[BB Bet]]*Table1[[#This Row],[Odds]]*Table1[[#This Row],[Win]]-Table1[[#This Row],[BB Bet]]</f>
        <v>-8.3723225806451682E-2</v>
      </c>
      <c r="Y1238" s="5">
        <f>Y1237+SUM(W1224:W1237)</f>
        <v>1.1682824525206896</v>
      </c>
    </row>
    <row r="1239" spans="1:25" x14ac:dyDescent="0.35">
      <c r="A1239" s="4">
        <v>2020020642</v>
      </c>
      <c r="B1239" s="4">
        <v>87</v>
      </c>
      <c r="C1239" s="4" t="s">
        <v>19</v>
      </c>
      <c r="D1239" s="4" t="s">
        <v>18</v>
      </c>
      <c r="E1239" s="4">
        <v>0</v>
      </c>
      <c r="F1239" s="4">
        <v>1</v>
      </c>
      <c r="G1239" s="4">
        <v>3.8</v>
      </c>
      <c r="H1239">
        <v>0.27504070161163874</v>
      </c>
      <c r="I1239">
        <f>((Table1[[#This Row],[H-S prob.]]*(Table1[[#This Row],[Odds]]-1)-1+Table1[[#This Row],[H-S prob.]])/(Table1[[#This Row],[Odds]]-1))*0.3</f>
        <v>4.8379999418814799E-3</v>
      </c>
      <c r="J1239">
        <v>4.8379999418814799E-3</v>
      </c>
      <c r="K1239">
        <f>(Table1[[#This Row],[H-S Bet]]*Table1[[#This Row],[Odds]]*Table1[[#This Row],[Win]]-Table1[[#This Row],[H-S Bet]])*Table1[[#This Row],[H-S Bankroll]]</f>
        <v>1.8066506224998214E-2</v>
      </c>
      <c r="L1239">
        <f>Table1[[#This Row],[H-S Bet]]*Table1[[#This Row],[Odds]]*Table1[[#This Row],[Win]]-Table1[[#This Row],[H-S Bet]]</f>
        <v>1.3546399837268143E-2</v>
      </c>
      <c r="M1239" s="5">
        <f>M1238</f>
        <v>1.3336758431782438</v>
      </c>
      <c r="N1239" s="4">
        <v>0.29400000000000004</v>
      </c>
      <c r="O1239" s="4">
        <f>((Table1[[#This Row],[Dom prob.]]*(Table1[[#This Row],[Odds]]-1)-1+Table1[[#This Row],[Dom prob.]])/(Table1[[#This Row],[Odds]]-1))*0.3</f>
        <v>1.2557142857142867E-2</v>
      </c>
      <c r="P1239" s="4">
        <v>1.2557142857142867E-2</v>
      </c>
      <c r="Q1239" s="4">
        <f>(Table1[[#This Row],[Dom Bet]]*Table1[[#This Row],[Odds]]*Table1[[#This Row],[Win]]-Table1[[#This Row],[Dom Bet]])*Table1[[#This Row],[Dom Bankroll]]</f>
        <v>3.8218547378233166E-2</v>
      </c>
      <c r="R1239" s="4">
        <f>Table1[[#This Row],[Dom Bet]]*Table1[[#This Row],[Odds]]*Table1[[#This Row],[Win]]-Table1[[#This Row],[Dom Bet]]</f>
        <v>3.5160000000000025E-2</v>
      </c>
      <c r="S1239" s="4">
        <f>S1238</f>
        <v>1.0869894021112951</v>
      </c>
      <c r="T1239">
        <v>0.17059999999999997</v>
      </c>
      <c r="U1239">
        <f>((Table1[[#This Row],[BB prob.]]*(Table1[[#This Row],[Odds]]-1)-1+Table1[[#This Row],[BB prob.]])/(Table1[[#This Row],[Odds]]-1))*0.3</f>
        <v>-3.7684285714285726E-2</v>
      </c>
      <c r="W1239">
        <f>(Table1[[#This Row],[BB Bet]]*Table1[[#This Row],[Odds]]*Table1[[#This Row],[Win]]-Table1[[#This Row],[BB Bet]])*Table1[[#This Row],[BB Bankroll]]</f>
        <v>0</v>
      </c>
      <c r="X1239">
        <f>Table1[[#This Row],[BB Bet]]*Table1[[#This Row],[Odds]]*Table1[[#This Row],[Win]]-Table1[[#This Row],[BB Bet]]</f>
        <v>0</v>
      </c>
      <c r="Y1239" s="5">
        <f>Y1238</f>
        <v>1.1682824525206896</v>
      </c>
    </row>
    <row r="1240" spans="1:25" x14ac:dyDescent="0.35">
      <c r="A1240" s="4">
        <v>2020020643</v>
      </c>
      <c r="B1240" s="4">
        <v>87</v>
      </c>
      <c r="C1240" s="4" t="s">
        <v>20</v>
      </c>
      <c r="D1240" s="4" t="s">
        <v>4</v>
      </c>
      <c r="E1240" s="4">
        <v>1</v>
      </c>
      <c r="F1240" s="4">
        <v>0</v>
      </c>
      <c r="G1240" s="4">
        <v>2.1</v>
      </c>
      <c r="H1240">
        <v>0.50457877796951478</v>
      </c>
      <c r="I1240">
        <f>((Table1[[#This Row],[H-S prob.]]*(Table1[[#This Row],[Odds]]-1)-1+Table1[[#This Row],[H-S prob.]])/(Table1[[#This Row],[Odds]]-1))*0.3</f>
        <v>1.6258754655267573E-2</v>
      </c>
      <c r="J1240">
        <v>1.6258754655267573E-2</v>
      </c>
      <c r="K1240">
        <f>(Table1[[#This Row],[H-S Bet]]*Table1[[#This Row],[Odds]]*Table1[[#This Row],[Win]]-Table1[[#This Row],[H-S Bet]])*Table1[[#This Row],[H-S Bankroll]]</f>
        <v>-2.1683908323892179E-2</v>
      </c>
      <c r="L1240">
        <f>Table1[[#This Row],[H-S Bet]]*Table1[[#This Row],[Odds]]*Table1[[#This Row],[Win]]-Table1[[#This Row],[H-S Bet]]</f>
        <v>-1.6258754655267573E-2</v>
      </c>
      <c r="M1240" s="5">
        <f>M1239</f>
        <v>1.3336758431782438</v>
      </c>
      <c r="N1240" s="4">
        <v>0.47099999999999997</v>
      </c>
      <c r="O1240" s="4">
        <f>((Table1[[#This Row],[Dom prob.]]*(Table1[[#This Row],[Odds]]-1)-1+Table1[[#This Row],[Dom prob.]])/(Table1[[#This Row],[Odds]]-1))*0.3</f>
        <v>-2.9727272727272779E-3</v>
      </c>
      <c r="P1240" s="4"/>
      <c r="Q1240" s="4">
        <f>(Table1[[#This Row],[Dom Bet]]*Table1[[#This Row],[Odds]]*Table1[[#This Row],[Win]]-Table1[[#This Row],[Dom Bet]])*Table1[[#This Row],[Dom Bankroll]]</f>
        <v>0</v>
      </c>
      <c r="R1240" s="4">
        <f>Table1[[#This Row],[Dom Bet]]*Table1[[#This Row],[Odds]]*Table1[[#This Row],[Win]]-Table1[[#This Row],[Dom Bet]]</f>
        <v>0</v>
      </c>
      <c r="S1240" s="4">
        <f>S1239</f>
        <v>1.0869894021112951</v>
      </c>
      <c r="T1240">
        <v>0.54649999999999999</v>
      </c>
      <c r="U1240">
        <f>((Table1[[#This Row],[BB prob.]]*(Table1[[#This Row],[Odds]]-1)-1+Table1[[#This Row],[BB prob.]])/(Table1[[#This Row],[Odds]]-1))*0.3</f>
        <v>4.0268181818181835E-2</v>
      </c>
      <c r="V1240">
        <v>4.0268181818181835E-2</v>
      </c>
      <c r="W1240">
        <f>(Table1[[#This Row],[BB Bet]]*Table1[[#This Row],[Odds]]*Table1[[#This Row],[Win]]-Table1[[#This Row],[BB Bet]])*Table1[[#This Row],[BB Bankroll]]</f>
        <v>-4.7044610213094515E-2</v>
      </c>
      <c r="X1240">
        <f>Table1[[#This Row],[BB Bet]]*Table1[[#This Row],[Odds]]*Table1[[#This Row],[Win]]-Table1[[#This Row],[BB Bet]]</f>
        <v>-4.0268181818181835E-2</v>
      </c>
      <c r="Y1240" s="5">
        <f>Y1239</f>
        <v>1.1682824525206896</v>
      </c>
    </row>
    <row r="1241" spans="1:25" x14ac:dyDescent="0.35">
      <c r="A1241" s="4">
        <v>2020020643</v>
      </c>
      <c r="B1241" s="4">
        <v>87</v>
      </c>
      <c r="C1241" s="4" t="s">
        <v>4</v>
      </c>
      <c r="D1241" s="4" t="s">
        <v>20</v>
      </c>
      <c r="E1241" s="4">
        <v>0</v>
      </c>
      <c r="F1241" s="4">
        <v>1</v>
      </c>
      <c r="G1241" s="4">
        <v>1.8</v>
      </c>
      <c r="H1241">
        <v>0.49542122203048528</v>
      </c>
      <c r="I1241">
        <f>((Table1[[#This Row],[H-S prob.]]*(Table1[[#This Row],[Odds]]-1)-1+Table1[[#This Row],[H-S prob.]])/(Table1[[#This Row],[Odds]]-1))*0.3</f>
        <v>-4.0590675129422424E-2</v>
      </c>
      <c r="K1241">
        <f>(Table1[[#This Row],[H-S Bet]]*Table1[[#This Row],[Odds]]*Table1[[#This Row],[Win]]-Table1[[#This Row],[H-S Bet]])*Table1[[#This Row],[H-S Bankroll]]</f>
        <v>0</v>
      </c>
      <c r="L1241">
        <f>Table1[[#This Row],[H-S Bet]]*Table1[[#This Row],[Odds]]*Table1[[#This Row],[Win]]-Table1[[#This Row],[H-S Bet]]</f>
        <v>0</v>
      </c>
      <c r="M1241" s="5">
        <f>M1240</f>
        <v>1.3336758431782438</v>
      </c>
      <c r="N1241" s="4">
        <v>0.52900000000000003</v>
      </c>
      <c r="O1241" s="4">
        <f>((Table1[[#This Row],[Dom prob.]]*(Table1[[#This Row],[Odds]]-1)-1+Table1[[#This Row],[Dom prob.]])/(Table1[[#This Row],[Odds]]-1))*0.3</f>
        <v>-1.7924999999999983E-2</v>
      </c>
      <c r="P1241" s="4"/>
      <c r="Q1241" s="4">
        <f>(Table1[[#This Row],[Dom Bet]]*Table1[[#This Row],[Odds]]*Table1[[#This Row],[Win]]-Table1[[#This Row],[Dom Bet]])*Table1[[#This Row],[Dom Bankroll]]</f>
        <v>0</v>
      </c>
      <c r="R1241" s="4">
        <f>Table1[[#This Row],[Dom Bet]]*Table1[[#This Row],[Odds]]*Table1[[#This Row],[Win]]-Table1[[#This Row],[Dom Bet]]</f>
        <v>0</v>
      </c>
      <c r="S1241" s="4">
        <f>S1240</f>
        <v>1.0869894021112951</v>
      </c>
      <c r="T1241">
        <v>0.45350000000000001</v>
      </c>
      <c r="U1241">
        <f>((Table1[[#This Row],[BB prob.]]*(Table1[[#This Row],[Odds]]-1)-1+Table1[[#This Row],[BB prob.]])/(Table1[[#This Row],[Odds]]-1))*0.3</f>
        <v>-6.888749999999999E-2</v>
      </c>
      <c r="W1241">
        <f>(Table1[[#This Row],[BB Bet]]*Table1[[#This Row],[Odds]]*Table1[[#This Row],[Win]]-Table1[[#This Row],[BB Bet]])*Table1[[#This Row],[BB Bankroll]]</f>
        <v>0</v>
      </c>
      <c r="X1241">
        <f>Table1[[#This Row],[BB Bet]]*Table1[[#This Row],[Odds]]*Table1[[#This Row],[Win]]-Table1[[#This Row],[BB Bet]]</f>
        <v>0</v>
      </c>
      <c r="Y1241" s="5">
        <f>Y1240</f>
        <v>1.1682824525206896</v>
      </c>
    </row>
    <row r="1242" spans="1:25" x14ac:dyDescent="0.35">
      <c r="A1242" s="4">
        <v>2020020644</v>
      </c>
      <c r="B1242" s="4">
        <v>87</v>
      </c>
      <c r="C1242" s="4" t="s">
        <v>21</v>
      </c>
      <c r="D1242" s="4" t="s">
        <v>5</v>
      </c>
      <c r="E1242" s="4">
        <v>1</v>
      </c>
      <c r="F1242" s="4">
        <v>0</v>
      </c>
      <c r="G1242" s="4">
        <v>2.6</v>
      </c>
      <c r="H1242">
        <v>0.3740473893106015</v>
      </c>
      <c r="I1242">
        <f>((Table1[[#This Row],[H-S prob.]]*(Table1[[#This Row],[Odds]]-1)-1+Table1[[#This Row],[H-S prob.]])/(Table1[[#This Row],[Odds]]-1))*0.3</f>
        <v>-5.1518977110817619E-3</v>
      </c>
      <c r="K1242">
        <f>(Table1[[#This Row],[H-S Bet]]*Table1[[#This Row],[Odds]]*Table1[[#This Row],[Win]]-Table1[[#This Row],[H-S Bet]])*Table1[[#This Row],[H-S Bankroll]]</f>
        <v>0</v>
      </c>
      <c r="L1242">
        <f>Table1[[#This Row],[H-S Bet]]*Table1[[#This Row],[Odds]]*Table1[[#This Row],[Win]]-Table1[[#This Row],[H-S Bet]]</f>
        <v>0</v>
      </c>
      <c r="M1242" s="5">
        <f>M1241</f>
        <v>1.3336758431782438</v>
      </c>
      <c r="N1242" s="4">
        <v>0.36</v>
      </c>
      <c r="O1242" s="4">
        <f>((Table1[[#This Row],[Dom prob.]]*(Table1[[#This Row],[Odds]]-1)-1+Table1[[#This Row],[Dom prob.]])/(Table1[[#This Row],[Odds]]-1))*0.3</f>
        <v>-1.2000000000000011E-2</v>
      </c>
      <c r="P1242" s="4"/>
      <c r="Q1242" s="4">
        <f>(Table1[[#This Row],[Dom Bet]]*Table1[[#This Row],[Odds]]*Table1[[#This Row],[Win]]-Table1[[#This Row],[Dom Bet]])*Table1[[#This Row],[Dom Bankroll]]</f>
        <v>0</v>
      </c>
      <c r="R1242" s="4">
        <f>Table1[[#This Row],[Dom Bet]]*Table1[[#This Row],[Odds]]*Table1[[#This Row],[Win]]-Table1[[#This Row],[Dom Bet]]</f>
        <v>0</v>
      </c>
      <c r="S1242" s="4">
        <f>S1241</f>
        <v>1.0869894021112951</v>
      </c>
      <c r="T1242">
        <v>0.41249999999999998</v>
      </c>
      <c r="U1242">
        <f>((Table1[[#This Row],[BB prob.]]*(Table1[[#This Row],[Odds]]-1)-1+Table1[[#This Row],[BB prob.]])/(Table1[[#This Row],[Odds]]-1))*0.3</f>
        <v>1.3593750000000002E-2</v>
      </c>
      <c r="V1242">
        <v>1.3593750000000002E-2</v>
      </c>
      <c r="W1242">
        <f>(Table1[[#This Row],[BB Bet]]*Table1[[#This Row],[Odds]]*Table1[[#This Row],[Win]]-Table1[[#This Row],[BB Bet]])*Table1[[#This Row],[BB Bankroll]]</f>
        <v>-1.5881339588953127E-2</v>
      </c>
      <c r="X1242">
        <f>Table1[[#This Row],[BB Bet]]*Table1[[#This Row],[Odds]]*Table1[[#This Row],[Win]]-Table1[[#This Row],[BB Bet]]</f>
        <v>-1.3593750000000002E-2</v>
      </c>
      <c r="Y1242" s="5">
        <f>Y1241</f>
        <v>1.1682824525206896</v>
      </c>
    </row>
    <row r="1243" spans="1:25" x14ac:dyDescent="0.35">
      <c r="A1243" s="4">
        <v>2020020644</v>
      </c>
      <c r="B1243" s="4">
        <v>87</v>
      </c>
      <c r="C1243" s="4" t="s">
        <v>5</v>
      </c>
      <c r="D1243" s="4" t="s">
        <v>21</v>
      </c>
      <c r="E1243" s="4">
        <v>0</v>
      </c>
      <c r="F1243" s="4">
        <v>1</v>
      </c>
      <c r="G1243" s="4">
        <v>1.57</v>
      </c>
      <c r="H1243">
        <v>0.62595261068939845</v>
      </c>
      <c r="I1243">
        <f>((Table1[[#This Row],[H-S prob.]]*(Table1[[#This Row],[Odds]]-1)-1+Table1[[#This Row],[H-S prob.]])/(Table1[[#This Row],[Odds]]-1))*0.3</f>
        <v>-9.0812637987601683E-3</v>
      </c>
      <c r="K1243">
        <f>(Table1[[#This Row],[H-S Bet]]*Table1[[#This Row],[Odds]]*Table1[[#This Row],[Win]]-Table1[[#This Row],[H-S Bet]])*Table1[[#This Row],[H-S Bankroll]]</f>
        <v>0</v>
      </c>
      <c r="L1243">
        <f>Table1[[#This Row],[H-S Bet]]*Table1[[#This Row],[Odds]]*Table1[[#This Row],[Win]]-Table1[[#This Row],[H-S Bet]]</f>
        <v>0</v>
      </c>
      <c r="M1243" s="5">
        <f>M1242</f>
        <v>1.3336758431782438</v>
      </c>
      <c r="N1243" s="4">
        <v>0.64</v>
      </c>
      <c r="O1243" s="4">
        <f>((Table1[[#This Row],[Dom prob.]]*(Table1[[#This Row],[Odds]]-1)-1+Table1[[#This Row],[Dom prob.]])/(Table1[[#This Row],[Odds]]-1))*0.3</f>
        <v>2.5263157894736977E-3</v>
      </c>
      <c r="P1243" s="4">
        <v>2.5263157894736977E-3</v>
      </c>
      <c r="Q1243" s="4">
        <f>(Table1[[#This Row],[Dom Bet]]*Table1[[#This Row],[Odds]]*Table1[[#This Row],[Win]]-Table1[[#This Row],[Dom Bet]])*Table1[[#This Row],[Dom Bankroll]]</f>
        <v>1.5652647390402739E-3</v>
      </c>
      <c r="R1243" s="4">
        <f>Table1[[#This Row],[Dom Bet]]*Table1[[#This Row],[Odds]]*Table1[[#This Row],[Win]]-Table1[[#This Row],[Dom Bet]]</f>
        <v>1.4400000000000081E-3</v>
      </c>
      <c r="S1243" s="4">
        <f>S1242</f>
        <v>1.0869894021112951</v>
      </c>
      <c r="T1243">
        <v>0.58750000000000002</v>
      </c>
      <c r="U1243">
        <f>((Table1[[#This Row],[BB prob.]]*(Table1[[#This Row],[Odds]]-1)-1+Table1[[#This Row],[BB prob.]])/(Table1[[#This Row],[Odds]]-1))*0.3</f>
        <v>-4.0855263157894707E-2</v>
      </c>
      <c r="W1243">
        <f>(Table1[[#This Row],[BB Bet]]*Table1[[#This Row],[Odds]]*Table1[[#This Row],[Win]]-Table1[[#This Row],[BB Bet]])*Table1[[#This Row],[BB Bankroll]]</f>
        <v>0</v>
      </c>
      <c r="X1243">
        <f>Table1[[#This Row],[BB Bet]]*Table1[[#This Row],[Odds]]*Table1[[#This Row],[Win]]-Table1[[#This Row],[BB Bet]]</f>
        <v>0</v>
      </c>
      <c r="Y1243" s="5">
        <f>Y1242</f>
        <v>1.1682824525206896</v>
      </c>
    </row>
    <row r="1244" spans="1:25" x14ac:dyDescent="0.35">
      <c r="A1244" s="4">
        <v>2020020645</v>
      </c>
      <c r="B1244" s="4">
        <v>87</v>
      </c>
      <c r="C1244" s="4" t="s">
        <v>6</v>
      </c>
      <c r="D1244" s="4" t="s">
        <v>23</v>
      </c>
      <c r="E1244" s="4">
        <v>1</v>
      </c>
      <c r="F1244" s="4">
        <v>0</v>
      </c>
      <c r="G1244" s="4">
        <v>1.76</v>
      </c>
      <c r="H1244">
        <v>0.49742963567211634</v>
      </c>
      <c r="I1244">
        <f>((Table1[[#This Row],[H-S prob.]]*(Table1[[#This Row],[Odds]]-1)-1+Table1[[#This Row],[H-S prob.]])/(Table1[[#This Row],[Odds]]-1))*0.3</f>
        <v>-4.9154147848845475E-2</v>
      </c>
      <c r="K1244">
        <f>(Table1[[#This Row],[H-S Bet]]*Table1[[#This Row],[Odds]]*Table1[[#This Row],[Win]]-Table1[[#This Row],[H-S Bet]])*Table1[[#This Row],[H-S Bankroll]]</f>
        <v>0</v>
      </c>
      <c r="L1244">
        <f>Table1[[#This Row],[H-S Bet]]*Table1[[#This Row],[Odds]]*Table1[[#This Row],[Win]]-Table1[[#This Row],[H-S Bet]]</f>
        <v>0</v>
      </c>
      <c r="M1244" s="5">
        <f>M1243</f>
        <v>1.3336758431782438</v>
      </c>
      <c r="N1244" s="4">
        <v>0.501</v>
      </c>
      <c r="O1244" s="4">
        <f>((Table1[[#This Row],[Dom prob.]]*(Table1[[#This Row],[Odds]]-1)-1+Table1[[#This Row],[Dom prob.]])/(Table1[[#This Row],[Odds]]-1))*0.3</f>
        <v>-4.6673684210526319E-2</v>
      </c>
      <c r="P1244" s="4"/>
      <c r="Q1244" s="4">
        <f>(Table1[[#This Row],[Dom Bet]]*Table1[[#This Row],[Odds]]*Table1[[#This Row],[Win]]-Table1[[#This Row],[Dom Bet]])*Table1[[#This Row],[Dom Bankroll]]</f>
        <v>0</v>
      </c>
      <c r="R1244" s="4">
        <f>Table1[[#This Row],[Dom Bet]]*Table1[[#This Row],[Odds]]*Table1[[#This Row],[Win]]-Table1[[#This Row],[Dom Bet]]</f>
        <v>0</v>
      </c>
      <c r="S1244" s="4">
        <f>S1243</f>
        <v>1.0869894021112951</v>
      </c>
      <c r="T1244">
        <v>0.51200000000000001</v>
      </c>
      <c r="U1244">
        <f>((Table1[[#This Row],[BB prob.]]*(Table1[[#This Row],[Odds]]-1)-1+Table1[[#This Row],[BB prob.]])/(Table1[[#This Row],[Odds]]-1))*0.3</f>
        <v>-3.903157894736841E-2</v>
      </c>
      <c r="W1244">
        <f>(Table1[[#This Row],[BB Bet]]*Table1[[#This Row],[Odds]]*Table1[[#This Row],[Win]]-Table1[[#This Row],[BB Bet]])*Table1[[#This Row],[BB Bankroll]]</f>
        <v>0</v>
      </c>
      <c r="X1244">
        <f>Table1[[#This Row],[BB Bet]]*Table1[[#This Row],[Odds]]*Table1[[#This Row],[Win]]-Table1[[#This Row],[BB Bet]]</f>
        <v>0</v>
      </c>
      <c r="Y1244" s="5">
        <f>Y1243</f>
        <v>1.1682824525206896</v>
      </c>
    </row>
    <row r="1245" spans="1:25" x14ac:dyDescent="0.35">
      <c r="A1245" s="4">
        <v>2020020645</v>
      </c>
      <c r="B1245" s="4">
        <v>87</v>
      </c>
      <c r="C1245" s="4" t="s">
        <v>23</v>
      </c>
      <c r="D1245" s="4" t="s">
        <v>6</v>
      </c>
      <c r="E1245" s="4">
        <v>0</v>
      </c>
      <c r="F1245" s="4">
        <v>1</v>
      </c>
      <c r="G1245" s="4">
        <v>2.15</v>
      </c>
      <c r="H1245">
        <v>0.50257036432788371</v>
      </c>
      <c r="I1245">
        <f>((Table1[[#This Row],[H-S prob.]]*(Table1[[#This Row],[Odds]]-1)-1+Table1[[#This Row],[H-S prob.]])/(Table1[[#This Row],[Odds]]-1))*0.3</f>
        <v>2.1006856514334763E-2</v>
      </c>
      <c r="J1245">
        <v>2.1006856514334763E-2</v>
      </c>
      <c r="K1245">
        <f>(Table1[[#This Row],[H-S Bet]]*Table1[[#This Row],[Odds]]*Table1[[#This Row],[Win]]-Table1[[#This Row],[H-S Bet]])*Table1[[#This Row],[H-S Bankroll]]</f>
        <v>3.2218787635421769E-2</v>
      </c>
      <c r="L1245">
        <f>Table1[[#This Row],[H-S Bet]]*Table1[[#This Row],[Odds]]*Table1[[#This Row],[Win]]-Table1[[#This Row],[H-S Bet]]</f>
        <v>2.4157884991484978E-2</v>
      </c>
      <c r="M1245" s="5">
        <f>M1244</f>
        <v>1.3336758431782438</v>
      </c>
      <c r="N1245" s="4">
        <v>0.499</v>
      </c>
      <c r="O1245" s="4">
        <f>((Table1[[#This Row],[Dom prob.]]*(Table1[[#This Row],[Odds]]-1)-1+Table1[[#This Row],[Dom prob.]])/(Table1[[#This Row],[Odds]]-1))*0.3</f>
        <v>1.900434782608695E-2</v>
      </c>
      <c r="P1245" s="4">
        <v>1.900434782608695E-2</v>
      </c>
      <c r="Q1245" s="4">
        <f>(Table1[[#This Row],[Dom Bet]]*Table1[[#This Row],[Odds]]*Table1[[#This Row],[Win]]-Table1[[#This Row],[Dom Bet]])*Table1[[#This Row],[Dom Bankroll]]</f>
        <v>2.3756153383142343E-2</v>
      </c>
      <c r="R1245" s="4">
        <f>Table1[[#This Row],[Dom Bet]]*Table1[[#This Row],[Odds]]*Table1[[#This Row],[Win]]-Table1[[#This Row],[Dom Bet]]</f>
        <v>2.1854999999999989E-2</v>
      </c>
      <c r="S1245" s="4">
        <f>S1244</f>
        <v>1.0869894021112951</v>
      </c>
      <c r="T1245">
        <v>0.48799999999999999</v>
      </c>
      <c r="U1245">
        <f>((Table1[[#This Row],[BB prob.]]*(Table1[[#This Row],[Odds]]-1)-1+Table1[[#This Row],[BB prob.]])/(Table1[[#This Row],[Odds]]-1))*0.3</f>
        <v>1.283478260869563E-2</v>
      </c>
      <c r="V1245">
        <v>1.283478260869563E-2</v>
      </c>
      <c r="W1245">
        <f>(Table1[[#This Row],[BB Bet]]*Table1[[#This Row],[Odds]]*Table1[[#This Row],[Win]]-Table1[[#This Row],[BB Bet]])*Table1[[#This Row],[BB Bankroll]]</f>
        <v>1.7243848999205346E-2</v>
      </c>
      <c r="X1245">
        <f>Table1[[#This Row],[BB Bet]]*Table1[[#This Row],[Odds]]*Table1[[#This Row],[Win]]-Table1[[#This Row],[BB Bet]]</f>
        <v>1.4759999999999973E-2</v>
      </c>
      <c r="Y1245" s="5">
        <f>Y1244</f>
        <v>1.1682824525206896</v>
      </c>
    </row>
    <row r="1246" spans="1:25" x14ac:dyDescent="0.35">
      <c r="A1246" s="4">
        <v>2020020646</v>
      </c>
      <c r="B1246" s="4">
        <v>87</v>
      </c>
      <c r="C1246" s="4" t="s">
        <v>30</v>
      </c>
      <c r="D1246" s="4" t="s">
        <v>7</v>
      </c>
      <c r="E1246" s="4">
        <v>0</v>
      </c>
      <c r="F1246" s="4">
        <v>0</v>
      </c>
      <c r="G1246" s="4">
        <v>3.75</v>
      </c>
      <c r="H1246">
        <v>0.31976532786968526</v>
      </c>
      <c r="I1246">
        <f>((Table1[[#This Row],[H-S prob.]]*(Table1[[#This Row],[Odds]]-1)-1+Table1[[#This Row],[H-S prob.]])/(Table1[[#This Row],[Odds]]-1))*0.3</f>
        <v>2.1722179583053051E-2</v>
      </c>
      <c r="J1246">
        <v>2.1722179583053051E-2</v>
      </c>
      <c r="K1246">
        <f>(Table1[[#This Row],[H-S Bet]]*Table1[[#This Row],[Odds]]*Table1[[#This Row],[Win]]-Table1[[#This Row],[H-S Bet]])*Table1[[#This Row],[H-S Bankroll]]</f>
        <v>-2.8970346171097512E-2</v>
      </c>
      <c r="L1246">
        <f>Table1[[#This Row],[H-S Bet]]*Table1[[#This Row],[Odds]]*Table1[[#This Row],[Win]]-Table1[[#This Row],[H-S Bet]]</f>
        <v>-2.1722179583053051E-2</v>
      </c>
      <c r="M1246" s="5">
        <f>M1245</f>
        <v>1.3336758431782438</v>
      </c>
      <c r="N1246" s="4">
        <v>0.23299999999999998</v>
      </c>
      <c r="O1246" s="4">
        <f>((Table1[[#This Row],[Dom prob.]]*(Table1[[#This Row],[Odds]]-1)-1+Table1[[#This Row],[Dom prob.]])/(Table1[[#This Row],[Odds]]-1))*0.3</f>
        <v>-1.3772727272727282E-2</v>
      </c>
      <c r="P1246" s="4"/>
      <c r="Q1246" s="4">
        <f>(Table1[[#This Row],[Dom Bet]]*Table1[[#This Row],[Odds]]*Table1[[#This Row],[Win]]-Table1[[#This Row],[Dom Bet]])*Table1[[#This Row],[Dom Bankroll]]</f>
        <v>0</v>
      </c>
      <c r="R1246" s="4">
        <f>Table1[[#This Row],[Dom Bet]]*Table1[[#This Row],[Odds]]*Table1[[#This Row],[Win]]-Table1[[#This Row],[Dom Bet]]</f>
        <v>0</v>
      </c>
      <c r="S1246" s="4">
        <f>S1245</f>
        <v>1.0869894021112951</v>
      </c>
      <c r="T1246">
        <v>0.20269999999999999</v>
      </c>
      <c r="U1246">
        <f>((Table1[[#This Row],[BB prob.]]*(Table1[[#This Row],[Odds]]-1)-1+Table1[[#This Row],[BB prob.]])/(Table1[[#This Row],[Odds]]-1))*0.3</f>
        <v>-2.6168181818181823E-2</v>
      </c>
      <c r="W1246">
        <f>(Table1[[#This Row],[BB Bet]]*Table1[[#This Row],[Odds]]*Table1[[#This Row],[Win]]-Table1[[#This Row],[BB Bet]])*Table1[[#This Row],[BB Bankroll]]</f>
        <v>0</v>
      </c>
      <c r="X1246">
        <f>Table1[[#This Row],[BB Bet]]*Table1[[#This Row],[Odds]]*Table1[[#This Row],[Win]]-Table1[[#This Row],[BB Bet]]</f>
        <v>0</v>
      </c>
      <c r="Y1246" s="5">
        <f>Y1245</f>
        <v>1.1682824525206896</v>
      </c>
    </row>
    <row r="1247" spans="1:25" x14ac:dyDescent="0.35">
      <c r="A1247" s="4">
        <v>2020020646</v>
      </c>
      <c r="B1247" s="4">
        <v>87</v>
      </c>
      <c r="C1247" s="4" t="s">
        <v>7</v>
      </c>
      <c r="D1247" s="4" t="s">
        <v>30</v>
      </c>
      <c r="E1247" s="4">
        <v>1</v>
      </c>
      <c r="F1247" s="4">
        <v>1</v>
      </c>
      <c r="G1247" s="4">
        <v>1.31</v>
      </c>
      <c r="H1247">
        <v>0.68023467213031463</v>
      </c>
      <c r="I1247">
        <f>((Table1[[#This Row],[H-S prob.]]*(Table1[[#This Row],[Odds]]-1)-1+Table1[[#This Row],[H-S prob.]])/(Table1[[#This Row],[Odds]]-1))*0.3</f>
        <v>-0.10537991565414943</v>
      </c>
      <c r="K1247">
        <f>(Table1[[#This Row],[H-S Bet]]*Table1[[#This Row],[Odds]]*Table1[[#This Row],[Win]]-Table1[[#This Row],[H-S Bet]])*Table1[[#This Row],[H-S Bankroll]]</f>
        <v>0</v>
      </c>
      <c r="L1247">
        <f>Table1[[#This Row],[H-S Bet]]*Table1[[#This Row],[Odds]]*Table1[[#This Row],[Win]]-Table1[[#This Row],[H-S Bet]]</f>
        <v>0</v>
      </c>
      <c r="M1247" s="5">
        <f>M1246</f>
        <v>1.3336758431782438</v>
      </c>
      <c r="N1247" s="4">
        <v>0.76700000000000002</v>
      </c>
      <c r="O1247" s="4">
        <f>((Table1[[#This Row],[Dom prob.]]*(Table1[[#This Row],[Odds]]-1)-1+Table1[[#This Row],[Dom prob.]])/(Table1[[#This Row],[Odds]]-1))*0.3</f>
        <v>4.6161290322581138E-3</v>
      </c>
      <c r="P1247" s="4">
        <v>4.6161290322581138E-3</v>
      </c>
      <c r="Q1247" s="4">
        <f>(Table1[[#This Row],[Dom Bet]]*Table1[[#This Row],[Odds]]*Table1[[#This Row],[Win]]-Table1[[#This Row],[Dom Bet]])*Table1[[#This Row],[Dom Bankroll]]</f>
        <v>1.5554818344212804E-3</v>
      </c>
      <c r="R1247" s="4">
        <f>Table1[[#This Row],[Dom Bet]]*Table1[[#This Row],[Odds]]*Table1[[#This Row],[Win]]-Table1[[#This Row],[Dom Bet]]</f>
        <v>1.4310000000000156E-3</v>
      </c>
      <c r="S1247" s="4">
        <f>S1246</f>
        <v>1.0869894021112951</v>
      </c>
      <c r="T1247">
        <v>0.79730000000000001</v>
      </c>
      <c r="U1247">
        <f>((Table1[[#This Row],[BB prob.]]*(Table1[[#This Row],[Odds]]-1)-1+Table1[[#This Row],[BB prob.]])/(Table1[[#This Row],[Odds]]-1))*0.3</f>
        <v>4.3028709677419376E-2</v>
      </c>
      <c r="V1247">
        <v>4.3028709677419376E-2</v>
      </c>
      <c r="W1247">
        <f>(Table1[[#This Row],[BB Bet]]*Table1[[#This Row],[Odds]]*Table1[[#This Row],[Win]]-Table1[[#This Row],[BB Bet]])*Table1[[#This Row],[BB Bankroll]]</f>
        <v>1.5583602805928236E-2</v>
      </c>
      <c r="X1247">
        <f>Table1[[#This Row],[BB Bet]]*Table1[[#This Row],[Odds]]*Table1[[#This Row],[Win]]-Table1[[#This Row],[BB Bet]]</f>
        <v>1.3338900000000008E-2</v>
      </c>
      <c r="Y1247" s="5">
        <f>Y1246</f>
        <v>1.1682824525206896</v>
      </c>
    </row>
    <row r="1248" spans="1:25" x14ac:dyDescent="0.35">
      <c r="A1248" s="4">
        <v>2020020648</v>
      </c>
      <c r="B1248" s="4">
        <v>87</v>
      </c>
      <c r="C1248" s="4" t="s">
        <v>32</v>
      </c>
      <c r="D1248" s="4" t="s">
        <v>31</v>
      </c>
      <c r="E1248" s="4">
        <v>1</v>
      </c>
      <c r="F1248" s="4">
        <v>1</v>
      </c>
      <c r="G1248" s="4">
        <v>1.9</v>
      </c>
      <c r="H1248">
        <v>0.48533381316445534</v>
      </c>
      <c r="I1248">
        <f>((Table1[[#This Row],[H-S prob.]]*(Table1[[#This Row],[Odds]]-1)-1+Table1[[#This Row],[H-S prob.]])/(Table1[[#This Row],[Odds]]-1))*0.3</f>
        <v>-2.5955251662511634E-2</v>
      </c>
      <c r="K1248">
        <f>(Table1[[#This Row],[H-S Bet]]*Table1[[#This Row],[Odds]]*Table1[[#This Row],[Win]]-Table1[[#This Row],[H-S Bet]])*Table1[[#This Row],[H-S Bankroll]]</f>
        <v>0</v>
      </c>
      <c r="L1248">
        <f>Table1[[#This Row],[H-S Bet]]*Table1[[#This Row],[Odds]]*Table1[[#This Row],[Win]]-Table1[[#This Row],[H-S Bet]]</f>
        <v>0</v>
      </c>
      <c r="M1248" s="5">
        <f>M1247</f>
        <v>1.3336758431782438</v>
      </c>
      <c r="N1248" s="4">
        <v>0.502</v>
      </c>
      <c r="O1248" s="4">
        <f>((Table1[[#This Row],[Dom prob.]]*(Table1[[#This Row],[Odds]]-1)-1+Table1[[#This Row],[Dom prob.]])/(Table1[[#This Row],[Odds]]-1))*0.3</f>
        <v>-1.5400000000000007E-2</v>
      </c>
      <c r="P1248" s="4"/>
      <c r="Q1248" s="4">
        <f>(Table1[[#This Row],[Dom Bet]]*Table1[[#This Row],[Odds]]*Table1[[#This Row],[Win]]-Table1[[#This Row],[Dom Bet]])*Table1[[#This Row],[Dom Bankroll]]</f>
        <v>0</v>
      </c>
      <c r="R1248" s="4">
        <f>Table1[[#This Row],[Dom Bet]]*Table1[[#This Row],[Odds]]*Table1[[#This Row],[Win]]-Table1[[#This Row],[Dom Bet]]</f>
        <v>0</v>
      </c>
      <c r="S1248" s="4">
        <f>S1247</f>
        <v>1.0869894021112951</v>
      </c>
      <c r="T1248">
        <v>0.55079999999999996</v>
      </c>
      <c r="U1248">
        <f>((Table1[[#This Row],[BB prob.]]*(Table1[[#This Row],[Odds]]-1)-1+Table1[[#This Row],[BB prob.]])/(Table1[[#This Row],[Odds]]-1))*0.3</f>
        <v>1.5506666666666632E-2</v>
      </c>
      <c r="V1248">
        <v>1.5506666666666632E-2</v>
      </c>
      <c r="W1248">
        <f>(Table1[[#This Row],[BB Bet]]*Table1[[#This Row],[Odds]]*Table1[[#This Row],[Win]]-Table1[[#This Row],[BB Bet]])*Table1[[#This Row],[BB Bankroll]]</f>
        <v>1.6304549907378705E-2</v>
      </c>
      <c r="X1248">
        <f>Table1[[#This Row],[BB Bet]]*Table1[[#This Row],[Odds]]*Table1[[#This Row],[Win]]-Table1[[#This Row],[BB Bet]]</f>
        <v>1.3955999999999967E-2</v>
      </c>
      <c r="Y1248" s="5">
        <f>Y1247</f>
        <v>1.1682824525206896</v>
      </c>
    </row>
    <row r="1249" spans="1:25" x14ac:dyDescent="0.35">
      <c r="A1249" s="4">
        <v>2020020648</v>
      </c>
      <c r="B1249" s="4">
        <v>87</v>
      </c>
      <c r="C1249" s="4" t="s">
        <v>31</v>
      </c>
      <c r="D1249" s="4" t="s">
        <v>32</v>
      </c>
      <c r="E1249" s="4">
        <v>0</v>
      </c>
      <c r="F1249" s="4">
        <v>0</v>
      </c>
      <c r="G1249" s="4">
        <v>1.95</v>
      </c>
      <c r="H1249">
        <v>0.51466618683554477</v>
      </c>
      <c r="I1249">
        <f>((Table1[[#This Row],[H-S prob.]]*(Table1[[#This Row],[Odds]]-1)-1+Table1[[#This Row],[H-S prob.]])/(Table1[[#This Row],[Odds]]-1))*0.3</f>
        <v>1.1365466303091601E-3</v>
      </c>
      <c r="J1249">
        <v>1.1365466303091601E-3</v>
      </c>
      <c r="K1249">
        <f>(Table1[[#This Row],[H-S Bet]]*Table1[[#This Row],[Odds]]*Table1[[#This Row],[Win]]-Table1[[#This Row],[H-S Bet]])*Table1[[#This Row],[H-S Bankroll]]</f>
        <v>-1.5157847854889608E-3</v>
      </c>
      <c r="L1249">
        <f>Table1[[#This Row],[H-S Bet]]*Table1[[#This Row],[Odds]]*Table1[[#This Row],[Win]]-Table1[[#This Row],[H-S Bet]]</f>
        <v>-1.1365466303091601E-3</v>
      </c>
      <c r="M1249" s="5">
        <f>M1248</f>
        <v>1.3336758431782438</v>
      </c>
      <c r="N1249" s="4">
        <v>0.498</v>
      </c>
      <c r="O1249" s="4">
        <f>((Table1[[#This Row],[Dom prob.]]*(Table1[[#This Row],[Odds]]-1)-1+Table1[[#This Row],[Dom prob.]])/(Table1[[#This Row],[Odds]]-1))*0.3</f>
        <v>-9.1263157894736959E-3</v>
      </c>
      <c r="P1249" s="4"/>
      <c r="Q1249" s="4">
        <f>(Table1[[#This Row],[Dom Bet]]*Table1[[#This Row],[Odds]]*Table1[[#This Row],[Win]]-Table1[[#This Row],[Dom Bet]])*Table1[[#This Row],[Dom Bankroll]]</f>
        <v>0</v>
      </c>
      <c r="R1249" s="4">
        <f>Table1[[#This Row],[Dom Bet]]*Table1[[#This Row],[Odds]]*Table1[[#This Row],[Win]]-Table1[[#This Row],[Dom Bet]]</f>
        <v>0</v>
      </c>
      <c r="S1249" s="4">
        <f>S1248</f>
        <v>1.0869894021112951</v>
      </c>
      <c r="T1249">
        <v>0.44920000000000004</v>
      </c>
      <c r="U1249">
        <f>((Table1[[#This Row],[BB prob.]]*(Table1[[#This Row],[Odds]]-1)-1+Table1[[#This Row],[BB prob.]])/(Table1[[#This Row],[Odds]]-1))*0.3</f>
        <v>-3.9176842105263142E-2</v>
      </c>
      <c r="W1249">
        <f>(Table1[[#This Row],[BB Bet]]*Table1[[#This Row],[Odds]]*Table1[[#This Row],[Win]]-Table1[[#This Row],[BB Bet]])*Table1[[#This Row],[BB Bankroll]]</f>
        <v>0</v>
      </c>
      <c r="X1249">
        <f>Table1[[#This Row],[BB Bet]]*Table1[[#This Row],[Odds]]*Table1[[#This Row],[Win]]-Table1[[#This Row],[BB Bet]]</f>
        <v>0</v>
      </c>
      <c r="Y1249" s="5">
        <f>Y1248</f>
        <v>1.1682824525206896</v>
      </c>
    </row>
    <row r="1250" spans="1:25" x14ac:dyDescent="0.35">
      <c r="A1250" s="4">
        <v>2020020649</v>
      </c>
      <c r="B1250" s="4">
        <v>87</v>
      </c>
      <c r="C1250" s="4" t="s">
        <v>28</v>
      </c>
      <c r="D1250" s="4" t="s">
        <v>25</v>
      </c>
      <c r="E1250" s="4">
        <v>0</v>
      </c>
      <c r="F1250" s="4">
        <v>1</v>
      </c>
      <c r="G1250" s="4">
        <v>2.15</v>
      </c>
      <c r="H1250">
        <v>0.40965826076036987</v>
      </c>
      <c r="I1250">
        <f>((Table1[[#This Row],[H-S prob.]]*(Table1[[#This Row],[Odds]]-1)-1+Table1[[#This Row],[H-S prob.]])/(Table1[[#This Row],[Odds]]-1))*0.3</f>
        <v>-3.1104714617009959E-2</v>
      </c>
      <c r="K1250">
        <f>(Table1[[#This Row],[H-S Bet]]*Table1[[#This Row],[Odds]]*Table1[[#This Row],[Win]]-Table1[[#This Row],[H-S Bet]])*Table1[[#This Row],[H-S Bankroll]]</f>
        <v>0</v>
      </c>
      <c r="L1250">
        <f>Table1[[#This Row],[H-S Bet]]*Table1[[#This Row],[Odds]]*Table1[[#This Row],[Win]]-Table1[[#This Row],[H-S Bet]]</f>
        <v>0</v>
      </c>
      <c r="M1250" s="5">
        <f>M1249</f>
        <v>1.3336758431782438</v>
      </c>
      <c r="N1250" s="4">
        <v>0.43000000000000005</v>
      </c>
      <c r="O1250" s="4">
        <f>((Table1[[#This Row],[Dom prob.]]*(Table1[[#This Row],[Odds]]-1)-1+Table1[[#This Row],[Dom prob.]])/(Table1[[#This Row],[Odds]]-1))*0.3</f>
        <v>-1.9695652173913048E-2</v>
      </c>
      <c r="P1250" s="4"/>
      <c r="Q1250" s="4">
        <f>(Table1[[#This Row],[Dom Bet]]*Table1[[#This Row],[Odds]]*Table1[[#This Row],[Win]]-Table1[[#This Row],[Dom Bet]])*Table1[[#This Row],[Dom Bankroll]]</f>
        <v>0</v>
      </c>
      <c r="R1250" s="4">
        <f>Table1[[#This Row],[Dom Bet]]*Table1[[#This Row],[Odds]]*Table1[[#This Row],[Win]]-Table1[[#This Row],[Dom Bet]]</f>
        <v>0</v>
      </c>
      <c r="S1250" s="4">
        <f>S1249</f>
        <v>1.0869894021112951</v>
      </c>
      <c r="T1250">
        <v>0.44020000000000004</v>
      </c>
      <c r="U1250">
        <f>((Table1[[#This Row],[BB prob.]]*(Table1[[#This Row],[Odds]]-1)-1+Table1[[#This Row],[BB prob.]])/(Table1[[#This Row],[Odds]]-1))*0.3</f>
        <v>-1.3974782608695656E-2</v>
      </c>
      <c r="W1250">
        <f>(Table1[[#This Row],[BB Bet]]*Table1[[#This Row],[Odds]]*Table1[[#This Row],[Win]]-Table1[[#This Row],[BB Bet]])*Table1[[#This Row],[BB Bankroll]]</f>
        <v>0</v>
      </c>
      <c r="X1250">
        <f>Table1[[#This Row],[BB Bet]]*Table1[[#This Row],[Odds]]*Table1[[#This Row],[Win]]-Table1[[#This Row],[BB Bet]]</f>
        <v>0</v>
      </c>
      <c r="Y1250" s="5">
        <f>Y1249</f>
        <v>1.1682824525206896</v>
      </c>
    </row>
    <row r="1251" spans="1:25" x14ac:dyDescent="0.35">
      <c r="A1251" s="4">
        <v>2020020649</v>
      </c>
      <c r="B1251" s="4">
        <v>87</v>
      </c>
      <c r="C1251" s="4" t="s">
        <v>25</v>
      </c>
      <c r="D1251" s="4" t="s">
        <v>28</v>
      </c>
      <c r="E1251" s="4">
        <v>1</v>
      </c>
      <c r="F1251" s="4">
        <v>0</v>
      </c>
      <c r="G1251" s="4">
        <v>1.74</v>
      </c>
      <c r="H1251">
        <v>0.59034173923963018</v>
      </c>
      <c r="I1251">
        <f>((Table1[[#This Row],[H-S prob.]]*(Table1[[#This Row],[Odds]]-1)-1+Table1[[#This Row],[H-S prob.]])/(Table1[[#This Row],[Odds]]-1))*0.3</f>
        <v>1.1024848490658023E-2</v>
      </c>
      <c r="J1251">
        <v>1.1024848490658023E-2</v>
      </c>
      <c r="K1251">
        <f>(Table1[[#This Row],[H-S Bet]]*Table1[[#This Row],[Odds]]*Table1[[#This Row],[Win]]-Table1[[#This Row],[H-S Bet]])*Table1[[#This Row],[H-S Bankroll]]</f>
        <v>-1.4703574106690728E-2</v>
      </c>
      <c r="L1251">
        <f>Table1[[#This Row],[H-S Bet]]*Table1[[#This Row],[Odds]]*Table1[[#This Row],[Win]]-Table1[[#This Row],[H-S Bet]]</f>
        <v>-1.1024848490658023E-2</v>
      </c>
      <c r="M1251" s="5">
        <f>M1250</f>
        <v>1.3336758431782438</v>
      </c>
      <c r="N1251" s="4">
        <v>0.56999999999999995</v>
      </c>
      <c r="O1251" s="4">
        <f>((Table1[[#This Row],[Dom prob.]]*(Table1[[#This Row],[Odds]]-1)-1+Table1[[#This Row],[Dom prob.]])/(Table1[[#This Row],[Odds]]-1))*0.3</f>
        <v>-3.324324324324363E-3</v>
      </c>
      <c r="P1251" s="4"/>
      <c r="Q1251" s="4">
        <f>(Table1[[#This Row],[Dom Bet]]*Table1[[#This Row],[Odds]]*Table1[[#This Row],[Win]]-Table1[[#This Row],[Dom Bet]])*Table1[[#This Row],[Dom Bankroll]]</f>
        <v>0</v>
      </c>
      <c r="R1251" s="4">
        <f>Table1[[#This Row],[Dom Bet]]*Table1[[#This Row],[Odds]]*Table1[[#This Row],[Win]]-Table1[[#This Row],[Dom Bet]]</f>
        <v>0</v>
      </c>
      <c r="S1251" s="4">
        <f>S1250</f>
        <v>1.0869894021112951</v>
      </c>
      <c r="T1251">
        <v>0.55979999999999996</v>
      </c>
      <c r="U1251">
        <f>((Table1[[#This Row],[BB prob.]]*(Table1[[#This Row],[Odds]]-1)-1+Table1[[#This Row],[BB prob.]])/(Table1[[#This Row],[Odds]]-1))*0.3</f>
        <v>-1.0519459459459493E-2</v>
      </c>
      <c r="W1251">
        <f>(Table1[[#This Row],[BB Bet]]*Table1[[#This Row],[Odds]]*Table1[[#This Row],[Win]]-Table1[[#This Row],[BB Bet]])*Table1[[#This Row],[BB Bankroll]]</f>
        <v>0</v>
      </c>
      <c r="X1251">
        <f>Table1[[#This Row],[BB Bet]]*Table1[[#This Row],[Odds]]*Table1[[#This Row],[Win]]-Table1[[#This Row],[BB Bet]]</f>
        <v>0</v>
      </c>
      <c r="Y1251" s="5">
        <f>Y1250</f>
        <v>1.1682824525206896</v>
      </c>
    </row>
    <row r="1252" spans="1:25" x14ac:dyDescent="0.35">
      <c r="A1252" s="4">
        <v>2020020649.0999999</v>
      </c>
      <c r="B1252" s="4">
        <v>87</v>
      </c>
      <c r="C1252" s="4" t="s">
        <v>14</v>
      </c>
      <c r="D1252" s="4" t="s">
        <v>2</v>
      </c>
      <c r="E1252" s="4">
        <v>0</v>
      </c>
      <c r="F1252" s="4">
        <v>0</v>
      </c>
      <c r="G1252" s="4">
        <v>1.8</v>
      </c>
      <c r="H1252">
        <v>0.51116795432418505</v>
      </c>
      <c r="I1252">
        <f>((Table1[[#This Row],[H-S prob.]]*(Table1[[#This Row],[Odds]]-1)-1+Table1[[#This Row],[H-S prob.]])/(Table1[[#This Row],[Odds]]-1))*0.3</f>
        <v>-2.9961630831175076E-2</v>
      </c>
      <c r="K1252">
        <f>(Table1[[#This Row],[H-S Bet]]*Table1[[#This Row],[Odds]]*Table1[[#This Row],[Win]]-Table1[[#This Row],[H-S Bet]])*Table1[[#This Row],[H-S Bankroll]]</f>
        <v>0</v>
      </c>
      <c r="L1252">
        <f>Table1[[#This Row],[H-S Bet]]*Table1[[#This Row],[Odds]]*Table1[[#This Row],[Win]]-Table1[[#This Row],[H-S Bet]]</f>
        <v>0</v>
      </c>
      <c r="M1252" s="5">
        <f>M1251</f>
        <v>1.3336758431782438</v>
      </c>
      <c r="N1252" s="4">
        <v>0.53899999999999992</v>
      </c>
      <c r="O1252" s="4">
        <f>((Table1[[#This Row],[Dom prob.]]*(Table1[[#This Row],[Odds]]-1)-1+Table1[[#This Row],[Dom prob.]])/(Table1[[#This Row],[Odds]]-1))*0.3</f>
        <v>-1.1175000000000018E-2</v>
      </c>
      <c r="P1252" s="4"/>
      <c r="Q1252" s="4">
        <f>(Table1[[#This Row],[Dom Bet]]*Table1[[#This Row],[Odds]]*Table1[[#This Row],[Win]]-Table1[[#This Row],[Dom Bet]])*Table1[[#This Row],[Dom Bankroll]]</f>
        <v>0</v>
      </c>
      <c r="R1252" s="4">
        <f>Table1[[#This Row],[Dom Bet]]*Table1[[#This Row],[Odds]]*Table1[[#This Row],[Win]]-Table1[[#This Row],[Dom Bet]]</f>
        <v>0</v>
      </c>
      <c r="S1252" s="4">
        <f>S1251</f>
        <v>1.0869894021112951</v>
      </c>
      <c r="T1252">
        <v>0.57230000000000003</v>
      </c>
      <c r="U1252">
        <f>((Table1[[#This Row],[BB prob.]]*(Table1[[#This Row],[Odds]]-1)-1+Table1[[#This Row],[BB prob.]])/(Table1[[#This Row],[Odds]]-1))*0.3</f>
        <v>1.1302500000000021E-2</v>
      </c>
      <c r="V1252">
        <v>1.1302500000000021E-2</v>
      </c>
      <c r="W1252">
        <f>(Table1[[#This Row],[BB Bet]]*Table1[[#This Row],[Odds]]*Table1[[#This Row],[Win]]-Table1[[#This Row],[BB Bet]])*Table1[[#This Row],[BB Bankroll]]</f>
        <v>-1.3204512419615119E-2</v>
      </c>
      <c r="X1252">
        <f>Table1[[#This Row],[BB Bet]]*Table1[[#This Row],[Odds]]*Table1[[#This Row],[Win]]-Table1[[#This Row],[BB Bet]]</f>
        <v>-1.1302500000000021E-2</v>
      </c>
      <c r="Y1252" s="5">
        <f>Y1251</f>
        <v>1.1682824525206896</v>
      </c>
    </row>
    <row r="1253" spans="1:25" x14ac:dyDescent="0.35">
      <c r="A1253" s="4">
        <v>2020020649.0999999</v>
      </c>
      <c r="B1253" s="4">
        <v>87</v>
      </c>
      <c r="C1253" s="4" t="s">
        <v>2</v>
      </c>
      <c r="D1253" s="4" t="s">
        <v>14</v>
      </c>
      <c r="E1253" s="4">
        <v>1</v>
      </c>
      <c r="F1253" s="4">
        <v>1</v>
      </c>
      <c r="G1253" s="4">
        <v>2.0499999999999998</v>
      </c>
      <c r="H1253">
        <v>0.4888320456758149</v>
      </c>
      <c r="I1253">
        <f>((Table1[[#This Row],[H-S prob.]]*(Table1[[#This Row],[Odds]]-1)-1+Table1[[#This Row],[H-S prob.]])/(Table1[[#This Row],[Odds]]-1))*0.3</f>
        <v>6.0162675297725798E-4</v>
      </c>
      <c r="J1253">
        <v>6.0162675297725798E-4</v>
      </c>
      <c r="K1253">
        <f>(Table1[[#This Row],[H-S Bet]]*Table1[[#This Row],[Odds]]*Table1[[#This Row],[Win]]-Table1[[#This Row],[H-S Bet]])*Table1[[#This Row],[H-S Bankroll]]</f>
        <v>8.4249382040831012E-4</v>
      </c>
      <c r="L1253">
        <f>Table1[[#This Row],[H-S Bet]]*Table1[[#This Row],[Odds]]*Table1[[#This Row],[Win]]-Table1[[#This Row],[H-S Bet]]</f>
        <v>6.3170809062612079E-4</v>
      </c>
      <c r="M1253" s="5">
        <f>M1252</f>
        <v>1.3336758431782438</v>
      </c>
      <c r="N1253" s="4">
        <v>0.46100000000000002</v>
      </c>
      <c r="O1253" s="4">
        <f>((Table1[[#This Row],[Dom prob.]]*(Table1[[#This Row],[Odds]]-1)-1+Table1[[#This Row],[Dom prob.]])/(Table1[[#This Row],[Odds]]-1))*0.3</f>
        <v>-1.5700000000000033E-2</v>
      </c>
      <c r="P1253" s="4"/>
      <c r="Q1253" s="4">
        <f>(Table1[[#This Row],[Dom Bet]]*Table1[[#This Row],[Odds]]*Table1[[#This Row],[Win]]-Table1[[#This Row],[Dom Bet]])*Table1[[#This Row],[Dom Bankroll]]</f>
        <v>0</v>
      </c>
      <c r="R1253" s="4">
        <f>Table1[[#This Row],[Dom Bet]]*Table1[[#This Row],[Odds]]*Table1[[#This Row],[Win]]-Table1[[#This Row],[Dom Bet]]</f>
        <v>0</v>
      </c>
      <c r="S1253" s="4">
        <f>S1252</f>
        <v>1.0869894021112951</v>
      </c>
      <c r="T1253">
        <v>0.42770000000000002</v>
      </c>
      <c r="U1253">
        <f>((Table1[[#This Row],[BB prob.]]*(Table1[[#This Row],[Odds]]-1)-1+Table1[[#This Row],[BB prob.]])/(Table1[[#This Row],[Odds]]-1))*0.3</f>
        <v>-3.5204285714285723E-2</v>
      </c>
      <c r="W1253">
        <f>(Table1[[#This Row],[BB Bet]]*Table1[[#This Row],[Odds]]*Table1[[#This Row],[Win]]-Table1[[#This Row],[BB Bet]])*Table1[[#This Row],[BB Bankroll]]</f>
        <v>0</v>
      </c>
      <c r="X1253">
        <f>Table1[[#This Row],[BB Bet]]*Table1[[#This Row],[Odds]]*Table1[[#This Row],[Win]]-Table1[[#This Row],[BB Bet]]</f>
        <v>0</v>
      </c>
      <c r="Y1253" s="5">
        <f>Y1252</f>
        <v>1.1682824525206896</v>
      </c>
    </row>
    <row r="1254" spans="1:25" x14ac:dyDescent="0.35">
      <c r="A1254" s="4">
        <v>2020020649.2</v>
      </c>
      <c r="B1254" s="4">
        <v>87</v>
      </c>
      <c r="C1254" s="4" t="s">
        <v>29</v>
      </c>
      <c r="D1254" s="4" t="s">
        <v>11</v>
      </c>
      <c r="E1254" s="4">
        <v>0</v>
      </c>
      <c r="F1254" s="4">
        <v>0</v>
      </c>
      <c r="G1254" s="4">
        <v>1.8</v>
      </c>
      <c r="H1254">
        <v>0.49753884927686387</v>
      </c>
      <c r="I1254">
        <f>((Table1[[#This Row],[H-S prob.]]*(Table1[[#This Row],[Odds]]-1)-1+Table1[[#This Row],[H-S prob.]])/(Table1[[#This Row],[Odds]]-1))*0.3</f>
        <v>-3.9161276738116854E-2</v>
      </c>
      <c r="K1254">
        <f>(Table1[[#This Row],[H-S Bet]]*Table1[[#This Row],[Odds]]*Table1[[#This Row],[Win]]-Table1[[#This Row],[H-S Bet]])*Table1[[#This Row],[H-S Bankroll]]</f>
        <v>0</v>
      </c>
      <c r="L1254">
        <f>Table1[[#This Row],[H-S Bet]]*Table1[[#This Row],[Odds]]*Table1[[#This Row],[Win]]-Table1[[#This Row],[H-S Bet]]</f>
        <v>0</v>
      </c>
      <c r="M1254" s="5">
        <f>M1253</f>
        <v>1.3336758431782438</v>
      </c>
      <c r="N1254" s="4">
        <v>0.57800000000000007</v>
      </c>
      <c r="O1254" s="4">
        <f>((Table1[[#This Row],[Dom prob.]]*(Table1[[#This Row],[Odds]]-1)-1+Table1[[#This Row],[Dom prob.]])/(Table1[[#This Row],[Odds]]-1))*0.3</f>
        <v>1.515000000000008E-2</v>
      </c>
      <c r="P1254" s="4">
        <v>1.515000000000008E-2</v>
      </c>
      <c r="Q1254" s="4">
        <f>(Table1[[#This Row],[Dom Bet]]*Table1[[#This Row],[Odds]]*Table1[[#This Row],[Win]]-Table1[[#This Row],[Dom Bet]])*Table1[[#This Row],[Dom Bankroll]]</f>
        <v>-1.6467889441986207E-2</v>
      </c>
      <c r="R1254" s="4">
        <f>Table1[[#This Row],[Dom Bet]]*Table1[[#This Row],[Odds]]*Table1[[#This Row],[Win]]-Table1[[#This Row],[Dom Bet]]</f>
        <v>-1.515000000000008E-2</v>
      </c>
      <c r="S1254" s="4">
        <f>S1253</f>
        <v>1.0869894021112951</v>
      </c>
      <c r="T1254">
        <v>0.47809999999999997</v>
      </c>
      <c r="U1254">
        <f>((Table1[[#This Row],[BB prob.]]*(Table1[[#This Row],[Odds]]-1)-1+Table1[[#This Row],[BB prob.]])/(Table1[[#This Row],[Odds]]-1))*0.3</f>
        <v>-5.2282500000000037E-2</v>
      </c>
      <c r="W1254">
        <f>(Table1[[#This Row],[BB Bet]]*Table1[[#This Row],[Odds]]*Table1[[#This Row],[Win]]-Table1[[#This Row],[BB Bet]])*Table1[[#This Row],[BB Bankroll]]</f>
        <v>0</v>
      </c>
      <c r="X1254">
        <f>Table1[[#This Row],[BB Bet]]*Table1[[#This Row],[Odds]]*Table1[[#This Row],[Win]]-Table1[[#This Row],[BB Bet]]</f>
        <v>0</v>
      </c>
      <c r="Y1254" s="5">
        <f>Y1253</f>
        <v>1.1682824525206896</v>
      </c>
    </row>
    <row r="1255" spans="1:25" x14ac:dyDescent="0.35">
      <c r="A1255" s="4">
        <v>2020020649.2</v>
      </c>
      <c r="B1255" s="4">
        <v>87</v>
      </c>
      <c r="C1255" s="4" t="s">
        <v>11</v>
      </c>
      <c r="D1255" s="4" t="s">
        <v>29</v>
      </c>
      <c r="E1255" s="4">
        <v>1</v>
      </c>
      <c r="F1255" s="4">
        <v>1</v>
      </c>
      <c r="G1255" s="4">
        <v>2.1</v>
      </c>
      <c r="H1255">
        <v>0.50246115072313613</v>
      </c>
      <c r="I1255">
        <f>((Table1[[#This Row],[H-S prob.]]*(Table1[[#This Row],[Odds]]-1)-1+Table1[[#This Row],[H-S prob.]])/(Table1[[#This Row],[Odds]]-1))*0.3</f>
        <v>1.5045931777796166E-2</v>
      </c>
      <c r="J1255">
        <v>1.5045931777796166E-2</v>
      </c>
      <c r="K1255">
        <f>(Table1[[#This Row],[H-S Bet]]*Table1[[#This Row],[Odds]]*Table1[[#This Row],[Win]]-Table1[[#This Row],[H-S Bet]])*Table1[[#This Row],[H-S Bankroll]]</f>
        <v>2.2073035325170097E-2</v>
      </c>
      <c r="L1255">
        <f>Table1[[#This Row],[H-S Bet]]*Table1[[#This Row],[Odds]]*Table1[[#This Row],[Win]]-Table1[[#This Row],[H-S Bet]]</f>
        <v>1.6550524955575782E-2</v>
      </c>
      <c r="M1255" s="5">
        <f>M1254</f>
        <v>1.3336758431782438</v>
      </c>
      <c r="N1255" s="4">
        <v>0.42199999999999999</v>
      </c>
      <c r="O1255" s="4">
        <f>((Table1[[#This Row],[Dom prob.]]*(Table1[[#This Row],[Odds]]-1)-1+Table1[[#This Row],[Dom prob.]])/(Table1[[#This Row],[Odds]]-1))*0.3</f>
        <v>-3.103636363636365E-2</v>
      </c>
      <c r="P1255" s="4"/>
      <c r="Q1255" s="4">
        <f>(Table1[[#This Row],[Dom Bet]]*Table1[[#This Row],[Odds]]*Table1[[#This Row],[Win]]-Table1[[#This Row],[Dom Bet]])*Table1[[#This Row],[Dom Bankroll]]</f>
        <v>0</v>
      </c>
      <c r="R1255" s="4">
        <f>Table1[[#This Row],[Dom Bet]]*Table1[[#This Row],[Odds]]*Table1[[#This Row],[Win]]-Table1[[#This Row],[Dom Bet]]</f>
        <v>0</v>
      </c>
      <c r="S1255" s="4">
        <f>S1254</f>
        <v>1.0869894021112951</v>
      </c>
      <c r="T1255">
        <v>0.52190000000000003</v>
      </c>
      <c r="U1255">
        <f>((Table1[[#This Row],[BB prob.]]*(Table1[[#This Row],[Odds]]-1)-1+Table1[[#This Row],[BB prob.]])/(Table1[[#This Row],[Odds]]-1))*0.3</f>
        <v>2.617909090909094E-2</v>
      </c>
      <c r="V1255">
        <v>2.617909090909094E-2</v>
      </c>
      <c r="W1255">
        <f>(Table1[[#This Row],[BB Bet]]*Table1[[#This Row],[Odds]]*Table1[[#This Row],[Win]]-Table1[[#This Row],[BB Bet]])*Table1[[#This Row],[BB Bankroll]]</f>
        <v>3.3643029785238338E-2</v>
      </c>
      <c r="X1255">
        <f>Table1[[#This Row],[BB Bet]]*Table1[[#This Row],[Odds]]*Table1[[#This Row],[Win]]-Table1[[#This Row],[BB Bet]]</f>
        <v>2.8797000000000034E-2</v>
      </c>
      <c r="Y1255" s="5">
        <f>Y1254</f>
        <v>1.1682824525206896</v>
      </c>
    </row>
    <row r="1256" spans="1:25" x14ac:dyDescent="0.35">
      <c r="A1256" s="4">
        <v>2020020649.3</v>
      </c>
      <c r="B1256" s="4">
        <v>87</v>
      </c>
      <c r="C1256" s="4" t="s">
        <v>22</v>
      </c>
      <c r="D1256" s="4" t="s">
        <v>8</v>
      </c>
      <c r="E1256" s="4">
        <v>1</v>
      </c>
      <c r="F1256" s="4">
        <v>1</v>
      </c>
      <c r="G1256" s="4">
        <v>1.95</v>
      </c>
      <c r="H1256">
        <v>0.44631824667872672</v>
      </c>
      <c r="I1256">
        <f>((Table1[[#This Row],[H-S prob.]]*(Table1[[#This Row],[Odds]]-1)-1+Table1[[#This Row],[H-S prob.]])/(Table1[[#This Row],[Odds]]-1))*0.3</f>
        <v>-4.0951395466257791E-2</v>
      </c>
      <c r="K1256">
        <f>(Table1[[#This Row],[H-S Bet]]*Table1[[#This Row],[Odds]]*Table1[[#This Row],[Win]]-Table1[[#This Row],[H-S Bet]])*Table1[[#This Row],[H-S Bankroll]]</f>
        <v>0</v>
      </c>
      <c r="L1256">
        <f>Table1[[#This Row],[H-S Bet]]*Table1[[#This Row],[Odds]]*Table1[[#This Row],[Win]]-Table1[[#This Row],[H-S Bet]]</f>
        <v>0</v>
      </c>
      <c r="M1256" s="5">
        <f>M1255</f>
        <v>1.3336758431782438</v>
      </c>
      <c r="N1256" s="4">
        <v>0.48</v>
      </c>
      <c r="O1256" s="4">
        <f>((Table1[[#This Row],[Dom prob.]]*(Table1[[#This Row],[Odds]]-1)-1+Table1[[#This Row],[Dom prob.]])/(Table1[[#This Row],[Odds]]-1))*0.3</f>
        <v>-2.0210526315789495E-2</v>
      </c>
      <c r="P1256" s="4"/>
      <c r="Q1256" s="4">
        <f>(Table1[[#This Row],[Dom Bet]]*Table1[[#This Row],[Odds]]*Table1[[#This Row],[Win]]-Table1[[#This Row],[Dom Bet]])*Table1[[#This Row],[Dom Bankroll]]</f>
        <v>0</v>
      </c>
      <c r="R1256" s="4">
        <f>Table1[[#This Row],[Dom Bet]]*Table1[[#This Row],[Odds]]*Table1[[#This Row],[Win]]-Table1[[#This Row],[Dom Bet]]</f>
        <v>0</v>
      </c>
      <c r="S1256" s="4">
        <f>S1255</f>
        <v>1.0869894021112951</v>
      </c>
      <c r="T1256">
        <v>0.44590000000000002</v>
      </c>
      <c r="U1256">
        <f>((Table1[[#This Row],[BB prob.]]*(Table1[[#This Row],[Odds]]-1)-1+Table1[[#This Row],[BB prob.]])/(Table1[[#This Row],[Odds]]-1))*0.3</f>
        <v>-4.1208947368421046E-2</v>
      </c>
      <c r="W1256">
        <f>(Table1[[#This Row],[BB Bet]]*Table1[[#This Row],[Odds]]*Table1[[#This Row],[Win]]-Table1[[#This Row],[BB Bet]])*Table1[[#This Row],[BB Bankroll]]</f>
        <v>0</v>
      </c>
      <c r="X1256">
        <f>Table1[[#This Row],[BB Bet]]*Table1[[#This Row],[Odds]]*Table1[[#This Row],[Win]]-Table1[[#This Row],[BB Bet]]</f>
        <v>0</v>
      </c>
      <c r="Y1256" s="5">
        <f>Y1255</f>
        <v>1.1682824525206896</v>
      </c>
    </row>
    <row r="1257" spans="1:25" x14ac:dyDescent="0.35">
      <c r="A1257" s="4">
        <v>2020020649.3</v>
      </c>
      <c r="B1257" s="4">
        <v>87</v>
      </c>
      <c r="C1257" s="4" t="s">
        <v>8</v>
      </c>
      <c r="D1257" s="4" t="s">
        <v>22</v>
      </c>
      <c r="E1257" s="4">
        <v>0</v>
      </c>
      <c r="F1257" s="4">
        <v>0</v>
      </c>
      <c r="G1257" s="4">
        <v>1.86</v>
      </c>
      <c r="H1257">
        <v>0.55368175332127334</v>
      </c>
      <c r="I1257">
        <f>((Table1[[#This Row],[H-S prob.]]*(Table1[[#This Row],[Odds]]-1)-1+Table1[[#This Row],[H-S prob.]])/(Table1[[#This Row],[Odds]]-1))*0.3</f>
        <v>1.0412114364268059E-2</v>
      </c>
      <c r="J1257">
        <v>1.0412114364268059E-2</v>
      </c>
      <c r="K1257">
        <f>(Table1[[#This Row],[H-S Bet]]*Table1[[#This Row],[Odds]]*Table1[[#This Row],[Win]]-Table1[[#This Row],[H-S Bet]])*Table1[[#This Row],[H-S Bankroll]]</f>
        <v>-1.3886385404033507E-2</v>
      </c>
      <c r="L1257">
        <f>Table1[[#This Row],[H-S Bet]]*Table1[[#This Row],[Odds]]*Table1[[#This Row],[Win]]-Table1[[#This Row],[H-S Bet]]</f>
        <v>-1.0412114364268059E-2</v>
      </c>
      <c r="M1257" s="5">
        <f>M1256</f>
        <v>1.3336758431782438</v>
      </c>
      <c r="N1257" s="4">
        <v>0.52</v>
      </c>
      <c r="O1257" s="4">
        <f>((Table1[[#This Row],[Dom prob.]]*(Table1[[#This Row],[Odds]]-1)-1+Table1[[#This Row],[Dom prob.]])/(Table1[[#This Row],[Odds]]-1))*0.3</f>
        <v>-1.1441860465116256E-2</v>
      </c>
      <c r="P1257" s="4"/>
      <c r="Q1257" s="4">
        <f>(Table1[[#This Row],[Dom Bet]]*Table1[[#This Row],[Odds]]*Table1[[#This Row],[Win]]-Table1[[#This Row],[Dom Bet]])*Table1[[#This Row],[Dom Bankroll]]</f>
        <v>0</v>
      </c>
      <c r="R1257" s="4">
        <f>Table1[[#This Row],[Dom Bet]]*Table1[[#This Row],[Odds]]*Table1[[#This Row],[Win]]-Table1[[#This Row],[Dom Bet]]</f>
        <v>0</v>
      </c>
      <c r="S1257" s="4">
        <f>S1256</f>
        <v>1.0869894021112951</v>
      </c>
      <c r="T1257">
        <v>0.55410000000000004</v>
      </c>
      <c r="U1257">
        <f>((Table1[[#This Row],[BB prob.]]*(Table1[[#This Row],[Odds]]-1)-1+Table1[[#This Row],[BB prob.]])/(Table1[[#This Row],[Odds]]-1))*0.3</f>
        <v>1.0683488372093037E-2</v>
      </c>
      <c r="V1257">
        <v>1.0683488372093037E-2</v>
      </c>
      <c r="W1257">
        <f>(Table1[[#This Row],[BB Bet]]*Table1[[#This Row],[Odds]]*Table1[[#This Row],[Win]]-Table1[[#This Row],[BB Bet]])*Table1[[#This Row],[BB Bankroll]]</f>
        <v>-1.2481331996825122E-2</v>
      </c>
      <c r="X1257">
        <f>Table1[[#This Row],[BB Bet]]*Table1[[#This Row],[Odds]]*Table1[[#This Row],[Win]]-Table1[[#This Row],[BB Bet]]</f>
        <v>-1.0683488372093037E-2</v>
      </c>
      <c r="Y1257" s="5">
        <f>Y1256</f>
        <v>1.1682824525206896</v>
      </c>
    </row>
    <row r="1258" spans="1:25" x14ac:dyDescent="0.35">
      <c r="A1258" s="4">
        <v>2020020650</v>
      </c>
      <c r="B1258" s="4">
        <v>88</v>
      </c>
      <c r="C1258" s="4" t="s">
        <v>15</v>
      </c>
      <c r="D1258" s="4" t="s">
        <v>3</v>
      </c>
      <c r="E1258" s="4">
        <v>1</v>
      </c>
      <c r="F1258" s="4">
        <v>0</v>
      </c>
      <c r="G1258" s="4">
        <v>2.5</v>
      </c>
      <c r="H1258">
        <v>0.34229144189970628</v>
      </c>
      <c r="I1258">
        <f>((Table1[[#This Row],[H-S prob.]]*(Table1[[#This Row],[Odds]]-1)-1+Table1[[#This Row],[H-S prob.]])/(Table1[[#This Row],[Odds]]-1))*0.3</f>
        <v>-2.8854279050146855E-2</v>
      </c>
      <c r="K1258">
        <f>(Table1[[#This Row],[H-S Bet]]*Table1[[#This Row],[Odds]]*Table1[[#This Row],[Win]]-Table1[[#This Row],[H-S Bet]])*Table1[[#This Row],[H-S Bankroll]]</f>
        <v>0</v>
      </c>
      <c r="L1258">
        <f>Table1[[#This Row],[H-S Bet]]*Table1[[#This Row],[Odds]]*Table1[[#This Row],[Win]]-Table1[[#This Row],[H-S Bet]]</f>
        <v>0</v>
      </c>
      <c r="M1258" s="5">
        <f>M1257+SUM(K1238:K1257)</f>
        <v>1.3261166673930394</v>
      </c>
      <c r="N1258" s="4">
        <v>0.38800000000000001</v>
      </c>
      <c r="O1258" s="4">
        <f>((Table1[[#This Row],[Dom prob.]]*(Table1[[#This Row],[Odds]]-1)-1+Table1[[#This Row],[Dom prob.]])/(Table1[[#This Row],[Odds]]-1))*0.3</f>
        <v>-5.9999999999999836E-3</v>
      </c>
      <c r="P1258" s="4"/>
      <c r="Q1258" s="4">
        <f>(Table1[[#This Row],[Dom Bet]]*Table1[[#This Row],[Odds]]*Table1[[#This Row],[Win]]-Table1[[#This Row],[Dom Bet]])*Table1[[#This Row],[Dom Bankroll]]</f>
        <v>0</v>
      </c>
      <c r="R1258" s="4">
        <f>Table1[[#This Row],[Dom Bet]]*Table1[[#This Row],[Odds]]*Table1[[#This Row],[Win]]-Table1[[#This Row],[Dom Bet]]</f>
        <v>0</v>
      </c>
      <c r="S1258" s="4">
        <f>S1257+SUM(Q1238:Q1257)</f>
        <v>1.1356169600041459</v>
      </c>
      <c r="T1258">
        <v>0.38590000000000002</v>
      </c>
      <c r="U1258">
        <f>((Table1[[#This Row],[BB prob.]]*(Table1[[#This Row],[Odds]]-1)-1+Table1[[#This Row],[BB prob.]])/(Table1[[#This Row],[Odds]]-1))*0.3</f>
        <v>-7.0499999999999782E-3</v>
      </c>
      <c r="W1258">
        <f>(Table1[[#This Row],[BB Bet]]*Table1[[#This Row],[Odds]]*Table1[[#This Row],[Win]]-Table1[[#This Row],[BB Bet]])*Table1[[#This Row],[BB Bankroll]]</f>
        <v>0</v>
      </c>
      <c r="X1258">
        <f>Table1[[#This Row],[BB Bet]]*Table1[[#This Row],[Odds]]*Table1[[#This Row],[Win]]-Table1[[#This Row],[BB Bet]]</f>
        <v>0</v>
      </c>
      <c r="Y1258" s="5">
        <f>Y1257+SUM(W1238:W1257)</f>
        <v>1.0646333142218476</v>
      </c>
    </row>
    <row r="1259" spans="1:25" x14ac:dyDescent="0.35">
      <c r="A1259" s="4">
        <v>2020020650</v>
      </c>
      <c r="B1259" s="4">
        <v>88</v>
      </c>
      <c r="C1259" s="4" t="s">
        <v>3</v>
      </c>
      <c r="D1259" s="4" t="s">
        <v>15</v>
      </c>
      <c r="E1259" s="4">
        <v>0</v>
      </c>
      <c r="F1259" s="4">
        <v>1</v>
      </c>
      <c r="G1259" s="4">
        <v>1.6</v>
      </c>
      <c r="H1259">
        <v>0.65770855810029383</v>
      </c>
      <c r="I1259">
        <f>((Table1[[#This Row],[H-S prob.]]*(Table1[[#This Row],[Odds]]-1)-1+Table1[[#This Row],[H-S prob.]])/(Table1[[#This Row],[Odds]]-1))*0.3</f>
        <v>2.6166846480235092E-2</v>
      </c>
      <c r="J1259">
        <v>2.6166846480235092E-2</v>
      </c>
      <c r="K1259">
        <f>(Table1[[#This Row],[H-S Bet]]*Table1[[#This Row],[Odds]]*Table1[[#This Row],[Win]]-Table1[[#This Row],[H-S Bet]])*Table1[[#This Row],[H-S Bankroll]]</f>
        <v>2.0820174750332786E-2</v>
      </c>
      <c r="L1259">
        <f>Table1[[#This Row],[H-S Bet]]*Table1[[#This Row],[Odds]]*Table1[[#This Row],[Win]]-Table1[[#This Row],[H-S Bet]]</f>
        <v>1.5700107888141055E-2</v>
      </c>
      <c r="M1259" s="5">
        <f>M1258</f>
        <v>1.3261166673930394</v>
      </c>
      <c r="N1259" s="4">
        <v>0.61199999999999999</v>
      </c>
      <c r="O1259" s="4">
        <f>((Table1[[#This Row],[Dom prob.]]*(Table1[[#This Row],[Odds]]-1)-1+Table1[[#This Row],[Dom prob.]])/(Table1[[#This Row],[Odds]]-1))*0.3</f>
        <v>-1.0400000000000019E-2</v>
      </c>
      <c r="P1259" s="4"/>
      <c r="Q1259" s="4">
        <f>(Table1[[#This Row],[Dom Bet]]*Table1[[#This Row],[Odds]]*Table1[[#This Row],[Win]]-Table1[[#This Row],[Dom Bet]])*Table1[[#This Row],[Dom Bankroll]]</f>
        <v>0</v>
      </c>
      <c r="R1259" s="4">
        <f>Table1[[#This Row],[Dom Bet]]*Table1[[#This Row],[Odds]]*Table1[[#This Row],[Win]]-Table1[[#This Row],[Dom Bet]]</f>
        <v>0</v>
      </c>
      <c r="S1259" s="4">
        <f>S1258</f>
        <v>1.1356169600041459</v>
      </c>
      <c r="T1259">
        <v>0.61409999999999998</v>
      </c>
      <c r="U1259">
        <f>((Table1[[#This Row],[BB prob.]]*(Table1[[#This Row],[Odds]]-1)-1+Table1[[#This Row],[BB prob.]])/(Table1[[#This Row],[Odds]]-1))*0.3</f>
        <v>-8.7200000000000038E-3</v>
      </c>
      <c r="W1259">
        <f>(Table1[[#This Row],[BB Bet]]*Table1[[#This Row],[Odds]]*Table1[[#This Row],[Win]]-Table1[[#This Row],[BB Bet]])*Table1[[#This Row],[BB Bankroll]]</f>
        <v>0</v>
      </c>
      <c r="X1259">
        <f>Table1[[#This Row],[BB Bet]]*Table1[[#This Row],[Odds]]*Table1[[#This Row],[Win]]-Table1[[#This Row],[BB Bet]]</f>
        <v>0</v>
      </c>
      <c r="Y1259" s="5">
        <f>Y1258</f>
        <v>1.0646333142218476</v>
      </c>
    </row>
    <row r="1260" spans="1:25" x14ac:dyDescent="0.35">
      <c r="A1260" s="4">
        <v>2020020651</v>
      </c>
      <c r="B1260" s="4">
        <v>88</v>
      </c>
      <c r="C1260" s="4" t="s">
        <v>16</v>
      </c>
      <c r="D1260" s="4" t="s">
        <v>17</v>
      </c>
      <c r="E1260" s="4">
        <v>1</v>
      </c>
      <c r="F1260" s="4">
        <v>1</v>
      </c>
      <c r="G1260" s="4">
        <v>1.8</v>
      </c>
      <c r="H1260">
        <v>0.57011804578195657</v>
      </c>
      <c r="I1260">
        <f>((Table1[[#This Row],[H-S prob.]]*(Table1[[#This Row],[Odds]]-1)-1+Table1[[#This Row],[H-S prob.]])/(Table1[[#This Row],[Odds]]-1))*0.3</f>
        <v>9.8296809028206866E-3</v>
      </c>
      <c r="J1260">
        <v>9.8296809028206866E-3</v>
      </c>
      <c r="K1260">
        <f>(Table1[[#This Row],[H-S Bet]]*Table1[[#This Row],[Odds]]*Table1[[#This Row],[Win]]-Table1[[#This Row],[H-S Bet]])*Table1[[#This Row],[H-S Bankroll]]</f>
        <v>1.0428242944308457E-2</v>
      </c>
      <c r="L1260">
        <f>Table1[[#This Row],[H-S Bet]]*Table1[[#This Row],[Odds]]*Table1[[#This Row],[Win]]-Table1[[#This Row],[H-S Bet]]</f>
        <v>7.8637447222565486E-3</v>
      </c>
      <c r="M1260" s="5">
        <f>M1259</f>
        <v>1.3261166673930394</v>
      </c>
      <c r="N1260" s="4">
        <v>0.504</v>
      </c>
      <c r="O1260" s="4">
        <f>((Table1[[#This Row],[Dom prob.]]*(Table1[[#This Row],[Odds]]-1)-1+Table1[[#This Row],[Dom prob.]])/(Table1[[#This Row],[Odds]]-1))*0.3</f>
        <v>-3.4799999999999998E-2</v>
      </c>
      <c r="P1260" s="4"/>
      <c r="Q1260" s="4">
        <f>(Table1[[#This Row],[Dom Bet]]*Table1[[#This Row],[Odds]]*Table1[[#This Row],[Win]]-Table1[[#This Row],[Dom Bet]])*Table1[[#This Row],[Dom Bankroll]]</f>
        <v>0</v>
      </c>
      <c r="R1260" s="4">
        <f>Table1[[#This Row],[Dom Bet]]*Table1[[#This Row],[Odds]]*Table1[[#This Row],[Win]]-Table1[[#This Row],[Dom Bet]]</f>
        <v>0</v>
      </c>
      <c r="S1260" s="4">
        <f>S1259</f>
        <v>1.1356169600041459</v>
      </c>
      <c r="T1260">
        <v>0.59440000000000004</v>
      </c>
      <c r="U1260">
        <f>((Table1[[#This Row],[BB prob.]]*(Table1[[#This Row],[Odds]]-1)-1+Table1[[#This Row],[BB prob.]])/(Table1[[#This Row],[Odds]]-1))*0.3</f>
        <v>2.6220000000000035E-2</v>
      </c>
      <c r="V1260">
        <v>2.6220000000000035E-2</v>
      </c>
      <c r="W1260">
        <f>(Table1[[#This Row],[BB Bet]]*Table1[[#This Row],[Odds]]*Table1[[#This Row],[Win]]-Table1[[#This Row],[BB Bet]])*Table1[[#This Row],[BB Bankroll]]</f>
        <v>2.2331748399117505E-2</v>
      </c>
      <c r="X1260">
        <f>Table1[[#This Row],[BB Bet]]*Table1[[#This Row],[Odds]]*Table1[[#This Row],[Win]]-Table1[[#This Row],[BB Bet]]</f>
        <v>2.0976000000000029E-2</v>
      </c>
      <c r="Y1260" s="5">
        <f>Y1259</f>
        <v>1.0646333142218476</v>
      </c>
    </row>
    <row r="1261" spans="1:25" x14ac:dyDescent="0.35">
      <c r="A1261" s="4">
        <v>2020020651</v>
      </c>
      <c r="B1261" s="4">
        <v>88</v>
      </c>
      <c r="C1261" s="4" t="s">
        <v>17</v>
      </c>
      <c r="D1261" s="4" t="s">
        <v>16</v>
      </c>
      <c r="E1261" s="4">
        <v>0</v>
      </c>
      <c r="F1261" s="4">
        <v>0</v>
      </c>
      <c r="G1261" s="4">
        <v>2.0499999999999998</v>
      </c>
      <c r="H1261">
        <v>0.42988195421804343</v>
      </c>
      <c r="I1261">
        <f>((Table1[[#This Row],[H-S prob.]]*(Table1[[#This Row],[Odds]]-1)-1+Table1[[#This Row],[H-S prob.]])/(Table1[[#This Row],[Odds]]-1))*0.3</f>
        <v>-3.3926283958003144E-2</v>
      </c>
      <c r="K1261">
        <f>(Table1[[#This Row],[H-S Bet]]*Table1[[#This Row],[Odds]]*Table1[[#This Row],[Win]]-Table1[[#This Row],[H-S Bet]])*Table1[[#This Row],[H-S Bankroll]]</f>
        <v>0</v>
      </c>
      <c r="L1261">
        <f>Table1[[#This Row],[H-S Bet]]*Table1[[#This Row],[Odds]]*Table1[[#This Row],[Win]]-Table1[[#This Row],[H-S Bet]]</f>
        <v>0</v>
      </c>
      <c r="M1261" s="5">
        <f>M1260</f>
        <v>1.3261166673930394</v>
      </c>
      <c r="N1261" s="4">
        <v>0.496</v>
      </c>
      <c r="O1261" s="4">
        <f>((Table1[[#This Row],[Dom prob.]]*(Table1[[#This Row],[Odds]]-1)-1+Table1[[#This Row],[Dom prob.]])/(Table1[[#This Row],[Odds]]-1))*0.3</f>
        <v>4.7999999999999788E-3</v>
      </c>
      <c r="P1261" s="4">
        <v>4.7999999999999788E-3</v>
      </c>
      <c r="Q1261" s="4">
        <f>(Table1[[#This Row],[Dom Bet]]*Table1[[#This Row],[Odds]]*Table1[[#This Row],[Win]]-Table1[[#This Row],[Dom Bet]])*Table1[[#This Row],[Dom Bankroll]]</f>
        <v>-5.4509614080198764E-3</v>
      </c>
      <c r="R1261" s="4">
        <f>Table1[[#This Row],[Dom Bet]]*Table1[[#This Row],[Odds]]*Table1[[#This Row],[Win]]-Table1[[#This Row],[Dom Bet]]</f>
        <v>-4.7999999999999788E-3</v>
      </c>
      <c r="S1261" s="4">
        <f>S1260</f>
        <v>1.1356169600041459</v>
      </c>
      <c r="T1261">
        <v>0.40559999999999996</v>
      </c>
      <c r="U1261">
        <f>((Table1[[#This Row],[BB prob.]]*(Table1[[#This Row],[Odds]]-1)-1+Table1[[#This Row],[BB prob.]])/(Table1[[#This Row],[Odds]]-1))*0.3</f>
        <v>-4.8148571428571499E-2</v>
      </c>
      <c r="W1261">
        <f>(Table1[[#This Row],[BB Bet]]*Table1[[#This Row],[Odds]]*Table1[[#This Row],[Win]]-Table1[[#This Row],[BB Bet]])*Table1[[#This Row],[BB Bankroll]]</f>
        <v>0</v>
      </c>
      <c r="X1261">
        <f>Table1[[#This Row],[BB Bet]]*Table1[[#This Row],[Odds]]*Table1[[#This Row],[Win]]-Table1[[#This Row],[BB Bet]]</f>
        <v>0</v>
      </c>
      <c r="Y1261" s="5">
        <f>Y1260</f>
        <v>1.0646333142218476</v>
      </c>
    </row>
    <row r="1262" spans="1:25" x14ac:dyDescent="0.35">
      <c r="A1262" s="4">
        <v>2020020652</v>
      </c>
      <c r="B1262" s="4">
        <v>88</v>
      </c>
      <c r="C1262" s="4" t="s">
        <v>12</v>
      </c>
      <c r="D1262" s="4" t="s">
        <v>2</v>
      </c>
      <c r="E1262" s="4">
        <v>0</v>
      </c>
      <c r="F1262" s="4">
        <v>1</v>
      </c>
      <c r="G1262" s="4">
        <v>2.9</v>
      </c>
      <c r="H1262">
        <v>0.27315418570164579</v>
      </c>
      <c r="I1262">
        <f>((Table1[[#This Row],[H-S prob.]]*(Table1[[#This Row],[Odds]]-1)-1+Table1[[#This Row],[H-S prob.]])/(Table1[[#This Row],[Odds]]-1))*0.3</f>
        <v>-3.2818872862930622E-2</v>
      </c>
      <c r="K1262">
        <f>(Table1[[#This Row],[H-S Bet]]*Table1[[#This Row],[Odds]]*Table1[[#This Row],[Win]]-Table1[[#This Row],[H-S Bet]])*Table1[[#This Row],[H-S Bankroll]]</f>
        <v>0</v>
      </c>
      <c r="L1262">
        <f>Table1[[#This Row],[H-S Bet]]*Table1[[#This Row],[Odds]]*Table1[[#This Row],[Win]]-Table1[[#This Row],[H-S Bet]]</f>
        <v>0</v>
      </c>
      <c r="M1262" s="5">
        <f>M1261</f>
        <v>1.3261166673930394</v>
      </c>
      <c r="N1262" s="4">
        <v>0.34499999999999997</v>
      </c>
      <c r="O1262" s="4">
        <f>((Table1[[#This Row],[Dom prob.]]*(Table1[[#This Row],[Odds]]-1)-1+Table1[[#This Row],[Dom prob.]])/(Table1[[#This Row],[Odds]]-1))*0.3</f>
        <v>7.8947368421043945E-5</v>
      </c>
      <c r="P1262" s="4">
        <v>7.8947368421043945E-5</v>
      </c>
      <c r="Q1262" s="4">
        <f>(Table1[[#This Row],[Dom Bet]]*Table1[[#This Row],[Odds]]*Table1[[#This Row],[Win]]-Table1[[#This Row],[Dom Bet]])*Table1[[#This Row],[Dom Bankroll]]</f>
        <v>1.7034254400060314E-4</v>
      </c>
      <c r="R1262" s="4">
        <f>Table1[[#This Row],[Dom Bet]]*Table1[[#This Row],[Odds]]*Table1[[#This Row],[Win]]-Table1[[#This Row],[Dom Bet]]</f>
        <v>1.4999999999998348E-4</v>
      </c>
      <c r="S1262" s="4">
        <f>S1261</f>
        <v>1.1356169600041459</v>
      </c>
      <c r="T1262">
        <v>0.30079999999999996</v>
      </c>
      <c r="U1262">
        <f>((Table1[[#This Row],[BB prob.]]*(Table1[[#This Row],[Odds]]-1)-1+Table1[[#This Row],[BB prob.]])/(Table1[[#This Row],[Odds]]-1))*0.3</f>
        <v>-2.0160000000000018E-2</v>
      </c>
      <c r="W1262">
        <f>(Table1[[#This Row],[BB Bet]]*Table1[[#This Row],[Odds]]*Table1[[#This Row],[Win]]-Table1[[#This Row],[BB Bet]])*Table1[[#This Row],[BB Bankroll]]</f>
        <v>0</v>
      </c>
      <c r="X1262">
        <f>Table1[[#This Row],[BB Bet]]*Table1[[#This Row],[Odds]]*Table1[[#This Row],[Win]]-Table1[[#This Row],[BB Bet]]</f>
        <v>0</v>
      </c>
      <c r="Y1262" s="5">
        <f>Y1261</f>
        <v>1.0646333142218476</v>
      </c>
    </row>
    <row r="1263" spans="1:25" x14ac:dyDescent="0.35">
      <c r="A1263" s="4">
        <v>2020020652</v>
      </c>
      <c r="B1263" s="4">
        <v>88</v>
      </c>
      <c r="C1263" s="4" t="s">
        <v>2</v>
      </c>
      <c r="D1263" s="4" t="s">
        <v>12</v>
      </c>
      <c r="E1263" s="4">
        <v>1</v>
      </c>
      <c r="F1263" s="4">
        <v>0</v>
      </c>
      <c r="G1263" s="4">
        <v>1.47</v>
      </c>
      <c r="H1263">
        <v>0.72684581429835415</v>
      </c>
      <c r="I1263">
        <f>((Table1[[#This Row],[H-S prob.]]*(Table1[[#This Row],[Odds]]-1)-1+Table1[[#This Row],[H-S prob.]])/(Table1[[#This Row],[Odds]]-1))*0.3</f>
        <v>4.3700008735264209E-2</v>
      </c>
      <c r="J1263">
        <v>4.3700008735264209E-2</v>
      </c>
      <c r="K1263">
        <f>(Table1[[#This Row],[H-S Bet]]*Table1[[#This Row],[Odds]]*Table1[[#This Row],[Win]]-Table1[[#This Row],[H-S Bet]])*Table1[[#This Row],[H-S Bankroll]]</f>
        <v>-5.7951309949055278E-2</v>
      </c>
      <c r="L1263">
        <f>Table1[[#This Row],[H-S Bet]]*Table1[[#This Row],[Odds]]*Table1[[#This Row],[Win]]-Table1[[#This Row],[H-S Bet]]</f>
        <v>-4.3700008735264209E-2</v>
      </c>
      <c r="M1263" s="5">
        <f>M1262</f>
        <v>1.3261166673930394</v>
      </c>
      <c r="N1263" s="4">
        <v>0.65500000000000003</v>
      </c>
      <c r="O1263" s="4">
        <f>((Table1[[#This Row],[Dom prob.]]*(Table1[[#This Row],[Odds]]-1)-1+Table1[[#This Row],[Dom prob.]])/(Table1[[#This Row],[Odds]]-1))*0.3</f>
        <v>-2.3712765957446817E-2</v>
      </c>
      <c r="P1263" s="4"/>
      <c r="Q1263" s="4">
        <f>(Table1[[#This Row],[Dom Bet]]*Table1[[#This Row],[Odds]]*Table1[[#This Row],[Win]]-Table1[[#This Row],[Dom Bet]])*Table1[[#This Row],[Dom Bankroll]]</f>
        <v>0</v>
      </c>
      <c r="R1263" s="4">
        <f>Table1[[#This Row],[Dom Bet]]*Table1[[#This Row],[Odds]]*Table1[[#This Row],[Win]]-Table1[[#This Row],[Dom Bet]]</f>
        <v>0</v>
      </c>
      <c r="S1263" s="4">
        <f>S1262</f>
        <v>1.1356169600041459</v>
      </c>
      <c r="T1263">
        <v>0.69920000000000004</v>
      </c>
      <c r="U1263">
        <f>((Table1[[#This Row],[BB prob.]]*(Table1[[#This Row],[Odds]]-1)-1+Table1[[#This Row],[BB prob.]])/(Table1[[#This Row],[Odds]]-1))*0.3</f>
        <v>1.7760000000000047E-2</v>
      </c>
      <c r="V1263">
        <v>1.7760000000000047E-2</v>
      </c>
      <c r="W1263">
        <f>(Table1[[#This Row],[BB Bet]]*Table1[[#This Row],[Odds]]*Table1[[#This Row],[Win]]-Table1[[#This Row],[BB Bet]])*Table1[[#This Row],[BB Bankroll]]</f>
        <v>-1.8907887660580065E-2</v>
      </c>
      <c r="X1263">
        <f>Table1[[#This Row],[BB Bet]]*Table1[[#This Row],[Odds]]*Table1[[#This Row],[Win]]-Table1[[#This Row],[BB Bet]]</f>
        <v>-1.7760000000000047E-2</v>
      </c>
      <c r="Y1263" s="5">
        <f>Y1262</f>
        <v>1.0646333142218476</v>
      </c>
    </row>
    <row r="1264" spans="1:25" x14ac:dyDescent="0.35">
      <c r="A1264" s="4">
        <v>2020020653</v>
      </c>
      <c r="B1264" s="4">
        <v>88</v>
      </c>
      <c r="C1264" s="4" t="s">
        <v>14</v>
      </c>
      <c r="D1264" s="4" t="s">
        <v>13</v>
      </c>
      <c r="E1264" s="4">
        <v>1</v>
      </c>
      <c r="F1264" s="4">
        <v>0</v>
      </c>
      <c r="G1264" s="4">
        <v>2.1</v>
      </c>
      <c r="H1264">
        <v>0.48420999786480617</v>
      </c>
      <c r="I1264">
        <f>((Table1[[#This Row],[H-S prob.]]*(Table1[[#This Row],[Odds]]-1)-1+Table1[[#This Row],[H-S prob.]])/(Table1[[#This Row],[Odds]]-1))*0.3</f>
        <v>4.5929987771162794E-3</v>
      </c>
      <c r="J1264">
        <v>4.5929987771162794E-3</v>
      </c>
      <c r="K1264">
        <f>(Table1[[#This Row],[H-S Bet]]*Table1[[#This Row],[Odds]]*Table1[[#This Row],[Win]]-Table1[[#This Row],[H-S Bet]])*Table1[[#This Row],[H-S Bankroll]]</f>
        <v>-6.0908522316497453E-3</v>
      </c>
      <c r="L1264">
        <f>Table1[[#This Row],[H-S Bet]]*Table1[[#This Row],[Odds]]*Table1[[#This Row],[Win]]-Table1[[#This Row],[H-S Bet]]</f>
        <v>-4.5929987771162794E-3</v>
      </c>
      <c r="M1264" s="5">
        <f>M1263</f>
        <v>1.3261166673930394</v>
      </c>
      <c r="N1264" s="4">
        <v>0.47199999999999998</v>
      </c>
      <c r="O1264" s="4">
        <f>((Table1[[#This Row],[Dom prob.]]*(Table1[[#This Row],[Odds]]-1)-1+Table1[[#This Row],[Dom prob.]])/(Table1[[#This Row],[Odds]]-1))*0.3</f>
        <v>-2.4000000000000076E-3</v>
      </c>
      <c r="P1264" s="4"/>
      <c r="Q1264" s="4">
        <f>(Table1[[#This Row],[Dom Bet]]*Table1[[#This Row],[Odds]]*Table1[[#This Row],[Win]]-Table1[[#This Row],[Dom Bet]])*Table1[[#This Row],[Dom Bankroll]]</f>
        <v>0</v>
      </c>
      <c r="R1264" s="4">
        <f>Table1[[#This Row],[Dom Bet]]*Table1[[#This Row],[Odds]]*Table1[[#This Row],[Win]]-Table1[[#This Row],[Dom Bet]]</f>
        <v>0</v>
      </c>
      <c r="S1264" s="4">
        <f>S1263</f>
        <v>1.1356169600041459</v>
      </c>
      <c r="T1264">
        <v>0.5887</v>
      </c>
      <c r="U1264">
        <f>((Table1[[#This Row],[BB prob.]]*(Table1[[#This Row],[Odds]]-1)-1+Table1[[#This Row],[BB prob.]])/(Table1[[#This Row],[Odds]]-1))*0.3</f>
        <v>6.4437272727272746E-2</v>
      </c>
      <c r="V1264">
        <v>6.4437272727272746E-2</v>
      </c>
      <c r="W1264">
        <f>(Table1[[#This Row],[BB Bet]]*Table1[[#This Row],[Odds]]*Table1[[#This Row],[Win]]-Table1[[#This Row],[BB Bet]])*Table1[[#This Row],[BB Bankroll]]</f>
        <v>-6.8602067223053453E-2</v>
      </c>
      <c r="X1264">
        <f>Table1[[#This Row],[BB Bet]]*Table1[[#This Row],[Odds]]*Table1[[#This Row],[Win]]-Table1[[#This Row],[BB Bet]]</f>
        <v>-6.4437272727272746E-2</v>
      </c>
      <c r="Y1264" s="5">
        <f>Y1263</f>
        <v>1.0646333142218476</v>
      </c>
    </row>
    <row r="1265" spans="1:25" x14ac:dyDescent="0.35">
      <c r="A1265" s="4">
        <v>2020020653</v>
      </c>
      <c r="B1265" s="4">
        <v>88</v>
      </c>
      <c r="C1265" s="4" t="s">
        <v>13</v>
      </c>
      <c r="D1265" s="4" t="s">
        <v>14</v>
      </c>
      <c r="E1265" s="4">
        <v>0</v>
      </c>
      <c r="F1265" s="4">
        <v>1</v>
      </c>
      <c r="G1265" s="4">
        <v>1.76</v>
      </c>
      <c r="H1265">
        <v>0.51579000213519377</v>
      </c>
      <c r="I1265">
        <f>((Table1[[#This Row],[H-S prob.]]*(Table1[[#This Row],[Odds]]-1)-1+Table1[[#This Row],[H-S prob.]])/(Table1[[#This Row],[Odds]]-1))*0.3</f>
        <v>-3.6398524832391685E-2</v>
      </c>
      <c r="K1265">
        <f>(Table1[[#This Row],[H-S Bet]]*Table1[[#This Row],[Odds]]*Table1[[#This Row],[Win]]-Table1[[#This Row],[H-S Bet]])*Table1[[#This Row],[H-S Bankroll]]</f>
        <v>0</v>
      </c>
      <c r="L1265">
        <f>Table1[[#This Row],[H-S Bet]]*Table1[[#This Row],[Odds]]*Table1[[#This Row],[Win]]-Table1[[#This Row],[H-S Bet]]</f>
        <v>0</v>
      </c>
      <c r="M1265" s="5">
        <f>M1264</f>
        <v>1.3261166673930394</v>
      </c>
      <c r="N1265" s="4">
        <v>0.52800000000000002</v>
      </c>
      <c r="O1265" s="4">
        <f>((Table1[[#This Row],[Dom prob.]]*(Table1[[#This Row],[Odds]]-1)-1+Table1[[#This Row],[Dom prob.]])/(Table1[[#This Row],[Odds]]-1))*0.3</f>
        <v>-2.7915789473684168E-2</v>
      </c>
      <c r="P1265" s="4"/>
      <c r="Q1265" s="4">
        <f>(Table1[[#This Row],[Dom Bet]]*Table1[[#This Row],[Odds]]*Table1[[#This Row],[Win]]-Table1[[#This Row],[Dom Bet]])*Table1[[#This Row],[Dom Bankroll]]</f>
        <v>0</v>
      </c>
      <c r="R1265" s="4">
        <f>Table1[[#This Row],[Dom Bet]]*Table1[[#This Row],[Odds]]*Table1[[#This Row],[Win]]-Table1[[#This Row],[Dom Bet]]</f>
        <v>0</v>
      </c>
      <c r="S1265" s="4">
        <f>S1264</f>
        <v>1.1356169600041459</v>
      </c>
      <c r="T1265">
        <v>0.4113</v>
      </c>
      <c r="U1265">
        <f>((Table1[[#This Row],[BB prob.]]*(Table1[[#This Row],[Odds]]-1)-1+Table1[[#This Row],[BB prob.]])/(Table1[[#This Row],[Odds]]-1))*0.3</f>
        <v>-0.10899157894736843</v>
      </c>
      <c r="W1265">
        <f>(Table1[[#This Row],[BB Bet]]*Table1[[#This Row],[Odds]]*Table1[[#This Row],[Win]]-Table1[[#This Row],[BB Bet]])*Table1[[#This Row],[BB Bankroll]]</f>
        <v>0</v>
      </c>
      <c r="X1265">
        <f>Table1[[#This Row],[BB Bet]]*Table1[[#This Row],[Odds]]*Table1[[#This Row],[Win]]-Table1[[#This Row],[BB Bet]]</f>
        <v>0</v>
      </c>
      <c r="Y1265" s="5">
        <f>Y1264</f>
        <v>1.0646333142218476</v>
      </c>
    </row>
    <row r="1266" spans="1:25" x14ac:dyDescent="0.35">
      <c r="A1266" s="4">
        <v>2020020655</v>
      </c>
      <c r="B1266" s="4">
        <v>88</v>
      </c>
      <c r="C1266" s="4" t="s">
        <v>24</v>
      </c>
      <c r="D1266" s="4" t="s">
        <v>27</v>
      </c>
      <c r="E1266" s="4">
        <v>0</v>
      </c>
      <c r="F1266" s="4">
        <v>0</v>
      </c>
      <c r="G1266" s="4">
        <v>3.1</v>
      </c>
      <c r="H1266">
        <v>0.35083364899707892</v>
      </c>
      <c r="I1266">
        <f>((Table1[[#This Row],[H-S prob.]]*(Table1[[#This Row],[Odds]]-1)-1+Table1[[#This Row],[H-S prob.]])/(Table1[[#This Row],[Odds]]-1))*0.3</f>
        <v>1.2512044555849231E-2</v>
      </c>
      <c r="J1266">
        <v>1.2512044555849231E-2</v>
      </c>
      <c r="K1266">
        <f>(Table1[[#This Row],[H-S Bet]]*Table1[[#This Row],[Odds]]*Table1[[#This Row],[Win]]-Table1[[#This Row],[H-S Bet]])*Table1[[#This Row],[H-S Bankroll]]</f>
        <v>-1.6592430828676005E-2</v>
      </c>
      <c r="L1266">
        <f>Table1[[#This Row],[H-S Bet]]*Table1[[#This Row],[Odds]]*Table1[[#This Row],[Win]]-Table1[[#This Row],[H-S Bet]]</f>
        <v>-1.2512044555849231E-2</v>
      </c>
      <c r="M1266" s="5">
        <f>M1265</f>
        <v>1.3261166673930394</v>
      </c>
      <c r="N1266" s="4">
        <v>0.32799999999999996</v>
      </c>
      <c r="O1266" s="4">
        <f>((Table1[[#This Row],[Dom prob.]]*(Table1[[#This Row],[Odds]]-1)-1+Table1[[#This Row],[Dom prob.]])/(Table1[[#This Row],[Odds]]-1))*0.3</f>
        <v>2.3999999999999889E-3</v>
      </c>
      <c r="P1266" s="4">
        <v>2.3999999999999889E-3</v>
      </c>
      <c r="Q1266" s="4">
        <f>(Table1[[#This Row],[Dom Bet]]*Table1[[#This Row],[Odds]]*Table1[[#This Row],[Win]]-Table1[[#This Row],[Dom Bet]])*Table1[[#This Row],[Dom Bankroll]]</f>
        <v>-2.7254807040099378E-3</v>
      </c>
      <c r="R1266" s="4">
        <f>Table1[[#This Row],[Dom Bet]]*Table1[[#This Row],[Odds]]*Table1[[#This Row],[Win]]-Table1[[#This Row],[Dom Bet]]</f>
        <v>-2.3999999999999889E-3</v>
      </c>
      <c r="S1266" s="4">
        <f>S1265</f>
        <v>1.1356169600041459</v>
      </c>
      <c r="T1266">
        <v>0.30830000000000002</v>
      </c>
      <c r="U1266">
        <f>((Table1[[#This Row],[BB prob.]]*(Table1[[#This Row],[Odds]]-1)-1+Table1[[#This Row],[BB prob.]])/(Table1[[#This Row],[Odds]]-1))*0.3</f>
        <v>-6.3242857142857024E-3</v>
      </c>
      <c r="W1266">
        <f>(Table1[[#This Row],[BB Bet]]*Table1[[#This Row],[Odds]]*Table1[[#This Row],[Win]]-Table1[[#This Row],[BB Bet]])*Table1[[#This Row],[BB Bankroll]]</f>
        <v>0</v>
      </c>
      <c r="X1266">
        <f>Table1[[#This Row],[BB Bet]]*Table1[[#This Row],[Odds]]*Table1[[#This Row],[Win]]-Table1[[#This Row],[BB Bet]]</f>
        <v>0</v>
      </c>
      <c r="Y1266" s="5">
        <f>Y1265</f>
        <v>1.0646333142218476</v>
      </c>
    </row>
    <row r="1267" spans="1:25" x14ac:dyDescent="0.35">
      <c r="A1267" s="4">
        <v>2020020655</v>
      </c>
      <c r="B1267" s="4">
        <v>88</v>
      </c>
      <c r="C1267" s="4" t="s">
        <v>27</v>
      </c>
      <c r="D1267" s="4" t="s">
        <v>24</v>
      </c>
      <c r="E1267" s="4">
        <v>1</v>
      </c>
      <c r="F1267" s="4">
        <v>1</v>
      </c>
      <c r="G1267" s="4">
        <v>1.4</v>
      </c>
      <c r="H1267">
        <v>0.64916635100292108</v>
      </c>
      <c r="I1267">
        <f>((Table1[[#This Row],[H-S prob.]]*(Table1[[#This Row],[Odds]]-1)-1+Table1[[#This Row],[H-S prob.]])/(Table1[[#This Row],[Odds]]-1))*0.3</f>
        <v>-6.8375331446932877E-2</v>
      </c>
      <c r="K1267">
        <f>(Table1[[#This Row],[H-S Bet]]*Table1[[#This Row],[Odds]]*Table1[[#This Row],[Win]]-Table1[[#This Row],[H-S Bet]])*Table1[[#This Row],[H-S Bankroll]]</f>
        <v>0</v>
      </c>
      <c r="L1267">
        <f>Table1[[#This Row],[H-S Bet]]*Table1[[#This Row],[Odds]]*Table1[[#This Row],[Win]]-Table1[[#This Row],[H-S Bet]]</f>
        <v>0</v>
      </c>
      <c r="M1267" s="5">
        <f>M1266</f>
        <v>1.3261166673930394</v>
      </c>
      <c r="N1267" s="4">
        <v>0.67200000000000004</v>
      </c>
      <c r="O1267" s="4">
        <f>((Table1[[#This Row],[Dom prob.]]*(Table1[[#This Row],[Odds]]-1)-1+Table1[[#This Row],[Dom prob.]])/(Table1[[#This Row],[Odds]]-1))*0.3</f>
        <v>-4.440000000000003E-2</v>
      </c>
      <c r="P1267" s="4"/>
      <c r="Q1267" s="4">
        <f>(Table1[[#This Row],[Dom Bet]]*Table1[[#This Row],[Odds]]*Table1[[#This Row],[Win]]-Table1[[#This Row],[Dom Bet]])*Table1[[#This Row],[Dom Bankroll]]</f>
        <v>0</v>
      </c>
      <c r="R1267" s="4">
        <f>Table1[[#This Row],[Dom Bet]]*Table1[[#This Row],[Odds]]*Table1[[#This Row],[Win]]-Table1[[#This Row],[Dom Bet]]</f>
        <v>0</v>
      </c>
      <c r="S1267" s="4">
        <f>S1266</f>
        <v>1.1356169600041459</v>
      </c>
      <c r="T1267">
        <v>0.69169999999999998</v>
      </c>
      <c r="U1267">
        <f>((Table1[[#This Row],[BB prob.]]*(Table1[[#This Row],[Odds]]-1)-1+Table1[[#This Row],[BB prob.]])/(Table1[[#This Row],[Odds]]-1))*0.3</f>
        <v>-2.3715000000000073E-2</v>
      </c>
      <c r="W1267">
        <f>(Table1[[#This Row],[BB Bet]]*Table1[[#This Row],[Odds]]*Table1[[#This Row],[Win]]-Table1[[#This Row],[BB Bet]])*Table1[[#This Row],[BB Bankroll]]</f>
        <v>0</v>
      </c>
      <c r="X1267">
        <f>Table1[[#This Row],[BB Bet]]*Table1[[#This Row],[Odds]]*Table1[[#This Row],[Win]]-Table1[[#This Row],[BB Bet]]</f>
        <v>0</v>
      </c>
      <c r="Y1267" s="5">
        <f>Y1266</f>
        <v>1.0646333142218476</v>
      </c>
    </row>
    <row r="1268" spans="1:25" x14ac:dyDescent="0.35">
      <c r="A1268" s="4">
        <v>2020020656</v>
      </c>
      <c r="B1268" s="4">
        <v>88</v>
      </c>
      <c r="C1268" s="4" t="s">
        <v>26</v>
      </c>
      <c r="D1268" s="4" t="s">
        <v>10</v>
      </c>
      <c r="E1268" s="4">
        <v>1</v>
      </c>
      <c r="F1268" s="4">
        <v>0</v>
      </c>
      <c r="G1268" s="4">
        <v>3.75</v>
      </c>
      <c r="H1268">
        <v>0.31588878254978631</v>
      </c>
      <c r="I1268">
        <f>((Table1[[#This Row],[H-S prob.]]*(Table1[[#This Row],[Odds]]-1)-1+Table1[[#This Row],[H-S prob.]])/(Table1[[#This Row],[Odds]]-1))*0.3</f>
        <v>2.0136320134003488E-2</v>
      </c>
      <c r="J1268">
        <v>2.0136320134003488E-2</v>
      </c>
      <c r="K1268">
        <f>(Table1[[#This Row],[H-S Bet]]*Table1[[#This Row],[Odds]]*Table1[[#This Row],[Win]]-Table1[[#This Row],[H-S Bet]])*Table1[[#This Row],[H-S Bankroll]]</f>
        <v>-2.6703109749664066E-2</v>
      </c>
      <c r="L1268">
        <f>Table1[[#This Row],[H-S Bet]]*Table1[[#This Row],[Odds]]*Table1[[#This Row],[Win]]-Table1[[#This Row],[H-S Bet]]</f>
        <v>-2.0136320134003488E-2</v>
      </c>
      <c r="M1268" s="5">
        <f>M1267</f>
        <v>1.3261166673930394</v>
      </c>
      <c r="N1268" s="4">
        <v>0.29199999999999998</v>
      </c>
      <c r="O1268" s="4">
        <f>((Table1[[#This Row],[Dom prob.]]*(Table1[[#This Row],[Odds]]-1)-1+Table1[[#This Row],[Dom prob.]])/(Table1[[#This Row],[Odds]]-1))*0.3</f>
        <v>1.0363636363636354E-2</v>
      </c>
      <c r="P1268" s="4">
        <v>1.0363636363636354E-2</v>
      </c>
      <c r="Q1268" s="4">
        <f>(Table1[[#This Row],[Dom Bet]]*Table1[[#This Row],[Odds]]*Table1[[#This Row],[Win]]-Table1[[#This Row],[Dom Bet]])*Table1[[#This Row],[Dom Bankroll]]</f>
        <v>-1.1769121221861138E-2</v>
      </c>
      <c r="R1268" s="4">
        <f>Table1[[#This Row],[Dom Bet]]*Table1[[#This Row],[Odds]]*Table1[[#This Row],[Win]]-Table1[[#This Row],[Dom Bet]]</f>
        <v>-1.0363636363636354E-2</v>
      </c>
      <c r="S1268" s="4">
        <f>S1267</f>
        <v>1.1356169600041459</v>
      </c>
      <c r="T1268">
        <v>0.24990000000000001</v>
      </c>
      <c r="U1268">
        <f>((Table1[[#This Row],[BB prob.]]*(Table1[[#This Row],[Odds]]-1)-1+Table1[[#This Row],[BB prob.]])/(Table1[[#This Row],[Odds]]-1))*0.3</f>
        <v>-6.8590909090909102E-3</v>
      </c>
      <c r="W1268">
        <f>(Table1[[#This Row],[BB Bet]]*Table1[[#This Row],[Odds]]*Table1[[#This Row],[Win]]-Table1[[#This Row],[BB Bet]])*Table1[[#This Row],[BB Bankroll]]</f>
        <v>0</v>
      </c>
      <c r="X1268">
        <f>Table1[[#This Row],[BB Bet]]*Table1[[#This Row],[Odds]]*Table1[[#This Row],[Win]]-Table1[[#This Row],[BB Bet]]</f>
        <v>0</v>
      </c>
      <c r="Y1268" s="5">
        <f>Y1267</f>
        <v>1.0646333142218476</v>
      </c>
    </row>
    <row r="1269" spans="1:25" x14ac:dyDescent="0.35">
      <c r="A1269" s="4">
        <v>2020020656</v>
      </c>
      <c r="B1269" s="4">
        <v>88</v>
      </c>
      <c r="C1269" s="4" t="s">
        <v>10</v>
      </c>
      <c r="D1269" s="4" t="s">
        <v>26</v>
      </c>
      <c r="E1269" s="4">
        <v>0</v>
      </c>
      <c r="F1269" s="4">
        <v>1</v>
      </c>
      <c r="G1269" s="4">
        <v>1.3</v>
      </c>
      <c r="H1269">
        <v>0.68411121745021375</v>
      </c>
      <c r="I1269">
        <f>((Table1[[#This Row],[H-S prob.]]*(Table1[[#This Row],[Odds]]-1)-1+Table1[[#This Row],[H-S prob.]])/(Table1[[#This Row],[Odds]]-1))*0.3</f>
        <v>-0.11065541731472205</v>
      </c>
      <c r="K1269">
        <f>(Table1[[#This Row],[H-S Bet]]*Table1[[#This Row],[Odds]]*Table1[[#This Row],[Win]]-Table1[[#This Row],[H-S Bet]])*Table1[[#This Row],[H-S Bankroll]]</f>
        <v>0</v>
      </c>
      <c r="L1269">
        <f>Table1[[#This Row],[H-S Bet]]*Table1[[#This Row],[Odds]]*Table1[[#This Row],[Win]]-Table1[[#This Row],[H-S Bet]]</f>
        <v>0</v>
      </c>
      <c r="M1269" s="5">
        <f>M1268</f>
        <v>1.3261166673930394</v>
      </c>
      <c r="N1269" s="4">
        <v>0.70799999999999996</v>
      </c>
      <c r="O1269" s="4">
        <f>((Table1[[#This Row],[Dom prob.]]*(Table1[[#This Row],[Odds]]-1)-1+Table1[[#This Row],[Dom prob.]])/(Table1[[#This Row],[Odds]]-1))*0.3</f>
        <v>-7.959999999999999E-2</v>
      </c>
      <c r="P1269" s="4"/>
      <c r="Q1269" s="4">
        <f>(Table1[[#This Row],[Dom Bet]]*Table1[[#This Row],[Odds]]*Table1[[#This Row],[Win]]-Table1[[#This Row],[Dom Bet]])*Table1[[#This Row],[Dom Bankroll]]</f>
        <v>0</v>
      </c>
      <c r="R1269" s="4">
        <f>Table1[[#This Row],[Dom Bet]]*Table1[[#This Row],[Odds]]*Table1[[#This Row],[Win]]-Table1[[#This Row],[Dom Bet]]</f>
        <v>0</v>
      </c>
      <c r="S1269" s="4">
        <f>S1268</f>
        <v>1.1356169600041459</v>
      </c>
      <c r="T1269">
        <v>0.75009999999999999</v>
      </c>
      <c r="U1269">
        <f>((Table1[[#This Row],[BB prob.]]*(Table1[[#This Row],[Odds]]-1)-1+Table1[[#This Row],[BB prob.]])/(Table1[[#This Row],[Odds]]-1))*0.3</f>
        <v>-2.4869999999999941E-2</v>
      </c>
      <c r="W1269">
        <f>(Table1[[#This Row],[BB Bet]]*Table1[[#This Row],[Odds]]*Table1[[#This Row],[Win]]-Table1[[#This Row],[BB Bet]])*Table1[[#This Row],[BB Bankroll]]</f>
        <v>0</v>
      </c>
      <c r="X1269">
        <f>Table1[[#This Row],[BB Bet]]*Table1[[#This Row],[Odds]]*Table1[[#This Row],[Win]]-Table1[[#This Row],[BB Bet]]</f>
        <v>0</v>
      </c>
      <c r="Y1269" s="5">
        <f>Y1268</f>
        <v>1.0646333142218476</v>
      </c>
    </row>
    <row r="1270" spans="1:25" x14ac:dyDescent="0.35">
      <c r="A1270" s="4">
        <v>2020020656.0999999</v>
      </c>
      <c r="B1270" s="4">
        <v>88</v>
      </c>
      <c r="C1270" s="4" t="s">
        <v>32</v>
      </c>
      <c r="D1270" s="4" t="s">
        <v>21</v>
      </c>
      <c r="E1270" s="4">
        <v>0</v>
      </c>
      <c r="F1270" s="4">
        <v>0</v>
      </c>
      <c r="G1270" s="4">
        <v>1.9</v>
      </c>
      <c r="H1270">
        <v>0.50207100613136069</v>
      </c>
      <c r="I1270">
        <f>((Table1[[#This Row],[H-S prob.]]*(Table1[[#This Row],[Odds]]-1)-1+Table1[[#This Row],[H-S prob.]])/(Table1[[#This Row],[Odds]]-1))*0.3</f>
        <v>-1.5355029450138263E-2</v>
      </c>
      <c r="K1270">
        <f>(Table1[[#This Row],[H-S Bet]]*Table1[[#This Row],[Odds]]*Table1[[#This Row],[Win]]-Table1[[#This Row],[H-S Bet]])*Table1[[#This Row],[H-S Bankroll]]</f>
        <v>0</v>
      </c>
      <c r="L1270">
        <f>Table1[[#This Row],[H-S Bet]]*Table1[[#This Row],[Odds]]*Table1[[#This Row],[Win]]-Table1[[#This Row],[H-S Bet]]</f>
        <v>0</v>
      </c>
      <c r="M1270" s="5">
        <f>M1269</f>
        <v>1.3261166673930394</v>
      </c>
      <c r="N1270" s="4">
        <v>0.46899999999999997</v>
      </c>
      <c r="O1270" s="4">
        <f>((Table1[[#This Row],[Dom prob.]]*(Table1[[#This Row],[Odds]]-1)-1+Table1[[#This Row],[Dom prob.]])/(Table1[[#This Row],[Odds]]-1))*0.3</f>
        <v>-3.6300000000000041E-2</v>
      </c>
      <c r="P1270" s="4"/>
      <c r="Q1270" s="4">
        <f>(Table1[[#This Row],[Dom Bet]]*Table1[[#This Row],[Odds]]*Table1[[#This Row],[Win]]-Table1[[#This Row],[Dom Bet]])*Table1[[#This Row],[Dom Bankroll]]</f>
        <v>0</v>
      </c>
      <c r="R1270" s="4">
        <f>Table1[[#This Row],[Dom Bet]]*Table1[[#This Row],[Odds]]*Table1[[#This Row],[Win]]-Table1[[#This Row],[Dom Bet]]</f>
        <v>0</v>
      </c>
      <c r="S1270" s="4">
        <f>S1269</f>
        <v>1.1356169600041459</v>
      </c>
      <c r="T1270">
        <v>0.48429999999999995</v>
      </c>
      <c r="U1270">
        <f>((Table1[[#This Row],[BB prob.]]*(Table1[[#This Row],[Odds]]-1)-1+Table1[[#This Row],[BB prob.]])/(Table1[[#This Row],[Odds]]-1))*0.3</f>
        <v>-2.6610000000000026E-2</v>
      </c>
      <c r="W1270">
        <f>(Table1[[#This Row],[BB Bet]]*Table1[[#This Row],[Odds]]*Table1[[#This Row],[Win]]-Table1[[#This Row],[BB Bet]])*Table1[[#This Row],[BB Bankroll]]</f>
        <v>0</v>
      </c>
      <c r="X1270">
        <f>Table1[[#This Row],[BB Bet]]*Table1[[#This Row],[Odds]]*Table1[[#This Row],[Win]]-Table1[[#This Row],[BB Bet]]</f>
        <v>0</v>
      </c>
      <c r="Y1270" s="5">
        <f>Y1269</f>
        <v>1.0646333142218476</v>
      </c>
    </row>
    <row r="1271" spans="1:25" x14ac:dyDescent="0.35">
      <c r="A1271" s="4">
        <v>2020020656.0999999</v>
      </c>
      <c r="B1271" s="4">
        <v>88</v>
      </c>
      <c r="C1271" s="4" t="s">
        <v>21</v>
      </c>
      <c r="D1271" s="4" t="s">
        <v>32</v>
      </c>
      <c r="E1271" s="4">
        <v>1</v>
      </c>
      <c r="F1271" s="4">
        <v>1</v>
      </c>
      <c r="G1271" s="4">
        <v>1.95</v>
      </c>
      <c r="H1271">
        <v>0.49792899386863931</v>
      </c>
      <c r="I1271">
        <f>((Table1[[#This Row],[H-S prob.]]*(Table1[[#This Row],[Odds]]-1)-1+Table1[[#This Row],[H-S prob.]])/(Table1[[#This Row],[Odds]]-1))*0.3</f>
        <v>-9.1700406177326332E-3</v>
      </c>
      <c r="K1271">
        <f>(Table1[[#This Row],[H-S Bet]]*Table1[[#This Row],[Odds]]*Table1[[#This Row],[Win]]-Table1[[#This Row],[H-S Bet]])*Table1[[#This Row],[H-S Bankroll]]</f>
        <v>0</v>
      </c>
      <c r="L1271">
        <f>Table1[[#This Row],[H-S Bet]]*Table1[[#This Row],[Odds]]*Table1[[#This Row],[Win]]-Table1[[#This Row],[H-S Bet]]</f>
        <v>0</v>
      </c>
      <c r="M1271" s="5">
        <f>M1270</f>
        <v>1.3261166673930394</v>
      </c>
      <c r="N1271" s="4">
        <v>0.53100000000000003</v>
      </c>
      <c r="O1271" s="4">
        <f>((Table1[[#This Row],[Dom prob.]]*(Table1[[#This Row],[Odds]]-1)-1+Table1[[#This Row],[Dom prob.]])/(Table1[[#This Row],[Odds]]-1))*0.3</f>
        <v>1.1194736842105257E-2</v>
      </c>
      <c r="P1271" s="4">
        <v>1.1194736842105257E-2</v>
      </c>
      <c r="Q1271" s="4">
        <f>(Table1[[#This Row],[Dom Bet]]*Table1[[#This Row],[Odds]]*Table1[[#This Row],[Win]]-Table1[[#This Row],[Dom Bet]])*Table1[[#This Row],[Dom Bankroll]]</f>
        <v>1.2077286369644086E-2</v>
      </c>
      <c r="R1271" s="4">
        <f>Table1[[#This Row],[Dom Bet]]*Table1[[#This Row],[Odds]]*Table1[[#This Row],[Win]]-Table1[[#This Row],[Dom Bet]]</f>
        <v>1.0634999999999995E-2</v>
      </c>
      <c r="S1271" s="4">
        <f>S1270</f>
        <v>1.1356169600041459</v>
      </c>
      <c r="T1271">
        <v>0.51570000000000005</v>
      </c>
      <c r="U1271">
        <f>((Table1[[#This Row],[BB prob.]]*(Table1[[#This Row],[Odds]]-1)-1+Table1[[#This Row],[BB prob.]])/(Table1[[#This Row],[Odds]]-1))*0.3</f>
        <v>1.7731578947368886E-3</v>
      </c>
      <c r="V1271">
        <v>1.7731578947368886E-3</v>
      </c>
      <c r="W1271">
        <f>(Table1[[#This Row],[BB Bet]]*Table1[[#This Row],[Odds]]*Table1[[#This Row],[Win]]-Table1[[#This Row],[BB Bet]])*Table1[[#This Row],[BB Bankroll]]</f>
        <v>1.7933748178067493E-3</v>
      </c>
      <c r="X1271">
        <f>Table1[[#This Row],[BB Bet]]*Table1[[#This Row],[Odds]]*Table1[[#This Row],[Win]]-Table1[[#This Row],[BB Bet]]</f>
        <v>1.6845000000000443E-3</v>
      </c>
      <c r="Y1271" s="5">
        <f>Y1270</f>
        <v>1.0646333142218476</v>
      </c>
    </row>
    <row r="1272" spans="1:25" x14ac:dyDescent="0.35">
      <c r="A1272" s="4">
        <v>2020020657</v>
      </c>
      <c r="B1272" s="4">
        <v>89</v>
      </c>
      <c r="C1272" s="4" t="s">
        <v>18</v>
      </c>
      <c r="D1272" s="4" t="s">
        <v>19</v>
      </c>
      <c r="E1272" s="4">
        <v>1</v>
      </c>
      <c r="F1272" s="4">
        <v>0</v>
      </c>
      <c r="G1272" s="4">
        <v>1.27</v>
      </c>
      <c r="H1272">
        <v>0.71969479044774753</v>
      </c>
      <c r="I1272">
        <f>((Table1[[#This Row],[H-S prob.]]*(Table1[[#This Row],[Odds]]-1)-1+Table1[[#This Row],[H-S prob.]])/(Table1[[#This Row],[Odds]]-1))*0.3</f>
        <v>-9.5541795701511806E-2</v>
      </c>
      <c r="K1272">
        <f>(Table1[[#This Row],[H-S Bet]]*Table1[[#This Row],[Odds]]*Table1[[#This Row],[Win]]-Table1[[#This Row],[H-S Bet]])*Table1[[#This Row],[H-S Bankroll]]</f>
        <v>0</v>
      </c>
      <c r="L1272">
        <f>Table1[[#This Row],[H-S Bet]]*Table1[[#This Row],[Odds]]*Table1[[#This Row],[Win]]-Table1[[#This Row],[H-S Bet]]</f>
        <v>0</v>
      </c>
      <c r="M1272" s="5">
        <f>M1271+SUM(K1258:K1271)</f>
        <v>1.2500273823286354</v>
      </c>
      <c r="N1272" s="4">
        <v>0.69499999999999995</v>
      </c>
      <c r="O1272" s="4">
        <f>((Table1[[#This Row],[Dom prob.]]*(Table1[[#This Row],[Odds]]-1)-1+Table1[[#This Row],[Dom prob.]])/(Table1[[#This Row],[Odds]]-1))*0.3</f>
        <v>-0.13038888888888894</v>
      </c>
      <c r="P1272" s="4"/>
      <c r="Q1272" s="4">
        <f>(Table1[[#This Row],[Dom Bet]]*Table1[[#This Row],[Odds]]*Table1[[#This Row],[Win]]-Table1[[#This Row],[Dom Bet]])*Table1[[#This Row],[Dom Bankroll]]</f>
        <v>0</v>
      </c>
      <c r="R1272" s="4">
        <f>Table1[[#This Row],[Dom Bet]]*Table1[[#This Row],[Odds]]*Table1[[#This Row],[Win]]-Table1[[#This Row],[Dom Bet]]</f>
        <v>0</v>
      </c>
      <c r="S1272" s="4">
        <f>S1271+SUM(Q1258:Q1271)</f>
        <v>1.1279190255838996</v>
      </c>
      <c r="T1272">
        <v>0.79910000000000003</v>
      </c>
      <c r="U1272">
        <f>((Table1[[#This Row],[BB prob.]]*(Table1[[#This Row],[Odds]]-1)-1+Table1[[#This Row],[BB prob.]])/(Table1[[#This Row],[Odds]]-1))*0.3</f>
        <v>1.6507777777777788E-2</v>
      </c>
      <c r="V1272">
        <v>1.6507777777777788E-2</v>
      </c>
      <c r="W1272">
        <f>(Table1[[#This Row],[BB Bet]]*Table1[[#This Row],[Odds]]*Table1[[#This Row],[Win]]-Table1[[#This Row],[BB Bet]])*Table1[[#This Row],[BB Bankroll]]</f>
        <v>-1.6528387450357444E-2</v>
      </c>
      <c r="X1272">
        <f>Table1[[#This Row],[BB Bet]]*Table1[[#This Row],[Odds]]*Table1[[#This Row],[Win]]-Table1[[#This Row],[BB Bet]]</f>
        <v>-1.6507777777777788E-2</v>
      </c>
      <c r="Y1272" s="5">
        <f>Y1271+SUM(W1258:W1271)</f>
        <v>1.0012484825551384</v>
      </c>
    </row>
    <row r="1273" spans="1:25" x14ac:dyDescent="0.35">
      <c r="A1273" s="4">
        <v>2020020657</v>
      </c>
      <c r="B1273" s="4">
        <v>89</v>
      </c>
      <c r="C1273" s="4" t="s">
        <v>19</v>
      </c>
      <c r="D1273" s="4" t="s">
        <v>18</v>
      </c>
      <c r="E1273" s="4">
        <v>0</v>
      </c>
      <c r="F1273" s="4">
        <v>1</v>
      </c>
      <c r="G1273" s="4">
        <v>3.85</v>
      </c>
      <c r="H1273">
        <v>0.28030520955225247</v>
      </c>
      <c r="I1273">
        <f>((Table1[[#This Row],[H-S prob.]]*(Table1[[#This Row],[Odds]]-1)-1+Table1[[#This Row],[H-S prob.]])/(Table1[[#This Row],[Odds]]-1))*0.3</f>
        <v>8.3342165027549455E-3</v>
      </c>
      <c r="J1273">
        <v>8.3342165027549455E-3</v>
      </c>
      <c r="K1273">
        <f>(Table1[[#This Row],[H-S Bet]]*Table1[[#This Row],[Odds]]*Table1[[#This Row],[Win]]-Table1[[#This Row],[H-S Bet]])*Table1[[#This Row],[H-S Bankroll]]</f>
        <v>2.9691296690291798E-2</v>
      </c>
      <c r="L1273">
        <f>Table1[[#This Row],[H-S Bet]]*Table1[[#This Row],[Odds]]*Table1[[#This Row],[Win]]-Table1[[#This Row],[H-S Bet]]</f>
        <v>2.375251703285159E-2</v>
      </c>
      <c r="M1273" s="5">
        <f>M1272</f>
        <v>1.2500273823286354</v>
      </c>
      <c r="N1273" s="4">
        <v>0.30500000000000005</v>
      </c>
      <c r="O1273" s="4">
        <f>((Table1[[#This Row],[Dom prob.]]*(Table1[[#This Row],[Odds]]-1)-1+Table1[[#This Row],[Dom prob.]])/(Table1[[#This Row],[Odds]]-1))*0.3</f>
        <v>1.834210526315792E-2</v>
      </c>
      <c r="P1273" s="4">
        <v>1.834210526315792E-2</v>
      </c>
      <c r="Q1273" s="4">
        <f>(Table1[[#This Row],[Dom Bet]]*Table1[[#This Row],[Odds]]*Table1[[#This Row],[Win]]-Table1[[#This Row],[Dom Bet]])*Table1[[#This Row],[Dom Bankroll]]</f>
        <v>5.8961967062398431E-2</v>
      </c>
      <c r="R1273" s="4">
        <f>Table1[[#This Row],[Dom Bet]]*Table1[[#This Row],[Odds]]*Table1[[#This Row],[Win]]-Table1[[#This Row],[Dom Bet]]</f>
        <v>5.2275000000000071E-2</v>
      </c>
      <c r="S1273" s="4">
        <f>S1272</f>
        <v>1.1279190255838996</v>
      </c>
      <c r="T1273">
        <v>0.20089999999999997</v>
      </c>
      <c r="U1273">
        <f>((Table1[[#This Row],[BB prob.]]*(Table1[[#This Row],[Odds]]-1)-1+Table1[[#This Row],[BB prob.]])/(Table1[[#This Row],[Odds]]-1))*0.3</f>
        <v>-2.3845789473684226E-2</v>
      </c>
      <c r="W1273">
        <f>(Table1[[#This Row],[BB Bet]]*Table1[[#This Row],[Odds]]*Table1[[#This Row],[Win]]-Table1[[#This Row],[BB Bet]])*Table1[[#This Row],[BB Bankroll]]</f>
        <v>0</v>
      </c>
      <c r="X1273">
        <f>Table1[[#This Row],[BB Bet]]*Table1[[#This Row],[Odds]]*Table1[[#This Row],[Win]]-Table1[[#This Row],[BB Bet]]</f>
        <v>0</v>
      </c>
      <c r="Y1273" s="5">
        <f>Y1272</f>
        <v>1.0012484825551384</v>
      </c>
    </row>
    <row r="1274" spans="1:25" x14ac:dyDescent="0.35">
      <c r="A1274" s="4">
        <v>2020020658</v>
      </c>
      <c r="B1274" s="4">
        <v>89</v>
      </c>
      <c r="C1274" s="4" t="s">
        <v>20</v>
      </c>
      <c r="D1274" s="4" t="s">
        <v>4</v>
      </c>
      <c r="E1274" s="4">
        <v>1</v>
      </c>
      <c r="F1274" s="4">
        <v>0</v>
      </c>
      <c r="G1274" s="4">
        <v>2.2000000000000002</v>
      </c>
      <c r="H1274">
        <v>0.48978417444374373</v>
      </c>
      <c r="I1274">
        <f>((Table1[[#This Row],[H-S prob.]]*(Table1[[#This Row],[Odds]]-1)-1+Table1[[#This Row],[H-S prob.]])/(Table1[[#This Row],[Odds]]-1))*0.3</f>
        <v>1.9381295944059056E-2</v>
      </c>
      <c r="J1274">
        <v>1.9381295944059056E-2</v>
      </c>
      <c r="K1274">
        <f>(Table1[[#This Row],[H-S Bet]]*Table1[[#This Row],[Odds]]*Table1[[#This Row],[Win]]-Table1[[#This Row],[H-S Bet]])*Table1[[#This Row],[H-S Bankroll]]</f>
        <v>-2.4227150635088741E-2</v>
      </c>
      <c r="L1274">
        <f>Table1[[#This Row],[H-S Bet]]*Table1[[#This Row],[Odds]]*Table1[[#This Row],[Win]]-Table1[[#This Row],[H-S Bet]]</f>
        <v>-1.9381295944059056E-2</v>
      </c>
      <c r="M1274" s="5">
        <f>M1273</f>
        <v>1.2500273823286354</v>
      </c>
      <c r="N1274" s="4">
        <v>0.439</v>
      </c>
      <c r="O1274" s="4">
        <f>((Table1[[#This Row],[Dom prob.]]*(Table1[[#This Row],[Odds]]-1)-1+Table1[[#This Row],[Dom prob.]])/(Table1[[#This Row],[Odds]]-1))*0.3</f>
        <v>-8.5499999999999864E-3</v>
      </c>
      <c r="P1274" s="4"/>
      <c r="Q1274" s="4">
        <f>(Table1[[#This Row],[Dom Bet]]*Table1[[#This Row],[Odds]]*Table1[[#This Row],[Win]]-Table1[[#This Row],[Dom Bet]])*Table1[[#This Row],[Dom Bankroll]]</f>
        <v>0</v>
      </c>
      <c r="R1274" s="4">
        <f>Table1[[#This Row],[Dom Bet]]*Table1[[#This Row],[Odds]]*Table1[[#This Row],[Win]]-Table1[[#This Row],[Dom Bet]]</f>
        <v>0</v>
      </c>
      <c r="S1274" s="4">
        <f>S1273</f>
        <v>1.1279190255838996</v>
      </c>
      <c r="T1274">
        <v>0.50829999999999997</v>
      </c>
      <c r="U1274">
        <f>((Table1[[#This Row],[BB prob.]]*(Table1[[#This Row],[Odds]]-1)-1+Table1[[#This Row],[BB prob.]])/(Table1[[#This Row],[Odds]]-1))*0.3</f>
        <v>2.9565000000000001E-2</v>
      </c>
      <c r="V1274">
        <v>2.9565000000000001E-2</v>
      </c>
      <c r="W1274">
        <f>(Table1[[#This Row],[BB Bet]]*Table1[[#This Row],[Odds]]*Table1[[#This Row],[Win]]-Table1[[#This Row],[BB Bet]])*Table1[[#This Row],[BB Bankroll]]</f>
        <v>-2.9601911386742667E-2</v>
      </c>
      <c r="X1274">
        <f>Table1[[#This Row],[BB Bet]]*Table1[[#This Row],[Odds]]*Table1[[#This Row],[Win]]-Table1[[#This Row],[BB Bet]]</f>
        <v>-2.9565000000000001E-2</v>
      </c>
      <c r="Y1274" s="5">
        <f>Y1273</f>
        <v>1.0012484825551384</v>
      </c>
    </row>
    <row r="1275" spans="1:25" x14ac:dyDescent="0.35">
      <c r="A1275" s="4">
        <v>2020020658</v>
      </c>
      <c r="B1275" s="4">
        <v>89</v>
      </c>
      <c r="C1275" s="4" t="s">
        <v>4</v>
      </c>
      <c r="D1275" s="4" t="s">
        <v>20</v>
      </c>
      <c r="E1275" s="4">
        <v>0</v>
      </c>
      <c r="F1275" s="4">
        <v>1</v>
      </c>
      <c r="G1275" s="4">
        <v>1.71</v>
      </c>
      <c r="H1275">
        <v>0.51021582555625622</v>
      </c>
      <c r="I1275">
        <f>((Table1[[#This Row],[H-S prob.]]*(Table1[[#This Row],[Odds]]-1)-1+Table1[[#This Row],[H-S prob.]])/(Table1[[#This Row],[Odds]]-1))*0.3</f>
        <v>-5.3886311957240245E-2</v>
      </c>
      <c r="K1275">
        <f>(Table1[[#This Row],[H-S Bet]]*Table1[[#This Row],[Odds]]*Table1[[#This Row],[Win]]-Table1[[#This Row],[H-S Bet]])*Table1[[#This Row],[H-S Bankroll]]</f>
        <v>0</v>
      </c>
      <c r="L1275">
        <f>Table1[[#This Row],[H-S Bet]]*Table1[[#This Row],[Odds]]*Table1[[#This Row],[Win]]-Table1[[#This Row],[H-S Bet]]</f>
        <v>0</v>
      </c>
      <c r="M1275" s="5">
        <f>M1274</f>
        <v>1.2500273823286354</v>
      </c>
      <c r="N1275" s="4">
        <v>0.56099999999999994</v>
      </c>
      <c r="O1275" s="4">
        <f>((Table1[[#This Row],[Dom prob.]]*(Table1[[#This Row],[Odds]]-1)-1+Table1[[#This Row],[Dom prob.]])/(Table1[[#This Row],[Odds]]-1))*0.3</f>
        <v>-1.7192957746478922E-2</v>
      </c>
      <c r="P1275" s="4"/>
      <c r="Q1275" s="4">
        <f>(Table1[[#This Row],[Dom Bet]]*Table1[[#This Row],[Odds]]*Table1[[#This Row],[Win]]-Table1[[#This Row],[Dom Bet]])*Table1[[#This Row],[Dom Bankroll]]</f>
        <v>0</v>
      </c>
      <c r="R1275" s="4">
        <f>Table1[[#This Row],[Dom Bet]]*Table1[[#This Row],[Odds]]*Table1[[#This Row],[Win]]-Table1[[#This Row],[Dom Bet]]</f>
        <v>0</v>
      </c>
      <c r="S1275" s="4">
        <f>S1274</f>
        <v>1.1279190255838996</v>
      </c>
      <c r="T1275">
        <v>0.49170000000000003</v>
      </c>
      <c r="U1275">
        <f>((Table1[[#This Row],[BB prob.]]*(Table1[[#This Row],[Odds]]-1)-1+Table1[[#This Row],[BB prob.]])/(Table1[[#This Row],[Odds]]-1))*0.3</f>
        <v>-6.7264647887323906E-2</v>
      </c>
      <c r="W1275">
        <f>(Table1[[#This Row],[BB Bet]]*Table1[[#This Row],[Odds]]*Table1[[#This Row],[Win]]-Table1[[#This Row],[BB Bet]])*Table1[[#This Row],[BB Bankroll]]</f>
        <v>0</v>
      </c>
      <c r="X1275">
        <f>Table1[[#This Row],[BB Bet]]*Table1[[#This Row],[Odds]]*Table1[[#This Row],[Win]]-Table1[[#This Row],[BB Bet]]</f>
        <v>0</v>
      </c>
      <c r="Y1275" s="5">
        <f>Y1274</f>
        <v>1.0012484825551384</v>
      </c>
    </row>
    <row r="1276" spans="1:25" x14ac:dyDescent="0.35">
      <c r="A1276" s="4">
        <v>2020020660</v>
      </c>
      <c r="B1276" s="4">
        <v>89</v>
      </c>
      <c r="C1276" s="4" t="s">
        <v>6</v>
      </c>
      <c r="D1276" s="4" t="s">
        <v>7</v>
      </c>
      <c r="E1276" s="4">
        <v>1</v>
      </c>
      <c r="F1276" s="4">
        <v>1</v>
      </c>
      <c r="G1276" s="4">
        <v>2.2999999999999998</v>
      </c>
      <c r="H1276">
        <v>0.46288441069443936</v>
      </c>
      <c r="I1276">
        <f>((Table1[[#This Row],[H-S prob.]]*(Table1[[#This Row],[Odds]]-1)-1+Table1[[#This Row],[H-S prob.]])/(Table1[[#This Row],[Odds]]-1))*0.3</f>
        <v>1.491557183012549E-2</v>
      </c>
      <c r="J1276">
        <v>1.491557183012549E-2</v>
      </c>
      <c r="K1276">
        <f>(Table1[[#This Row],[H-S Bet]]*Table1[[#This Row],[Odds]]*Table1[[#This Row],[Win]]-Table1[[#This Row],[H-S Bet]])*Table1[[#This Row],[H-S Bankroll]]</f>
        <v>2.4238335173970445E-2</v>
      </c>
      <c r="L1276">
        <f>Table1[[#This Row],[H-S Bet]]*Table1[[#This Row],[Odds]]*Table1[[#This Row],[Win]]-Table1[[#This Row],[H-S Bet]]</f>
        <v>1.9390243379163133E-2</v>
      </c>
      <c r="M1276" s="5">
        <f>M1275</f>
        <v>1.2500273823286354</v>
      </c>
      <c r="N1276" s="4">
        <v>0.41899999999999998</v>
      </c>
      <c r="O1276" s="4">
        <f>((Table1[[#This Row],[Dom prob.]]*(Table1[[#This Row],[Odds]]-1)-1+Table1[[#This Row],[Dom prob.]])/(Table1[[#This Row],[Odds]]-1))*0.3</f>
        <v>-8.3769230769231151E-3</v>
      </c>
      <c r="P1276" s="4"/>
      <c r="Q1276" s="4">
        <f>(Table1[[#This Row],[Dom Bet]]*Table1[[#This Row],[Odds]]*Table1[[#This Row],[Win]]-Table1[[#This Row],[Dom Bet]])*Table1[[#This Row],[Dom Bankroll]]</f>
        <v>0</v>
      </c>
      <c r="R1276" s="4">
        <f>Table1[[#This Row],[Dom Bet]]*Table1[[#This Row],[Odds]]*Table1[[#This Row],[Win]]-Table1[[#This Row],[Dom Bet]]</f>
        <v>0</v>
      </c>
      <c r="S1276" s="4">
        <f>S1275</f>
        <v>1.1279190255838996</v>
      </c>
      <c r="T1276">
        <v>0.442</v>
      </c>
      <c r="U1276">
        <f>((Table1[[#This Row],[BB prob.]]*(Table1[[#This Row],[Odds]]-1)-1+Table1[[#This Row],[BB prob.]])/(Table1[[#This Row],[Odds]]-1))*0.3</f>
        <v>3.8307692307692066E-3</v>
      </c>
      <c r="V1276">
        <v>3.8307692307692066E-3</v>
      </c>
      <c r="W1276">
        <f>(Table1[[#This Row],[BB Bet]]*Table1[[#This Row],[Odds]]*Table1[[#This Row],[Win]]-Table1[[#This Row],[BB Bet]])*Table1[[#This Row],[BB Bankroll]]</f>
        <v>4.9862174431245564E-3</v>
      </c>
      <c r="X1276">
        <f>Table1[[#This Row],[BB Bet]]*Table1[[#This Row],[Odds]]*Table1[[#This Row],[Win]]-Table1[[#This Row],[BB Bet]]</f>
        <v>4.9799999999999671E-3</v>
      </c>
      <c r="Y1276" s="5">
        <f>Y1275</f>
        <v>1.0012484825551384</v>
      </c>
    </row>
    <row r="1277" spans="1:25" x14ac:dyDescent="0.35">
      <c r="A1277" s="4">
        <v>2020020660</v>
      </c>
      <c r="B1277" s="4">
        <v>89</v>
      </c>
      <c r="C1277" s="4" t="s">
        <v>7</v>
      </c>
      <c r="D1277" s="4" t="s">
        <v>6</v>
      </c>
      <c r="E1277" s="4">
        <v>0</v>
      </c>
      <c r="F1277" s="4">
        <v>0</v>
      </c>
      <c r="G1277" s="4">
        <v>1.66</v>
      </c>
      <c r="H1277">
        <v>0.53711558930556047</v>
      </c>
      <c r="I1277">
        <f>((Table1[[#This Row],[H-S prob.]]*(Table1[[#This Row],[Odds]]-1)-1+Table1[[#This Row],[H-S prob.]])/(Table1[[#This Row],[Odds]]-1))*0.3</f>
        <v>-4.9267328069440772E-2</v>
      </c>
      <c r="K1277">
        <f>(Table1[[#This Row],[H-S Bet]]*Table1[[#This Row],[Odds]]*Table1[[#This Row],[Win]]-Table1[[#This Row],[H-S Bet]])*Table1[[#This Row],[H-S Bankroll]]</f>
        <v>0</v>
      </c>
      <c r="L1277">
        <f>Table1[[#This Row],[H-S Bet]]*Table1[[#This Row],[Odds]]*Table1[[#This Row],[Win]]-Table1[[#This Row],[H-S Bet]]</f>
        <v>0</v>
      </c>
      <c r="M1277" s="5">
        <f>M1276</f>
        <v>1.2500273823286354</v>
      </c>
      <c r="N1277" s="4">
        <v>0.58099999999999996</v>
      </c>
      <c r="O1277" s="4">
        <f>((Table1[[#This Row],[Dom prob.]]*(Table1[[#This Row],[Odds]]-1)-1+Table1[[#This Row],[Dom prob.]])/(Table1[[#This Row],[Odds]]-1))*0.3</f>
        <v>-1.6154545454545515E-2</v>
      </c>
      <c r="P1277" s="4"/>
      <c r="Q1277" s="4">
        <f>(Table1[[#This Row],[Dom Bet]]*Table1[[#This Row],[Odds]]*Table1[[#This Row],[Win]]-Table1[[#This Row],[Dom Bet]])*Table1[[#This Row],[Dom Bankroll]]</f>
        <v>0</v>
      </c>
      <c r="R1277" s="4">
        <f>Table1[[#This Row],[Dom Bet]]*Table1[[#This Row],[Odds]]*Table1[[#This Row],[Win]]-Table1[[#This Row],[Dom Bet]]</f>
        <v>0</v>
      </c>
      <c r="S1277" s="4">
        <f>S1276</f>
        <v>1.1279190255838996</v>
      </c>
      <c r="T1277">
        <v>0.55800000000000005</v>
      </c>
      <c r="U1277">
        <f>((Table1[[#This Row],[BB prob.]]*(Table1[[#This Row],[Odds]]-1)-1+Table1[[#This Row],[BB prob.]])/(Table1[[#This Row],[Odds]]-1))*0.3</f>
        <v>-3.3509090909090919E-2</v>
      </c>
      <c r="W1277">
        <f>(Table1[[#This Row],[BB Bet]]*Table1[[#This Row],[Odds]]*Table1[[#This Row],[Win]]-Table1[[#This Row],[BB Bet]])*Table1[[#This Row],[BB Bankroll]]</f>
        <v>0</v>
      </c>
      <c r="X1277">
        <f>Table1[[#This Row],[BB Bet]]*Table1[[#This Row],[Odds]]*Table1[[#This Row],[Win]]-Table1[[#This Row],[BB Bet]]</f>
        <v>0</v>
      </c>
      <c r="Y1277" s="5">
        <f>Y1276</f>
        <v>1.0012484825551384</v>
      </c>
    </row>
    <row r="1278" spans="1:25" x14ac:dyDescent="0.35">
      <c r="A1278" s="4">
        <v>2020020661</v>
      </c>
      <c r="B1278" s="4">
        <v>89</v>
      </c>
      <c r="C1278" s="4" t="s">
        <v>30</v>
      </c>
      <c r="D1278" s="4" t="s">
        <v>23</v>
      </c>
      <c r="E1278" s="4">
        <v>1</v>
      </c>
      <c r="F1278" s="4">
        <v>1</v>
      </c>
      <c r="G1278" s="4">
        <v>2.7</v>
      </c>
      <c r="H1278">
        <v>0.37142070764726376</v>
      </c>
      <c r="I1278">
        <f>((Table1[[#This Row],[H-S prob.]]*(Table1[[#This Row],[Odds]]-1)-1+Table1[[#This Row],[H-S prob.]])/(Table1[[#This Row],[Odds]]-1))*0.3</f>
        <v>5.0045482016686563E-4</v>
      </c>
      <c r="J1278">
        <v>5.0045482016686563E-4</v>
      </c>
      <c r="K1278">
        <f>(Table1[[#This Row],[H-S Bet]]*Table1[[#This Row],[Odds]]*Table1[[#This Row],[Win]]-Table1[[#This Row],[H-S Bet]])*Table1[[#This Row],[H-S Bankroll]]</f>
        <v>1.0634897890057897E-3</v>
      </c>
      <c r="L1278">
        <f>Table1[[#This Row],[H-S Bet]]*Table1[[#This Row],[Odds]]*Table1[[#This Row],[Win]]-Table1[[#This Row],[H-S Bet]]</f>
        <v>8.507731942836716E-4</v>
      </c>
      <c r="M1278" s="5">
        <f>M1277</f>
        <v>1.2500273823286354</v>
      </c>
      <c r="N1278" s="4">
        <v>0.34499999999999997</v>
      </c>
      <c r="O1278" s="4">
        <f>((Table1[[#This Row],[Dom prob.]]*(Table1[[#This Row],[Odds]]-1)-1+Table1[[#This Row],[Dom prob.]])/(Table1[[#This Row],[Odds]]-1))*0.3</f>
        <v>-1.2088235294117646E-2</v>
      </c>
      <c r="P1278" s="4"/>
      <c r="Q1278" s="4">
        <f>(Table1[[#This Row],[Dom Bet]]*Table1[[#This Row],[Odds]]*Table1[[#This Row],[Win]]-Table1[[#This Row],[Dom Bet]])*Table1[[#This Row],[Dom Bankroll]]</f>
        <v>0</v>
      </c>
      <c r="R1278" s="4">
        <f>Table1[[#This Row],[Dom Bet]]*Table1[[#This Row],[Odds]]*Table1[[#This Row],[Win]]-Table1[[#This Row],[Dom Bet]]</f>
        <v>0</v>
      </c>
      <c r="S1278" s="4">
        <f>S1277</f>
        <v>1.1279190255838996</v>
      </c>
      <c r="T1278">
        <v>0.29559999999999997</v>
      </c>
      <c r="U1278">
        <f>((Table1[[#This Row],[BB prob.]]*(Table1[[#This Row],[Odds]]-1)-1+Table1[[#This Row],[BB prob.]])/(Table1[[#This Row],[Odds]]-1))*0.3</f>
        <v>-3.5625882352941181E-2</v>
      </c>
      <c r="W1278">
        <f>(Table1[[#This Row],[BB Bet]]*Table1[[#This Row],[Odds]]*Table1[[#This Row],[Win]]-Table1[[#This Row],[BB Bet]])*Table1[[#This Row],[BB Bankroll]]</f>
        <v>0</v>
      </c>
      <c r="X1278">
        <f>Table1[[#This Row],[BB Bet]]*Table1[[#This Row],[Odds]]*Table1[[#This Row],[Win]]-Table1[[#This Row],[BB Bet]]</f>
        <v>0</v>
      </c>
      <c r="Y1278" s="5">
        <f>Y1277</f>
        <v>1.0012484825551384</v>
      </c>
    </row>
    <row r="1279" spans="1:25" x14ac:dyDescent="0.35">
      <c r="A1279" s="4">
        <v>2020020661</v>
      </c>
      <c r="B1279" s="4">
        <v>89</v>
      </c>
      <c r="C1279" s="4" t="s">
        <v>23</v>
      </c>
      <c r="D1279" s="4" t="s">
        <v>30</v>
      </c>
      <c r="E1279" s="4">
        <v>0</v>
      </c>
      <c r="F1279" s="4">
        <v>0</v>
      </c>
      <c r="G1279" s="4">
        <v>1.52</v>
      </c>
      <c r="H1279">
        <v>0.62857929235273624</v>
      </c>
      <c r="I1279">
        <f>((Table1[[#This Row],[H-S prob.]]*(Table1[[#This Row],[Odds]]-1)-1+Table1[[#This Row],[H-S prob.]])/(Table1[[#This Row],[Odds]]-1))*0.3</f>
        <v>-2.5707389782985122E-2</v>
      </c>
      <c r="K1279">
        <f>(Table1[[#This Row],[H-S Bet]]*Table1[[#This Row],[Odds]]*Table1[[#This Row],[Win]]-Table1[[#This Row],[H-S Bet]])*Table1[[#This Row],[H-S Bankroll]]</f>
        <v>0</v>
      </c>
      <c r="L1279">
        <f>Table1[[#This Row],[H-S Bet]]*Table1[[#This Row],[Odds]]*Table1[[#This Row],[Win]]-Table1[[#This Row],[H-S Bet]]</f>
        <v>0</v>
      </c>
      <c r="M1279" s="5">
        <f>M1278</f>
        <v>1.2500273823286354</v>
      </c>
      <c r="N1279" s="4">
        <v>0.65500000000000003</v>
      </c>
      <c r="O1279" s="4">
        <f>((Table1[[#This Row],[Dom prob.]]*(Table1[[#This Row],[Odds]]-1)-1+Table1[[#This Row],[Dom prob.]])/(Table1[[#This Row],[Odds]]-1))*0.3</f>
        <v>-2.5384615384615151E-3</v>
      </c>
      <c r="P1279" s="4"/>
      <c r="Q1279" s="4">
        <f>(Table1[[#This Row],[Dom Bet]]*Table1[[#This Row],[Odds]]*Table1[[#This Row],[Win]]-Table1[[#This Row],[Dom Bet]])*Table1[[#This Row],[Dom Bankroll]]</f>
        <v>0</v>
      </c>
      <c r="R1279" s="4">
        <f>Table1[[#This Row],[Dom Bet]]*Table1[[#This Row],[Odds]]*Table1[[#This Row],[Win]]-Table1[[#This Row],[Dom Bet]]</f>
        <v>0</v>
      </c>
      <c r="S1279" s="4">
        <f>S1278</f>
        <v>1.1279190255838996</v>
      </c>
      <c r="T1279">
        <v>0.70440000000000003</v>
      </c>
      <c r="U1279">
        <f>((Table1[[#This Row],[BB prob.]]*(Table1[[#This Row],[Odds]]-1)-1+Table1[[#This Row],[BB prob.]])/(Table1[[#This Row],[Odds]]-1))*0.3</f>
        <v>4.0781538461538445E-2</v>
      </c>
      <c r="V1279">
        <v>4.0781538461538445E-2</v>
      </c>
      <c r="W1279">
        <f>(Table1[[#This Row],[BB Bet]]*Table1[[#This Row],[Odds]]*Table1[[#This Row],[Win]]-Table1[[#This Row],[BB Bet]])*Table1[[#This Row],[BB Bankroll]]</f>
        <v>-4.0832453500879384E-2</v>
      </c>
      <c r="X1279">
        <f>Table1[[#This Row],[BB Bet]]*Table1[[#This Row],[Odds]]*Table1[[#This Row],[Win]]-Table1[[#This Row],[BB Bet]]</f>
        <v>-4.0781538461538445E-2</v>
      </c>
      <c r="Y1279" s="5">
        <f>Y1278</f>
        <v>1.0012484825551384</v>
      </c>
    </row>
    <row r="1280" spans="1:25" x14ac:dyDescent="0.35">
      <c r="A1280" s="4">
        <v>2020020663</v>
      </c>
      <c r="B1280" s="4">
        <v>89</v>
      </c>
      <c r="C1280" s="4" t="s">
        <v>28</v>
      </c>
      <c r="D1280" s="4" t="s">
        <v>27</v>
      </c>
      <c r="E1280" s="4">
        <v>1</v>
      </c>
      <c r="F1280" s="4">
        <v>0</v>
      </c>
      <c r="G1280" s="4">
        <v>2.5499999999999998</v>
      </c>
      <c r="H1280">
        <v>0.42858096319892025</v>
      </c>
      <c r="I1280">
        <f>((Table1[[#This Row],[H-S prob.]]*(Table1[[#This Row],[Odds]]-1)-1+Table1[[#This Row],[H-S prob.]])/(Table1[[#This Row],[Odds]]-1))*0.3</f>
        <v>1.7977056030434813E-2</v>
      </c>
      <c r="J1280">
        <v>1.7977056030434813E-2</v>
      </c>
      <c r="K1280">
        <f>(Table1[[#This Row],[H-S Bet]]*Table1[[#This Row],[Odds]]*Table1[[#This Row],[Win]]-Table1[[#This Row],[H-S Bet]])*Table1[[#This Row],[H-S Bankroll]]</f>
        <v>-2.2471812291699637E-2</v>
      </c>
      <c r="L1280">
        <f>Table1[[#This Row],[H-S Bet]]*Table1[[#This Row],[Odds]]*Table1[[#This Row],[Win]]-Table1[[#This Row],[H-S Bet]]</f>
        <v>-1.7977056030434813E-2</v>
      </c>
      <c r="M1280" s="5">
        <f>M1279</f>
        <v>1.2500273823286354</v>
      </c>
      <c r="N1280" s="4">
        <v>0.38200000000000001</v>
      </c>
      <c r="O1280" s="4">
        <f>((Table1[[#This Row],[Dom prob.]]*(Table1[[#This Row],[Odds]]-1)-1+Table1[[#This Row],[Dom prob.]])/(Table1[[#This Row],[Odds]]-1))*0.3</f>
        <v>-5.0129032258064586E-3</v>
      </c>
      <c r="P1280" s="4"/>
      <c r="Q1280" s="4">
        <f>(Table1[[#This Row],[Dom Bet]]*Table1[[#This Row],[Odds]]*Table1[[#This Row],[Win]]-Table1[[#This Row],[Dom Bet]])*Table1[[#This Row],[Dom Bankroll]]</f>
        <v>0</v>
      </c>
      <c r="R1280" s="4">
        <f>Table1[[#This Row],[Dom Bet]]*Table1[[#This Row],[Odds]]*Table1[[#This Row],[Win]]-Table1[[#This Row],[Dom Bet]]</f>
        <v>0</v>
      </c>
      <c r="S1280" s="4">
        <f>S1279</f>
        <v>1.1279190255838996</v>
      </c>
      <c r="T1280">
        <v>0.3609</v>
      </c>
      <c r="U1280">
        <f>((Table1[[#This Row],[BB prob.]]*(Table1[[#This Row],[Odds]]-1)-1+Table1[[#This Row],[BB prob.]])/(Table1[[#This Row],[Odds]]-1))*0.3</f>
        <v>-1.5426774193548393E-2</v>
      </c>
      <c r="W1280">
        <f>(Table1[[#This Row],[BB Bet]]*Table1[[#This Row],[Odds]]*Table1[[#This Row],[Win]]-Table1[[#This Row],[BB Bet]])*Table1[[#This Row],[BB Bankroll]]</f>
        <v>0</v>
      </c>
      <c r="X1280">
        <f>Table1[[#This Row],[BB Bet]]*Table1[[#This Row],[Odds]]*Table1[[#This Row],[Win]]-Table1[[#This Row],[BB Bet]]</f>
        <v>0</v>
      </c>
      <c r="Y1280" s="5">
        <f>Y1279</f>
        <v>1.0012484825551384</v>
      </c>
    </row>
    <row r="1281" spans="1:25" x14ac:dyDescent="0.35">
      <c r="A1281" s="4">
        <v>2020020663</v>
      </c>
      <c r="B1281" s="4">
        <v>89</v>
      </c>
      <c r="C1281" s="4" t="s">
        <v>27</v>
      </c>
      <c r="D1281" s="4" t="s">
        <v>28</v>
      </c>
      <c r="E1281" s="4">
        <v>0</v>
      </c>
      <c r="F1281" s="4">
        <v>1</v>
      </c>
      <c r="G1281" s="4">
        <v>1.57</v>
      </c>
      <c r="H1281">
        <v>0.57141903680107975</v>
      </c>
      <c r="I1281">
        <f>((Table1[[#This Row],[H-S prob.]]*(Table1[[#This Row],[Odds]]-1)-1+Table1[[#This Row],[H-S prob.]])/(Table1[[#This Row],[Odds]]-1))*0.3</f>
        <v>-5.4143216959107753E-2</v>
      </c>
      <c r="K1281">
        <f>(Table1[[#This Row],[H-S Bet]]*Table1[[#This Row],[Odds]]*Table1[[#This Row],[Win]]-Table1[[#This Row],[H-S Bet]])*Table1[[#This Row],[H-S Bankroll]]</f>
        <v>0</v>
      </c>
      <c r="L1281">
        <f>Table1[[#This Row],[H-S Bet]]*Table1[[#This Row],[Odds]]*Table1[[#This Row],[Win]]-Table1[[#This Row],[H-S Bet]]</f>
        <v>0</v>
      </c>
      <c r="M1281" s="5">
        <f>M1280</f>
        <v>1.2500273823286354</v>
      </c>
      <c r="N1281" s="4">
        <v>0.61799999999999999</v>
      </c>
      <c r="O1281" s="4">
        <f>((Table1[[#This Row],[Dom prob.]]*(Table1[[#This Row],[Odds]]-1)-1+Table1[[#This Row],[Dom prob.]])/(Table1[[#This Row],[Odds]]-1))*0.3</f>
        <v>-1.5652631578947359E-2</v>
      </c>
      <c r="P1281" s="4"/>
      <c r="Q1281" s="4">
        <f>(Table1[[#This Row],[Dom Bet]]*Table1[[#This Row],[Odds]]*Table1[[#This Row],[Win]]-Table1[[#This Row],[Dom Bet]])*Table1[[#This Row],[Dom Bankroll]]</f>
        <v>0</v>
      </c>
      <c r="R1281" s="4">
        <f>Table1[[#This Row],[Dom Bet]]*Table1[[#This Row],[Odds]]*Table1[[#This Row],[Win]]-Table1[[#This Row],[Dom Bet]]</f>
        <v>0</v>
      </c>
      <c r="S1281" s="4">
        <f>S1280</f>
        <v>1.1279190255838996</v>
      </c>
      <c r="T1281">
        <v>0.6391</v>
      </c>
      <c r="U1281">
        <f>((Table1[[#This Row],[BB prob.]]*(Table1[[#This Row],[Odds]]-1)-1+Table1[[#This Row],[BB prob.]])/(Table1[[#This Row],[Odds]]-1))*0.3</f>
        <v>1.7826315789473833E-3</v>
      </c>
      <c r="V1281">
        <v>1.7826315789473833E-3</v>
      </c>
      <c r="W1281">
        <f>(Table1[[#This Row],[BB Bet]]*Table1[[#This Row],[Odds]]*Table1[[#This Row],[Win]]-Table1[[#This Row],[BB Bet]])*Table1[[#This Row],[BB Bankroll]]</f>
        <v>1.0173685831242846E-3</v>
      </c>
      <c r="X1281">
        <f>Table1[[#This Row],[BB Bet]]*Table1[[#This Row],[Odds]]*Table1[[#This Row],[Win]]-Table1[[#This Row],[BB Bet]]</f>
        <v>1.0161000000000085E-3</v>
      </c>
      <c r="Y1281" s="5">
        <f>Y1280</f>
        <v>1.0012484825551384</v>
      </c>
    </row>
    <row r="1282" spans="1:25" x14ac:dyDescent="0.35">
      <c r="A1282" s="4">
        <v>2020020664</v>
      </c>
      <c r="B1282" s="4">
        <v>89</v>
      </c>
      <c r="C1282" s="4" t="s">
        <v>26</v>
      </c>
      <c r="D1282" s="4" t="s">
        <v>25</v>
      </c>
      <c r="E1282" s="4">
        <v>0</v>
      </c>
      <c r="F1282" s="4">
        <v>1</v>
      </c>
      <c r="G1282" s="4">
        <v>2.65</v>
      </c>
      <c r="H1282">
        <v>0.33039702274061239</v>
      </c>
      <c r="I1282">
        <f>((Table1[[#This Row],[H-S prob.]]*(Table1[[#This Row],[Odds]]-1)-1+Table1[[#This Row],[H-S prob.]])/(Table1[[#This Row],[Odds]]-1))*0.3</f>
        <v>-2.2626889043159498E-2</v>
      </c>
      <c r="K1282">
        <f>(Table1[[#This Row],[H-S Bet]]*Table1[[#This Row],[Odds]]*Table1[[#This Row],[Win]]-Table1[[#This Row],[H-S Bet]])*Table1[[#This Row],[H-S Bankroll]]</f>
        <v>0</v>
      </c>
      <c r="L1282">
        <f>Table1[[#This Row],[H-S Bet]]*Table1[[#This Row],[Odds]]*Table1[[#This Row],[Win]]-Table1[[#This Row],[H-S Bet]]</f>
        <v>0</v>
      </c>
      <c r="M1282" s="5">
        <f>M1281</f>
        <v>1.2500273823286354</v>
      </c>
      <c r="N1282" s="4">
        <v>0.39300000000000002</v>
      </c>
      <c r="O1282" s="4">
        <f>((Table1[[#This Row],[Dom prob.]]*(Table1[[#This Row],[Odds]]-1)-1+Table1[[#This Row],[Dom prob.]])/(Table1[[#This Row],[Odds]]-1))*0.3</f>
        <v>7.5363636363636336E-3</v>
      </c>
      <c r="P1282" s="4">
        <v>7.5363636363636336E-3</v>
      </c>
      <c r="Q1282" s="4">
        <f>(Table1[[#This Row],[Dom Bet]]*Table1[[#This Row],[Odds]]*Table1[[#This Row],[Win]]-Table1[[#This Row],[Dom Bet]])*Table1[[#This Row],[Dom Bankroll]]</f>
        <v>1.4025673083135785E-2</v>
      </c>
      <c r="R1282" s="4">
        <f>Table1[[#This Row],[Dom Bet]]*Table1[[#This Row],[Odds]]*Table1[[#This Row],[Win]]-Table1[[#This Row],[Dom Bet]]</f>
        <v>1.2434999999999995E-2</v>
      </c>
      <c r="S1282" s="4">
        <f>S1281</f>
        <v>1.1279190255838996</v>
      </c>
      <c r="T1282">
        <v>0.38449999999999995</v>
      </c>
      <c r="U1282">
        <f>((Table1[[#This Row],[BB prob.]]*(Table1[[#This Row],[Odds]]-1)-1+Table1[[#This Row],[BB prob.]])/(Table1[[#This Row],[Odds]]-1))*0.3</f>
        <v>3.4409090909090652E-3</v>
      </c>
      <c r="V1282">
        <v>3.4409090909090652E-3</v>
      </c>
      <c r="W1282">
        <f>(Table1[[#This Row],[BB Bet]]*Table1[[#This Row],[Odds]]*Table1[[#This Row],[Win]]-Table1[[#This Row],[BB Bet]])*Table1[[#This Row],[BB Bankroll]]</f>
        <v>5.6845882597067552E-3</v>
      </c>
      <c r="X1282">
        <f>Table1[[#This Row],[BB Bet]]*Table1[[#This Row],[Odds]]*Table1[[#This Row],[Win]]-Table1[[#This Row],[BB Bet]]</f>
        <v>5.6774999999999569E-3</v>
      </c>
      <c r="Y1282" s="5">
        <f>Y1281</f>
        <v>1.0012484825551384</v>
      </c>
    </row>
    <row r="1283" spans="1:25" x14ac:dyDescent="0.35">
      <c r="A1283" s="4">
        <v>2020020664</v>
      </c>
      <c r="B1283" s="4">
        <v>89</v>
      </c>
      <c r="C1283" s="4" t="s">
        <v>25</v>
      </c>
      <c r="D1283" s="4" t="s">
        <v>26</v>
      </c>
      <c r="E1283" s="4">
        <v>1</v>
      </c>
      <c r="F1283" s="4">
        <v>0</v>
      </c>
      <c r="G1283" s="4">
        <v>1.54</v>
      </c>
      <c r="H1283">
        <v>0.66960297725938756</v>
      </c>
      <c r="I1283">
        <f>((Table1[[#This Row],[H-S prob.]]*(Table1[[#This Row],[Odds]]-1)-1+Table1[[#This Row],[H-S prob.]])/(Table1[[#This Row],[Odds]]-1))*0.3</f>
        <v>1.7326991655253813E-2</v>
      </c>
      <c r="J1283">
        <v>1.7326991655253813E-2</v>
      </c>
      <c r="K1283">
        <f>(Table1[[#This Row],[H-S Bet]]*Table1[[#This Row],[Odds]]*Table1[[#This Row],[Win]]-Table1[[#This Row],[H-S Bet]])*Table1[[#This Row],[H-S Bankroll]]</f>
        <v>-2.1659214022447033E-2</v>
      </c>
      <c r="L1283">
        <f>Table1[[#This Row],[H-S Bet]]*Table1[[#This Row],[Odds]]*Table1[[#This Row],[Win]]-Table1[[#This Row],[H-S Bet]]</f>
        <v>-1.7326991655253813E-2</v>
      </c>
      <c r="M1283" s="5">
        <f>M1282</f>
        <v>1.2500273823286354</v>
      </c>
      <c r="N1283" s="4">
        <v>0.60699999999999998</v>
      </c>
      <c r="O1283" s="4">
        <f>((Table1[[#This Row],[Dom prob.]]*(Table1[[#This Row],[Odds]]-1)-1+Table1[[#This Row],[Dom prob.]])/(Table1[[#This Row],[Odds]]-1))*0.3</f>
        <v>-3.623333333333336E-2</v>
      </c>
      <c r="P1283" s="4"/>
      <c r="Q1283" s="4">
        <f>(Table1[[#This Row],[Dom Bet]]*Table1[[#This Row],[Odds]]*Table1[[#This Row],[Win]]-Table1[[#This Row],[Dom Bet]])*Table1[[#This Row],[Dom Bankroll]]</f>
        <v>0</v>
      </c>
      <c r="R1283" s="4">
        <f>Table1[[#This Row],[Dom Bet]]*Table1[[#This Row],[Odds]]*Table1[[#This Row],[Win]]-Table1[[#This Row],[Dom Bet]]</f>
        <v>0</v>
      </c>
      <c r="S1283" s="4">
        <f>S1282</f>
        <v>1.1279190255838996</v>
      </c>
      <c r="T1283">
        <v>0.61550000000000005</v>
      </c>
      <c r="U1283">
        <f>((Table1[[#This Row],[BB prob.]]*(Table1[[#This Row],[Odds]]-1)-1+Table1[[#This Row],[BB prob.]])/(Table1[[#This Row],[Odds]]-1))*0.3</f>
        <v>-2.8961111111111049E-2</v>
      </c>
      <c r="W1283">
        <f>(Table1[[#This Row],[BB Bet]]*Table1[[#This Row],[Odds]]*Table1[[#This Row],[Win]]-Table1[[#This Row],[BB Bet]])*Table1[[#This Row],[BB Bankroll]]</f>
        <v>0</v>
      </c>
      <c r="X1283">
        <f>Table1[[#This Row],[BB Bet]]*Table1[[#This Row],[Odds]]*Table1[[#This Row],[Win]]-Table1[[#This Row],[BB Bet]]</f>
        <v>0</v>
      </c>
      <c r="Y1283" s="5">
        <f>Y1282</f>
        <v>1.0012484825551384</v>
      </c>
    </row>
    <row r="1284" spans="1:25" x14ac:dyDescent="0.35">
      <c r="A1284" s="4">
        <v>2020020664.0999999</v>
      </c>
      <c r="B1284" s="4">
        <v>89</v>
      </c>
      <c r="C1284" s="4" t="s">
        <v>24</v>
      </c>
      <c r="D1284" s="4" t="s">
        <v>10</v>
      </c>
      <c r="E1284" s="4">
        <v>0</v>
      </c>
      <c r="F1284" s="4">
        <v>0</v>
      </c>
      <c r="G1284" s="4">
        <v>3.9</v>
      </c>
      <c r="H1284">
        <v>0.31663399477807197</v>
      </c>
      <c r="I1284">
        <f>((Table1[[#This Row],[H-S prob.]]*(Table1[[#This Row],[Odds]]-1)-1+Table1[[#This Row],[H-S prob.]])/(Table1[[#This Row],[Odds]]-1))*0.3</f>
        <v>2.429716341046351E-2</v>
      </c>
      <c r="J1284">
        <v>2.429716341046351E-2</v>
      </c>
      <c r="K1284">
        <f>(Table1[[#This Row],[H-S Bet]]*Table1[[#This Row],[Odds]]*Table1[[#This Row],[Win]]-Table1[[#This Row],[H-S Bet]])*Table1[[#This Row],[H-S Bankroll]]</f>
        <v>-3.0372119575992802E-2</v>
      </c>
      <c r="L1284">
        <f>Table1[[#This Row],[H-S Bet]]*Table1[[#This Row],[Odds]]*Table1[[#This Row],[Win]]-Table1[[#This Row],[H-S Bet]]</f>
        <v>-2.429716341046351E-2</v>
      </c>
      <c r="M1284" s="5">
        <f>M1283</f>
        <v>1.2500273823286354</v>
      </c>
      <c r="N1284" s="4">
        <v>0.253</v>
      </c>
      <c r="O1284" s="4">
        <f>((Table1[[#This Row],[Dom prob.]]*(Table1[[#This Row],[Odds]]-1)-1+Table1[[#This Row],[Dom prob.]])/(Table1[[#This Row],[Odds]]-1))*0.3</f>
        <v>-1.3758620689655152E-3</v>
      </c>
      <c r="P1284" s="4"/>
      <c r="Q1284" s="4">
        <f>(Table1[[#This Row],[Dom Bet]]*Table1[[#This Row],[Odds]]*Table1[[#This Row],[Win]]-Table1[[#This Row],[Dom Bet]])*Table1[[#This Row],[Dom Bankroll]]</f>
        <v>0</v>
      </c>
      <c r="R1284" s="4">
        <f>Table1[[#This Row],[Dom Bet]]*Table1[[#This Row],[Odds]]*Table1[[#This Row],[Win]]-Table1[[#This Row],[Dom Bet]]</f>
        <v>0</v>
      </c>
      <c r="S1284" s="4">
        <f>S1283</f>
        <v>1.1279190255838996</v>
      </c>
      <c r="T1284">
        <v>0.27829999999999999</v>
      </c>
      <c r="U1284">
        <f>((Table1[[#This Row],[BB prob.]]*(Table1[[#This Row],[Odds]]-1)-1+Table1[[#This Row],[BB prob.]])/(Table1[[#This Row],[Odds]]-1))*0.3</f>
        <v>8.8313793103448213E-3</v>
      </c>
      <c r="V1284">
        <v>8.8313793103448213E-3</v>
      </c>
      <c r="W1284">
        <f>(Table1[[#This Row],[BB Bet]]*Table1[[#This Row],[Odds]]*Table1[[#This Row],[Win]]-Table1[[#This Row],[BB Bet]])*Table1[[#This Row],[BB Bankroll]]</f>
        <v>-8.8424051333515965E-3</v>
      </c>
      <c r="X1284">
        <f>Table1[[#This Row],[BB Bet]]*Table1[[#This Row],[Odds]]*Table1[[#This Row],[Win]]-Table1[[#This Row],[BB Bet]]</f>
        <v>-8.8313793103448213E-3</v>
      </c>
      <c r="Y1284" s="5">
        <f>Y1283</f>
        <v>1.0012484825551384</v>
      </c>
    </row>
    <row r="1285" spans="1:25" x14ac:dyDescent="0.35">
      <c r="A1285" s="4">
        <v>2020020664.0999999</v>
      </c>
      <c r="B1285" s="4">
        <v>89</v>
      </c>
      <c r="C1285" s="4" t="s">
        <v>10</v>
      </c>
      <c r="D1285" s="4" t="s">
        <v>24</v>
      </c>
      <c r="E1285" s="4">
        <v>1</v>
      </c>
      <c r="F1285" s="4">
        <v>1</v>
      </c>
      <c r="G1285" s="4">
        <v>1.27</v>
      </c>
      <c r="H1285">
        <v>0.68336600522192803</v>
      </c>
      <c r="I1285">
        <f>((Table1[[#This Row],[H-S prob.]]*(Table1[[#This Row],[Odds]]-1)-1+Table1[[#This Row],[H-S prob.]])/(Table1[[#This Row],[Odds]]-1))*0.3</f>
        <v>-0.14680574818683481</v>
      </c>
      <c r="K1285">
        <f>(Table1[[#This Row],[H-S Bet]]*Table1[[#This Row],[Odds]]*Table1[[#This Row],[Win]]-Table1[[#This Row],[H-S Bet]])*Table1[[#This Row],[H-S Bankroll]]</f>
        <v>0</v>
      </c>
      <c r="L1285">
        <f>Table1[[#This Row],[H-S Bet]]*Table1[[#This Row],[Odds]]*Table1[[#This Row],[Win]]-Table1[[#This Row],[H-S Bet]]</f>
        <v>0</v>
      </c>
      <c r="M1285" s="5">
        <f>M1284</f>
        <v>1.2500273823286354</v>
      </c>
      <c r="N1285" s="4">
        <v>0.747</v>
      </c>
      <c r="O1285" s="4">
        <f>((Table1[[#This Row],[Dom prob.]]*(Table1[[#This Row],[Odds]]-1)-1+Table1[[#This Row],[Dom prob.]])/(Table1[[#This Row],[Odds]]-1))*0.3</f>
        <v>-5.7011111111111068E-2</v>
      </c>
      <c r="P1285" s="4"/>
      <c r="Q1285" s="4">
        <f>(Table1[[#This Row],[Dom Bet]]*Table1[[#This Row],[Odds]]*Table1[[#This Row],[Win]]-Table1[[#This Row],[Dom Bet]])*Table1[[#This Row],[Dom Bankroll]]</f>
        <v>0</v>
      </c>
      <c r="R1285" s="4">
        <f>Table1[[#This Row],[Dom Bet]]*Table1[[#This Row],[Odds]]*Table1[[#This Row],[Win]]-Table1[[#This Row],[Dom Bet]]</f>
        <v>0</v>
      </c>
      <c r="S1285" s="4">
        <f>S1284</f>
        <v>1.1279190255838996</v>
      </c>
      <c r="T1285">
        <v>0.72170000000000001</v>
      </c>
      <c r="U1285">
        <f>((Table1[[#This Row],[BB prob.]]*(Table1[[#This Row],[Odds]]-1)-1+Table1[[#This Row],[BB prob.]])/(Table1[[#This Row],[Odds]]-1))*0.3</f>
        <v>-9.2712222222222196E-2</v>
      </c>
      <c r="W1285">
        <f>(Table1[[#This Row],[BB Bet]]*Table1[[#This Row],[Odds]]*Table1[[#This Row],[Win]]-Table1[[#This Row],[BB Bet]])*Table1[[#This Row],[BB Bankroll]]</f>
        <v>0</v>
      </c>
      <c r="X1285">
        <f>Table1[[#This Row],[BB Bet]]*Table1[[#This Row],[Odds]]*Table1[[#This Row],[Win]]-Table1[[#This Row],[BB Bet]]</f>
        <v>0</v>
      </c>
      <c r="Y1285" s="5">
        <f>Y1284</f>
        <v>1.0012484825551384</v>
      </c>
    </row>
    <row r="1286" spans="1:25" x14ac:dyDescent="0.35">
      <c r="A1286" s="4">
        <v>2020020666</v>
      </c>
      <c r="B1286" s="4">
        <v>90</v>
      </c>
      <c r="C1286" s="4" t="s">
        <v>15</v>
      </c>
      <c r="D1286" s="4" t="s">
        <v>17</v>
      </c>
      <c r="E1286" s="4">
        <v>1</v>
      </c>
      <c r="F1286" s="4">
        <v>0</v>
      </c>
      <c r="G1286" s="4">
        <v>2.67</v>
      </c>
      <c r="H1286">
        <v>0.48465001672374586</v>
      </c>
      <c r="I1286">
        <f>((Table1[[#This Row],[H-S prob.]]*(Table1[[#This Row],[Odds]]-1)-1+Table1[[#This Row],[H-S prob.]])/(Table1[[#This Row],[Odds]]-1))*0.3</f>
        <v>5.2817163710012237E-2</v>
      </c>
      <c r="J1286">
        <v>5.2817163710012237E-2</v>
      </c>
      <c r="K1286">
        <f>(Table1[[#This Row],[H-S Bet]]*Table1[[#This Row],[Odds]]*Table1[[#This Row],[Win]]-Table1[[#This Row],[H-S Bet]])*Table1[[#This Row],[H-S Bankroll]]</f>
        <v>-6.3712827369023839E-2</v>
      </c>
      <c r="L1286">
        <f>Table1[[#This Row],[H-S Bet]]*Table1[[#This Row],[Odds]]*Table1[[#This Row],[Win]]-Table1[[#This Row],[H-S Bet]]</f>
        <v>-5.2817163710012237E-2</v>
      </c>
      <c r="M1286" s="5">
        <f>M1285+SUM(K1272:K1285)</f>
        <v>1.2062902074566753</v>
      </c>
      <c r="N1286" s="4">
        <v>0.371</v>
      </c>
      <c r="O1286" s="4">
        <f>((Table1[[#This Row],[Dom prob.]]*(Table1[[#This Row],[Odds]]-1)-1+Table1[[#This Row],[Dom prob.]])/(Table1[[#This Row],[Odds]]-1))*0.3</f>
        <v>-1.6940119760479131E-3</v>
      </c>
      <c r="P1286" s="4"/>
      <c r="Q1286" s="4">
        <f>(Table1[[#This Row],[Dom Bet]]*Table1[[#This Row],[Odds]]*Table1[[#This Row],[Win]]-Table1[[#This Row],[Dom Bet]])*Table1[[#This Row],[Dom Bankroll]]</f>
        <v>0</v>
      </c>
      <c r="R1286" s="4">
        <f>Table1[[#This Row],[Dom Bet]]*Table1[[#This Row],[Odds]]*Table1[[#This Row],[Win]]-Table1[[#This Row],[Dom Bet]]</f>
        <v>0</v>
      </c>
      <c r="S1286" s="4">
        <f>S1285+SUM(Q1272:Q1285)</f>
        <v>1.2009066657294338</v>
      </c>
      <c r="T1286">
        <v>0.38279999999999997</v>
      </c>
      <c r="U1286">
        <f>((Table1[[#This Row],[BB prob.]]*(Table1[[#This Row],[Odds]]-1)-1+Table1[[#This Row],[BB prob.]])/(Table1[[#This Row],[Odds]]-1))*0.3</f>
        <v>3.9657485029939987E-3</v>
      </c>
      <c r="V1286">
        <v>3.9657485029939987E-3</v>
      </c>
      <c r="W1286">
        <f>(Table1[[#This Row],[BB Bet]]*Table1[[#This Row],[Odds]]*Table1[[#This Row],[Win]]-Table1[[#This Row],[BB Bet]])*Table1[[#This Row],[BB Bankroll]]</f>
        <v>-3.6371128706742793E-3</v>
      </c>
      <c r="X1286">
        <f>Table1[[#This Row],[BB Bet]]*Table1[[#This Row],[Odds]]*Table1[[#This Row],[Win]]-Table1[[#This Row],[BB Bet]]</f>
        <v>-3.9657485029939987E-3</v>
      </c>
      <c r="Y1286" s="5">
        <f>Y1285+SUM(W1272:W1285)</f>
        <v>0.91713149936976301</v>
      </c>
    </row>
    <row r="1287" spans="1:25" x14ac:dyDescent="0.35">
      <c r="A1287" s="4">
        <v>2020020666</v>
      </c>
      <c r="B1287" s="4">
        <v>90</v>
      </c>
      <c r="C1287" s="4" t="s">
        <v>17</v>
      </c>
      <c r="D1287" s="4" t="s">
        <v>15</v>
      </c>
      <c r="E1287" s="4">
        <v>0</v>
      </c>
      <c r="F1287" s="4">
        <v>1</v>
      </c>
      <c r="G1287" s="4">
        <v>1.54</v>
      </c>
      <c r="H1287">
        <v>0.51534998327625414</v>
      </c>
      <c r="I1287">
        <f>((Table1[[#This Row],[H-S prob.]]*(Table1[[#This Row],[Odds]]-1)-1+Table1[[#This Row],[H-S prob.]])/(Table1[[#This Row],[Odds]]-1))*0.3</f>
        <v>-0.11464501430809365</v>
      </c>
      <c r="K1287">
        <f>(Table1[[#This Row],[H-S Bet]]*Table1[[#This Row],[Odds]]*Table1[[#This Row],[Win]]-Table1[[#This Row],[H-S Bet]])*Table1[[#This Row],[H-S Bankroll]]</f>
        <v>0</v>
      </c>
      <c r="L1287">
        <f>Table1[[#This Row],[H-S Bet]]*Table1[[#This Row],[Odds]]*Table1[[#This Row],[Win]]-Table1[[#This Row],[H-S Bet]]</f>
        <v>0</v>
      </c>
      <c r="M1287" s="5">
        <f>M1286</f>
        <v>1.2062902074566753</v>
      </c>
      <c r="N1287" s="4">
        <v>0.629</v>
      </c>
      <c r="O1287" s="4">
        <f>((Table1[[#This Row],[Dom prob.]]*(Table1[[#This Row],[Odds]]-1)-1+Table1[[#This Row],[Dom prob.]])/(Table1[[#This Row],[Odds]]-1))*0.3</f>
        <v>-1.7411111111111068E-2</v>
      </c>
      <c r="P1287" s="4"/>
      <c r="Q1287" s="4">
        <f>(Table1[[#This Row],[Dom Bet]]*Table1[[#This Row],[Odds]]*Table1[[#This Row],[Win]]-Table1[[#This Row],[Dom Bet]])*Table1[[#This Row],[Dom Bankroll]]</f>
        <v>0</v>
      </c>
      <c r="R1287" s="4">
        <f>Table1[[#This Row],[Dom Bet]]*Table1[[#This Row],[Odds]]*Table1[[#This Row],[Win]]-Table1[[#This Row],[Dom Bet]]</f>
        <v>0</v>
      </c>
      <c r="S1287" s="4">
        <f>S1286</f>
        <v>1.2009066657294338</v>
      </c>
      <c r="T1287">
        <v>0.61719999999999997</v>
      </c>
      <c r="U1287">
        <f>((Table1[[#This Row],[BB prob.]]*(Table1[[#This Row],[Odds]]-1)-1+Table1[[#This Row],[BB prob.]])/(Table1[[#This Row],[Odds]]-1))*0.3</f>
        <v>-2.7506666666666665E-2</v>
      </c>
      <c r="W1287">
        <f>(Table1[[#This Row],[BB Bet]]*Table1[[#This Row],[Odds]]*Table1[[#This Row],[Win]]-Table1[[#This Row],[BB Bet]])*Table1[[#This Row],[BB Bankroll]]</f>
        <v>0</v>
      </c>
      <c r="X1287">
        <f>Table1[[#This Row],[BB Bet]]*Table1[[#This Row],[Odds]]*Table1[[#This Row],[Win]]-Table1[[#This Row],[BB Bet]]</f>
        <v>0</v>
      </c>
      <c r="Y1287" s="5">
        <f>Y1286</f>
        <v>0.91713149936976301</v>
      </c>
    </row>
    <row r="1288" spans="1:25" x14ac:dyDescent="0.35">
      <c r="A1288" s="4">
        <v>2020020669</v>
      </c>
      <c r="B1288" s="4">
        <v>90</v>
      </c>
      <c r="C1288" s="4" t="s">
        <v>22</v>
      </c>
      <c r="D1288" s="4" t="s">
        <v>7</v>
      </c>
      <c r="E1288" s="4">
        <v>0</v>
      </c>
      <c r="F1288" s="4">
        <v>1</v>
      </c>
      <c r="G1288" s="4">
        <v>2.4500000000000002</v>
      </c>
      <c r="H1288">
        <v>0.42619097165441872</v>
      </c>
      <c r="I1288">
        <f>((Table1[[#This Row],[H-S prob.]]*(Table1[[#This Row],[Odds]]-1)-1+Table1[[#This Row],[H-S prob.]])/(Table1[[#This Row],[Odds]]-1))*0.3</f>
        <v>9.1381821834467438E-3</v>
      </c>
      <c r="J1288">
        <v>9.1381821834467438E-3</v>
      </c>
      <c r="K1288">
        <f>(Table1[[#This Row],[H-S Bet]]*Table1[[#This Row],[Odds]]*Table1[[#This Row],[Win]]-Table1[[#This Row],[H-S Bet]])*Table1[[#This Row],[H-S Bankroll]]</f>
        <v>1.5983784538677957E-2</v>
      </c>
      <c r="L1288">
        <f>Table1[[#This Row],[H-S Bet]]*Table1[[#This Row],[Odds]]*Table1[[#This Row],[Win]]-Table1[[#This Row],[H-S Bet]]</f>
        <v>1.325036416599778E-2</v>
      </c>
      <c r="M1288" s="5">
        <f>M1287</f>
        <v>1.2062902074566753</v>
      </c>
      <c r="N1288" s="4">
        <v>0.39500000000000002</v>
      </c>
      <c r="O1288" s="4">
        <f>((Table1[[#This Row],[Dom prob.]]*(Table1[[#This Row],[Odds]]-1)-1+Table1[[#This Row],[Dom prob.]])/(Table1[[#This Row],[Odds]]-1))*0.3</f>
        <v>-6.6724137931034244E-3</v>
      </c>
      <c r="P1288" s="4"/>
      <c r="Q1288" s="4">
        <f>(Table1[[#This Row],[Dom Bet]]*Table1[[#This Row],[Odds]]*Table1[[#This Row],[Win]]-Table1[[#This Row],[Dom Bet]])*Table1[[#This Row],[Dom Bankroll]]</f>
        <v>0</v>
      </c>
      <c r="R1288" s="4">
        <f>Table1[[#This Row],[Dom Bet]]*Table1[[#This Row],[Odds]]*Table1[[#This Row],[Win]]-Table1[[#This Row],[Dom Bet]]</f>
        <v>0</v>
      </c>
      <c r="S1288" s="4">
        <f>S1287</f>
        <v>1.2009066657294338</v>
      </c>
      <c r="T1288">
        <v>0.34830000000000005</v>
      </c>
      <c r="U1288">
        <f>((Table1[[#This Row],[BB prob.]]*(Table1[[#This Row],[Odds]]-1)-1+Table1[[#This Row],[BB prob.]])/(Table1[[#This Row],[Odds]]-1))*0.3</f>
        <v>-3.0344482758620648E-2</v>
      </c>
      <c r="W1288">
        <f>(Table1[[#This Row],[BB Bet]]*Table1[[#This Row],[Odds]]*Table1[[#This Row],[Win]]-Table1[[#This Row],[BB Bet]])*Table1[[#This Row],[BB Bankroll]]</f>
        <v>0</v>
      </c>
      <c r="X1288">
        <f>Table1[[#This Row],[BB Bet]]*Table1[[#This Row],[Odds]]*Table1[[#This Row],[Win]]-Table1[[#This Row],[BB Bet]]</f>
        <v>0</v>
      </c>
      <c r="Y1288" s="5">
        <f>Y1287</f>
        <v>0.91713149936976301</v>
      </c>
    </row>
    <row r="1289" spans="1:25" x14ac:dyDescent="0.35">
      <c r="A1289" s="4">
        <v>2020020669</v>
      </c>
      <c r="B1289" s="4">
        <v>90</v>
      </c>
      <c r="C1289" s="4" t="s">
        <v>7</v>
      </c>
      <c r="D1289" s="4" t="s">
        <v>22</v>
      </c>
      <c r="E1289" s="4">
        <v>1</v>
      </c>
      <c r="F1289" s="4">
        <v>0</v>
      </c>
      <c r="G1289" s="4">
        <v>1.6</v>
      </c>
      <c r="H1289">
        <v>0.57380902834558134</v>
      </c>
      <c r="I1289">
        <f>((Table1[[#This Row],[H-S prob.]]*(Table1[[#This Row],[Odds]]-1)-1+Table1[[#This Row],[H-S prob.]])/(Table1[[#This Row],[Odds]]-1))*0.3</f>
        <v>-4.095277732353491E-2</v>
      </c>
      <c r="K1289">
        <f>(Table1[[#This Row],[H-S Bet]]*Table1[[#This Row],[Odds]]*Table1[[#This Row],[Win]]-Table1[[#This Row],[H-S Bet]])*Table1[[#This Row],[H-S Bankroll]]</f>
        <v>0</v>
      </c>
      <c r="L1289">
        <f>Table1[[#This Row],[H-S Bet]]*Table1[[#This Row],[Odds]]*Table1[[#This Row],[Win]]-Table1[[#This Row],[H-S Bet]]</f>
        <v>0</v>
      </c>
      <c r="M1289" s="5">
        <f>M1288</f>
        <v>1.2062902074566753</v>
      </c>
      <c r="N1289" s="4">
        <v>0.60499999999999998</v>
      </c>
      <c r="O1289" s="4">
        <f>((Table1[[#This Row],[Dom prob.]]*(Table1[[#This Row],[Odds]]-1)-1+Table1[[#This Row],[Dom prob.]])/(Table1[[#This Row],[Odds]]-1))*0.3</f>
        <v>-1.6000000000000011E-2</v>
      </c>
      <c r="P1289" s="4"/>
      <c r="Q1289" s="4">
        <f>(Table1[[#This Row],[Dom Bet]]*Table1[[#This Row],[Odds]]*Table1[[#This Row],[Win]]-Table1[[#This Row],[Dom Bet]])*Table1[[#This Row],[Dom Bankroll]]</f>
        <v>0</v>
      </c>
      <c r="R1289" s="4">
        <f>Table1[[#This Row],[Dom Bet]]*Table1[[#This Row],[Odds]]*Table1[[#This Row],[Win]]-Table1[[#This Row],[Dom Bet]]</f>
        <v>0</v>
      </c>
      <c r="S1289" s="4">
        <f>S1288</f>
        <v>1.2009066657294338</v>
      </c>
      <c r="T1289">
        <v>0.65169999999999995</v>
      </c>
      <c r="U1289">
        <f>((Table1[[#This Row],[BB prob.]]*(Table1[[#This Row],[Odds]]-1)-1+Table1[[#This Row],[BB prob.]])/(Table1[[#This Row],[Odds]]-1))*0.3</f>
        <v>2.1359999999999987E-2</v>
      </c>
      <c r="V1289">
        <v>2.1359999999999987E-2</v>
      </c>
      <c r="W1289">
        <f>(Table1[[#This Row],[BB Bet]]*Table1[[#This Row],[Odds]]*Table1[[#This Row],[Win]]-Table1[[#This Row],[BB Bet]])*Table1[[#This Row],[BB Bankroll]]</f>
        <v>-1.9589928826538126E-2</v>
      </c>
      <c r="X1289">
        <f>Table1[[#This Row],[BB Bet]]*Table1[[#This Row],[Odds]]*Table1[[#This Row],[Win]]-Table1[[#This Row],[BB Bet]]</f>
        <v>-2.1359999999999987E-2</v>
      </c>
      <c r="Y1289" s="5">
        <f>Y1288</f>
        <v>0.91713149936976301</v>
      </c>
    </row>
    <row r="1290" spans="1:25" x14ac:dyDescent="0.35">
      <c r="A1290" s="4">
        <v>2020020670</v>
      </c>
      <c r="B1290" s="4">
        <v>90</v>
      </c>
      <c r="C1290" s="4" t="s">
        <v>32</v>
      </c>
      <c r="D1290" s="4" t="s">
        <v>31</v>
      </c>
      <c r="E1290" s="4">
        <v>1</v>
      </c>
      <c r="F1290" s="4">
        <v>0</v>
      </c>
      <c r="G1290" s="4">
        <v>2.0499999999999998</v>
      </c>
      <c r="H1290">
        <v>0.51630749122754538</v>
      </c>
      <c r="I1290">
        <f>((Table1[[#This Row],[H-S prob.]]*(Table1[[#This Row],[Odds]]-1)-1+Table1[[#This Row],[H-S prob.]])/(Table1[[#This Row],[Odds]]-1))*0.3</f>
        <v>1.6694387718990837E-2</v>
      </c>
      <c r="J1290">
        <v>1.6694387718990837E-2</v>
      </c>
      <c r="K1290">
        <f>(Table1[[#This Row],[H-S Bet]]*Table1[[#This Row],[Odds]]*Table1[[#This Row],[Win]]-Table1[[#This Row],[H-S Bet]])*Table1[[#This Row],[H-S Bankroll]]</f>
        <v>-2.013827642490363E-2</v>
      </c>
      <c r="L1290">
        <f>Table1[[#This Row],[H-S Bet]]*Table1[[#This Row],[Odds]]*Table1[[#This Row],[Win]]-Table1[[#This Row],[H-S Bet]]</f>
        <v>-1.6694387718990837E-2</v>
      </c>
      <c r="M1290" s="5">
        <f>M1289</f>
        <v>1.2062902074566753</v>
      </c>
      <c r="N1290" s="4">
        <v>0.45400000000000001</v>
      </c>
      <c r="O1290" s="4">
        <f>((Table1[[#This Row],[Dom prob.]]*(Table1[[#This Row],[Odds]]-1)-1+Table1[[#This Row],[Dom prob.]])/(Table1[[#This Row],[Odds]]-1))*0.3</f>
        <v>-1.9800000000000026E-2</v>
      </c>
      <c r="P1290" s="4"/>
      <c r="Q1290" s="4">
        <f>(Table1[[#This Row],[Dom Bet]]*Table1[[#This Row],[Odds]]*Table1[[#This Row],[Win]]-Table1[[#This Row],[Dom Bet]])*Table1[[#This Row],[Dom Bankroll]]</f>
        <v>0</v>
      </c>
      <c r="R1290" s="4">
        <f>Table1[[#This Row],[Dom Bet]]*Table1[[#This Row],[Odds]]*Table1[[#This Row],[Win]]-Table1[[#This Row],[Dom Bet]]</f>
        <v>0</v>
      </c>
      <c r="S1290" s="4">
        <f>S1289</f>
        <v>1.2009066657294338</v>
      </c>
      <c r="T1290">
        <v>0.53480000000000005</v>
      </c>
      <c r="U1290">
        <f>((Table1[[#This Row],[BB prob.]]*(Table1[[#This Row],[Odds]]-1)-1+Table1[[#This Row],[BB prob.]])/(Table1[[#This Row],[Odds]]-1))*0.3</f>
        <v>2.7525714285714282E-2</v>
      </c>
      <c r="V1290">
        <v>2.7525714285714282E-2</v>
      </c>
      <c r="W1290">
        <f>(Table1[[#This Row],[BB Bet]]*Table1[[#This Row],[Odds]]*Table1[[#This Row],[Win]]-Table1[[#This Row],[BB Bet]])*Table1[[#This Row],[BB Bankroll]]</f>
        <v>-2.5244699614080844E-2</v>
      </c>
      <c r="X1290">
        <f>Table1[[#This Row],[BB Bet]]*Table1[[#This Row],[Odds]]*Table1[[#This Row],[Win]]-Table1[[#This Row],[BB Bet]]</f>
        <v>-2.7525714285714282E-2</v>
      </c>
      <c r="Y1290" s="5">
        <f>Y1289</f>
        <v>0.91713149936976301</v>
      </c>
    </row>
    <row r="1291" spans="1:25" x14ac:dyDescent="0.35">
      <c r="A1291" s="4">
        <v>2020020670</v>
      </c>
      <c r="B1291" s="4">
        <v>90</v>
      </c>
      <c r="C1291" s="4" t="s">
        <v>31</v>
      </c>
      <c r="D1291" s="4" t="s">
        <v>32</v>
      </c>
      <c r="E1291" s="4">
        <v>0</v>
      </c>
      <c r="F1291" s="4">
        <v>1</v>
      </c>
      <c r="G1291" s="4">
        <v>1.83</v>
      </c>
      <c r="H1291">
        <v>0.48369250877245468</v>
      </c>
      <c r="I1291">
        <f>((Table1[[#This Row],[H-S prob.]]*(Table1[[#This Row],[Odds]]-1)-1+Table1[[#This Row],[H-S prob.]])/(Table1[[#This Row],[Odds]]-1))*0.3</f>
        <v>-4.150941287219561E-2</v>
      </c>
      <c r="K1291">
        <f>(Table1[[#This Row],[H-S Bet]]*Table1[[#This Row],[Odds]]*Table1[[#This Row],[Win]]-Table1[[#This Row],[H-S Bet]])*Table1[[#This Row],[H-S Bankroll]]</f>
        <v>0</v>
      </c>
      <c r="L1291">
        <f>Table1[[#This Row],[H-S Bet]]*Table1[[#This Row],[Odds]]*Table1[[#This Row],[Win]]-Table1[[#This Row],[H-S Bet]]</f>
        <v>0</v>
      </c>
      <c r="M1291" s="5">
        <f>M1290</f>
        <v>1.2062902074566753</v>
      </c>
      <c r="N1291" s="4">
        <v>0.54600000000000004</v>
      </c>
      <c r="O1291" s="4">
        <f>((Table1[[#This Row],[Dom prob.]]*(Table1[[#This Row],[Odds]]-1)-1+Table1[[#This Row],[Dom prob.]])/(Table1[[#This Row],[Odds]]-1))*0.3</f>
        <v>-2.9638554216860995E-4</v>
      </c>
      <c r="P1291" s="4"/>
      <c r="Q1291" s="4">
        <f>(Table1[[#This Row],[Dom Bet]]*Table1[[#This Row],[Odds]]*Table1[[#This Row],[Win]]-Table1[[#This Row],[Dom Bet]])*Table1[[#This Row],[Dom Bankroll]]</f>
        <v>0</v>
      </c>
      <c r="R1291" s="4">
        <f>Table1[[#This Row],[Dom Bet]]*Table1[[#This Row],[Odds]]*Table1[[#This Row],[Win]]-Table1[[#This Row],[Dom Bet]]</f>
        <v>0</v>
      </c>
      <c r="S1291" s="4">
        <f>S1290</f>
        <v>1.2009066657294338</v>
      </c>
      <c r="T1291">
        <v>0.46519999999999995</v>
      </c>
      <c r="U1291">
        <f>((Table1[[#This Row],[BB prob.]]*(Table1[[#This Row],[Odds]]-1)-1+Table1[[#This Row],[BB prob.]])/(Table1[[#This Row],[Odds]]-1))*0.3</f>
        <v>-5.3741204819277112E-2</v>
      </c>
      <c r="W1291">
        <f>(Table1[[#This Row],[BB Bet]]*Table1[[#This Row],[Odds]]*Table1[[#This Row],[Win]]-Table1[[#This Row],[BB Bet]])*Table1[[#This Row],[BB Bankroll]]</f>
        <v>0</v>
      </c>
      <c r="X1291">
        <f>Table1[[#This Row],[BB Bet]]*Table1[[#This Row],[Odds]]*Table1[[#This Row],[Win]]-Table1[[#This Row],[BB Bet]]</f>
        <v>0</v>
      </c>
      <c r="Y1291" s="5">
        <f>Y1290</f>
        <v>0.91713149936976301</v>
      </c>
    </row>
    <row r="1292" spans="1:25" x14ac:dyDescent="0.35">
      <c r="A1292" s="4">
        <v>2020020670.0999999</v>
      </c>
      <c r="B1292" s="4">
        <v>90</v>
      </c>
      <c r="C1292" s="4" t="s">
        <v>14</v>
      </c>
      <c r="D1292" s="4" t="s">
        <v>12</v>
      </c>
      <c r="E1292" s="4">
        <v>1</v>
      </c>
      <c r="F1292" s="4">
        <v>1</v>
      </c>
      <c r="G1292" s="4">
        <v>1.3</v>
      </c>
      <c r="H1292">
        <v>0.73134101105341276</v>
      </c>
      <c r="I1292">
        <f>((Table1[[#This Row],[H-S prob.]]*(Table1[[#This Row],[Odds]]-1)-1+Table1[[#This Row],[H-S prob.]])/(Table1[[#This Row],[Odds]]-1))*0.3</f>
        <v>-4.9256685630563395E-2</v>
      </c>
      <c r="K1292">
        <f>(Table1[[#This Row],[H-S Bet]]*Table1[[#This Row],[Odds]]*Table1[[#This Row],[Win]]-Table1[[#This Row],[H-S Bet]])*Table1[[#This Row],[H-S Bankroll]]</f>
        <v>0</v>
      </c>
      <c r="L1292">
        <f>Table1[[#This Row],[H-S Bet]]*Table1[[#This Row],[Odds]]*Table1[[#This Row],[Win]]-Table1[[#This Row],[H-S Bet]]</f>
        <v>0</v>
      </c>
      <c r="M1292" s="5">
        <f>M1291</f>
        <v>1.2062902074566753</v>
      </c>
      <c r="N1292" s="4">
        <v>0.75900000000000001</v>
      </c>
      <c r="O1292" s="4">
        <f>((Table1[[#This Row],[Dom prob.]]*(Table1[[#This Row],[Odds]]-1)-1+Table1[[#This Row],[Dom prob.]])/(Table1[[#This Row],[Odds]]-1))*0.3</f>
        <v>-1.3299999999999975E-2</v>
      </c>
      <c r="P1292" s="4"/>
      <c r="Q1292" s="4">
        <f>(Table1[[#This Row],[Dom Bet]]*Table1[[#This Row],[Odds]]*Table1[[#This Row],[Win]]-Table1[[#This Row],[Dom Bet]])*Table1[[#This Row],[Dom Bankroll]]</f>
        <v>0</v>
      </c>
      <c r="R1292" s="4">
        <f>Table1[[#This Row],[Dom Bet]]*Table1[[#This Row],[Odds]]*Table1[[#This Row],[Win]]-Table1[[#This Row],[Dom Bet]]</f>
        <v>0</v>
      </c>
      <c r="S1292" s="4">
        <f>S1291</f>
        <v>1.2009066657294338</v>
      </c>
      <c r="T1292">
        <v>0.73540000000000005</v>
      </c>
      <c r="U1292">
        <f>((Table1[[#This Row],[BB prob.]]*(Table1[[#This Row],[Odds]]-1)-1+Table1[[#This Row],[BB prob.]])/(Table1[[#This Row],[Odds]]-1))*0.3</f>
        <v>-4.3979999999999901E-2</v>
      </c>
      <c r="W1292">
        <f>(Table1[[#This Row],[BB Bet]]*Table1[[#This Row],[Odds]]*Table1[[#This Row],[Win]]-Table1[[#This Row],[BB Bet]])*Table1[[#This Row],[BB Bankroll]]</f>
        <v>0</v>
      </c>
      <c r="X1292">
        <f>Table1[[#This Row],[BB Bet]]*Table1[[#This Row],[Odds]]*Table1[[#This Row],[Win]]-Table1[[#This Row],[BB Bet]]</f>
        <v>0</v>
      </c>
      <c r="Y1292" s="5">
        <f>Y1291</f>
        <v>0.91713149936976301</v>
      </c>
    </row>
    <row r="1293" spans="1:25" x14ac:dyDescent="0.35">
      <c r="A1293" s="4">
        <v>2020020670.0999999</v>
      </c>
      <c r="B1293" s="4">
        <v>90</v>
      </c>
      <c r="C1293" s="4" t="s">
        <v>12</v>
      </c>
      <c r="D1293" s="4" t="s">
        <v>14</v>
      </c>
      <c r="E1293" s="4">
        <v>0</v>
      </c>
      <c r="F1293" s="4">
        <v>0</v>
      </c>
      <c r="G1293" s="4">
        <v>3.65</v>
      </c>
      <c r="H1293">
        <v>0.26865898894658718</v>
      </c>
      <c r="I1293">
        <f>((Table1[[#This Row],[H-S prob.]]*(Table1[[#This Row],[Odds]]-1)-1+Table1[[#This Row],[H-S prob.]])/(Table1[[#This Row],[Odds]]-1))*0.3</f>
        <v>-2.1956253220705847E-3</v>
      </c>
      <c r="K1293">
        <f>(Table1[[#This Row],[H-S Bet]]*Table1[[#This Row],[Odds]]*Table1[[#This Row],[Win]]-Table1[[#This Row],[H-S Bet]])*Table1[[#This Row],[H-S Bankroll]]</f>
        <v>0</v>
      </c>
      <c r="L1293">
        <f>Table1[[#This Row],[H-S Bet]]*Table1[[#This Row],[Odds]]*Table1[[#This Row],[Win]]-Table1[[#This Row],[H-S Bet]]</f>
        <v>0</v>
      </c>
      <c r="M1293" s="5">
        <f>M1292</f>
        <v>1.2062902074566753</v>
      </c>
      <c r="N1293" s="4">
        <v>0.24099999999999999</v>
      </c>
      <c r="O1293" s="4">
        <f>((Table1[[#This Row],[Dom prob.]]*(Table1[[#This Row],[Odds]]-1)-1+Table1[[#This Row],[Dom prob.]])/(Table1[[#This Row],[Odds]]-1))*0.3</f>
        <v>-1.3624528301886799E-2</v>
      </c>
      <c r="P1293" s="4"/>
      <c r="Q1293" s="4">
        <f>(Table1[[#This Row],[Dom Bet]]*Table1[[#This Row],[Odds]]*Table1[[#This Row],[Win]]-Table1[[#This Row],[Dom Bet]])*Table1[[#This Row],[Dom Bankroll]]</f>
        <v>0</v>
      </c>
      <c r="R1293" s="4">
        <f>Table1[[#This Row],[Dom Bet]]*Table1[[#This Row],[Odds]]*Table1[[#This Row],[Win]]-Table1[[#This Row],[Dom Bet]]</f>
        <v>0</v>
      </c>
      <c r="S1293" s="4">
        <f>S1292</f>
        <v>1.2009066657294338</v>
      </c>
      <c r="T1293">
        <v>0.26459999999999995</v>
      </c>
      <c r="U1293">
        <f>((Table1[[#This Row],[BB prob.]]*(Table1[[#This Row],[Odds]]-1)-1+Table1[[#This Row],[BB prob.]])/(Table1[[#This Row],[Odds]]-1))*0.3</f>
        <v>-3.8728301886792661E-3</v>
      </c>
      <c r="W1293">
        <f>(Table1[[#This Row],[BB Bet]]*Table1[[#This Row],[Odds]]*Table1[[#This Row],[Win]]-Table1[[#This Row],[BB Bet]])*Table1[[#This Row],[BB Bankroll]]</f>
        <v>0</v>
      </c>
      <c r="X1293">
        <f>Table1[[#This Row],[BB Bet]]*Table1[[#This Row],[Odds]]*Table1[[#This Row],[Win]]-Table1[[#This Row],[BB Bet]]</f>
        <v>0</v>
      </c>
      <c r="Y1293" s="5">
        <f>Y1292</f>
        <v>0.91713149936976301</v>
      </c>
    </row>
    <row r="1294" spans="1:25" x14ac:dyDescent="0.35">
      <c r="A1294" s="4">
        <v>2020020670.2</v>
      </c>
      <c r="B1294" s="4">
        <v>90</v>
      </c>
      <c r="C1294" s="4" t="s">
        <v>2</v>
      </c>
      <c r="D1294" s="4" t="s">
        <v>13</v>
      </c>
      <c r="E1294" s="4">
        <v>0</v>
      </c>
      <c r="F1294" s="4">
        <v>0</v>
      </c>
      <c r="G1294" s="4">
        <v>2.4</v>
      </c>
      <c r="H1294">
        <v>0.44180595485981972</v>
      </c>
      <c r="I1294">
        <f>((Table1[[#This Row],[H-S prob.]]*(Table1[[#This Row],[Odds]]-1)-1+Table1[[#This Row],[H-S prob.]])/(Table1[[#This Row],[Odds]]-1))*0.3</f>
        <v>1.2928776785050123E-2</v>
      </c>
      <c r="J1294">
        <v>1.2928776785050123E-2</v>
      </c>
      <c r="K1294">
        <f>(Table1[[#This Row],[H-S Bet]]*Table1[[#This Row],[Odds]]*Table1[[#This Row],[Win]]-Table1[[#This Row],[H-S Bet]])*Table1[[#This Row],[H-S Bankroll]]</f>
        <v>-1.5595856830199159E-2</v>
      </c>
      <c r="L1294">
        <f>Table1[[#This Row],[H-S Bet]]*Table1[[#This Row],[Odds]]*Table1[[#This Row],[Win]]-Table1[[#This Row],[H-S Bet]]</f>
        <v>-1.2928776785050123E-2</v>
      </c>
      <c r="M1294" s="5">
        <f>M1293</f>
        <v>1.2062902074566753</v>
      </c>
      <c r="N1294" s="4">
        <v>0.41300000000000003</v>
      </c>
      <c r="O1294" s="4">
        <f>((Table1[[#This Row],[Dom prob.]]*(Table1[[#This Row],[Odds]]-1)-1+Table1[[#This Row],[Dom prob.]])/(Table1[[#This Row],[Odds]]-1))*0.3</f>
        <v>-1.8857142857142684E-3</v>
      </c>
      <c r="P1294" s="4"/>
      <c r="Q1294" s="4">
        <f>(Table1[[#This Row],[Dom Bet]]*Table1[[#This Row],[Odds]]*Table1[[#This Row],[Win]]-Table1[[#This Row],[Dom Bet]])*Table1[[#This Row],[Dom Bankroll]]</f>
        <v>0</v>
      </c>
      <c r="R1294" s="4">
        <f>Table1[[#This Row],[Dom Bet]]*Table1[[#This Row],[Odds]]*Table1[[#This Row],[Win]]-Table1[[#This Row],[Dom Bet]]</f>
        <v>0</v>
      </c>
      <c r="S1294" s="4">
        <f>S1293</f>
        <v>1.2009066657294338</v>
      </c>
      <c r="T1294">
        <v>0.35070000000000001</v>
      </c>
      <c r="U1294">
        <f>((Table1[[#This Row],[BB prob.]]*(Table1[[#This Row],[Odds]]-1)-1+Table1[[#This Row],[BB prob.]])/(Table1[[#This Row],[Odds]]-1))*0.3</f>
        <v>-3.3925714285714288E-2</v>
      </c>
      <c r="W1294">
        <f>(Table1[[#This Row],[BB Bet]]*Table1[[#This Row],[Odds]]*Table1[[#This Row],[Win]]-Table1[[#This Row],[BB Bet]])*Table1[[#This Row],[BB Bankroll]]</f>
        <v>0</v>
      </c>
      <c r="X1294">
        <f>Table1[[#This Row],[BB Bet]]*Table1[[#This Row],[Odds]]*Table1[[#This Row],[Win]]-Table1[[#This Row],[BB Bet]]</f>
        <v>0</v>
      </c>
      <c r="Y1294" s="5">
        <f>Y1293</f>
        <v>0.91713149936976301</v>
      </c>
    </row>
    <row r="1295" spans="1:25" x14ac:dyDescent="0.35">
      <c r="A1295" s="4">
        <v>2020020670.2</v>
      </c>
      <c r="B1295" s="4">
        <v>90</v>
      </c>
      <c r="C1295" s="4" t="s">
        <v>13</v>
      </c>
      <c r="D1295" s="4" t="s">
        <v>2</v>
      </c>
      <c r="E1295" s="4">
        <v>1</v>
      </c>
      <c r="F1295" s="4">
        <v>1</v>
      </c>
      <c r="G1295" s="4">
        <v>1.62</v>
      </c>
      <c r="H1295">
        <v>0.55819404514018034</v>
      </c>
      <c r="I1295">
        <f>((Table1[[#This Row],[H-S prob.]]*(Table1[[#This Row],[Odds]]-1)-1+Table1[[#This Row],[H-S prob.]])/(Table1[[#This Row],[Odds]]-1))*0.3</f>
        <v>-4.6318861390116643E-2</v>
      </c>
      <c r="K1295">
        <f>(Table1[[#This Row],[H-S Bet]]*Table1[[#This Row],[Odds]]*Table1[[#This Row],[Win]]-Table1[[#This Row],[H-S Bet]])*Table1[[#This Row],[H-S Bankroll]]</f>
        <v>0</v>
      </c>
      <c r="L1295">
        <f>Table1[[#This Row],[H-S Bet]]*Table1[[#This Row],[Odds]]*Table1[[#This Row],[Win]]-Table1[[#This Row],[H-S Bet]]</f>
        <v>0</v>
      </c>
      <c r="M1295" s="5">
        <f>M1294</f>
        <v>1.2062902074566753</v>
      </c>
      <c r="N1295" s="4">
        <v>0.58699999999999997</v>
      </c>
      <c r="O1295" s="4">
        <f>((Table1[[#This Row],[Dom prob.]]*(Table1[[#This Row],[Odds]]-1)-1+Table1[[#This Row],[Dom prob.]])/(Table1[[#This Row],[Odds]]-1))*0.3</f>
        <v>-2.3738709677419347E-2</v>
      </c>
      <c r="P1295" s="4"/>
      <c r="Q1295" s="4">
        <f>(Table1[[#This Row],[Dom Bet]]*Table1[[#This Row],[Odds]]*Table1[[#This Row],[Win]]-Table1[[#This Row],[Dom Bet]])*Table1[[#This Row],[Dom Bankroll]]</f>
        <v>0</v>
      </c>
      <c r="R1295" s="4">
        <f>Table1[[#This Row],[Dom Bet]]*Table1[[#This Row],[Odds]]*Table1[[#This Row],[Win]]-Table1[[#This Row],[Dom Bet]]</f>
        <v>0</v>
      </c>
      <c r="S1295" s="4">
        <f>S1294</f>
        <v>1.2009066657294338</v>
      </c>
      <c r="T1295">
        <v>0.64929999999999999</v>
      </c>
      <c r="U1295">
        <f>((Table1[[#This Row],[BB prob.]]*(Table1[[#This Row],[Odds]]-1)-1+Table1[[#This Row],[BB prob.]])/(Table1[[#This Row],[Odds]]-1))*0.3</f>
        <v>2.5096451612903206E-2</v>
      </c>
      <c r="V1295">
        <v>2.5096451612903206E-2</v>
      </c>
      <c r="W1295">
        <f>(Table1[[#This Row],[BB Bet]]*Table1[[#This Row],[Odds]]*Table1[[#This Row],[Win]]-Table1[[#This Row],[BB Bet]])*Table1[[#This Row],[BB Bankroll]]</f>
        <v>1.4270382703893631E-2</v>
      </c>
      <c r="X1295">
        <f>Table1[[#This Row],[BB Bet]]*Table1[[#This Row],[Odds]]*Table1[[#This Row],[Win]]-Table1[[#This Row],[BB Bet]]</f>
        <v>1.5559799999999992E-2</v>
      </c>
      <c r="Y1295" s="5">
        <f>Y1294</f>
        <v>0.91713149936976301</v>
      </c>
    </row>
    <row r="1296" spans="1:25" x14ac:dyDescent="0.35">
      <c r="A1296" s="4">
        <v>2020020670.3</v>
      </c>
      <c r="B1296" s="4">
        <v>90</v>
      </c>
      <c r="C1296" s="4" t="s">
        <v>21</v>
      </c>
      <c r="D1296" s="4" t="s">
        <v>5</v>
      </c>
      <c r="E1296" s="4">
        <v>1</v>
      </c>
      <c r="F1296" s="4">
        <v>1</v>
      </c>
      <c r="G1296" s="4">
        <v>2.4500000000000002</v>
      </c>
      <c r="H1296">
        <v>0.41008574436748452</v>
      </c>
      <c r="I1296">
        <f>((Table1[[#This Row],[H-S prob.]]*(Table1[[#This Row],[Odds]]-1)-1+Table1[[#This Row],[H-S prob.]])/(Table1[[#This Row],[Odds]]-1))*0.3</f>
        <v>9.7449800696629697E-4</v>
      </c>
      <c r="J1296">
        <v>9.7449800696629697E-4</v>
      </c>
      <c r="K1296">
        <f>(Table1[[#This Row],[H-S Bet]]*Table1[[#This Row],[Odds]]*Table1[[#This Row],[Win]]-Table1[[#This Row],[H-S Bet]])*Table1[[#This Row],[H-S Bankroll]]</f>
        <v>1.7045147343347619E-3</v>
      </c>
      <c r="L1296">
        <f>Table1[[#This Row],[H-S Bet]]*Table1[[#This Row],[Odds]]*Table1[[#This Row],[Win]]-Table1[[#This Row],[H-S Bet]]</f>
        <v>1.4130221101011306E-3</v>
      </c>
      <c r="M1296" s="5">
        <f>M1295</f>
        <v>1.2062902074566753</v>
      </c>
      <c r="N1296" s="4">
        <v>0.39300000000000002</v>
      </c>
      <c r="O1296" s="4">
        <f>((Table1[[#This Row],[Dom prob.]]*(Table1[[#This Row],[Odds]]-1)-1+Table1[[#This Row],[Dom prob.]])/(Table1[[#This Row],[Odds]]-1))*0.3</f>
        <v>-7.6862068965517037E-3</v>
      </c>
      <c r="P1296" s="4"/>
      <c r="Q1296" s="4">
        <f>(Table1[[#This Row],[Dom Bet]]*Table1[[#This Row],[Odds]]*Table1[[#This Row],[Win]]-Table1[[#This Row],[Dom Bet]])*Table1[[#This Row],[Dom Bankroll]]</f>
        <v>0</v>
      </c>
      <c r="R1296" s="4">
        <f>Table1[[#This Row],[Dom Bet]]*Table1[[#This Row],[Odds]]*Table1[[#This Row],[Win]]-Table1[[#This Row],[Dom Bet]]</f>
        <v>0</v>
      </c>
      <c r="S1296" s="4">
        <f>S1295</f>
        <v>1.2009066657294338</v>
      </c>
      <c r="T1296">
        <v>0.36820000000000003</v>
      </c>
      <c r="U1296">
        <f>((Table1[[#This Row],[BB prob.]]*(Table1[[#This Row],[Odds]]-1)-1+Table1[[#This Row],[BB prob.]])/(Table1[[#This Row],[Odds]]-1))*0.3</f>
        <v>-2.0257241379310318E-2</v>
      </c>
      <c r="W1296">
        <f>(Table1[[#This Row],[BB Bet]]*Table1[[#This Row],[Odds]]*Table1[[#This Row],[Win]]-Table1[[#This Row],[BB Bet]])*Table1[[#This Row],[BB Bankroll]]</f>
        <v>0</v>
      </c>
      <c r="X1296">
        <f>Table1[[#This Row],[BB Bet]]*Table1[[#This Row],[Odds]]*Table1[[#This Row],[Win]]-Table1[[#This Row],[BB Bet]]</f>
        <v>0</v>
      </c>
      <c r="Y1296" s="5">
        <f>Y1295</f>
        <v>0.91713149936976301</v>
      </c>
    </row>
    <row r="1297" spans="1:25" x14ac:dyDescent="0.35">
      <c r="A1297" s="4">
        <v>2020020670.3</v>
      </c>
      <c r="B1297" s="4">
        <v>90</v>
      </c>
      <c r="C1297" s="4" t="s">
        <v>5</v>
      </c>
      <c r="D1297" s="4" t="s">
        <v>21</v>
      </c>
      <c r="E1297" s="4">
        <v>0</v>
      </c>
      <c r="F1297" s="4">
        <v>0</v>
      </c>
      <c r="G1297" s="4">
        <v>1.6</v>
      </c>
      <c r="H1297">
        <v>0.58991425563251554</v>
      </c>
      <c r="I1297">
        <f>((Table1[[#This Row],[H-S prob.]]*(Table1[[#This Row],[Odds]]-1)-1+Table1[[#This Row],[H-S prob.]])/(Table1[[#This Row],[Odds]]-1))*0.3</f>
        <v>-2.8068595493987544E-2</v>
      </c>
      <c r="K1297">
        <f>(Table1[[#This Row],[H-S Bet]]*Table1[[#This Row],[Odds]]*Table1[[#This Row],[Win]]-Table1[[#This Row],[H-S Bet]])*Table1[[#This Row],[H-S Bankroll]]</f>
        <v>0</v>
      </c>
      <c r="L1297">
        <f>Table1[[#This Row],[H-S Bet]]*Table1[[#This Row],[Odds]]*Table1[[#This Row],[Win]]-Table1[[#This Row],[H-S Bet]]</f>
        <v>0</v>
      </c>
      <c r="M1297" s="5">
        <f>M1296</f>
        <v>1.2062902074566753</v>
      </c>
      <c r="N1297" s="4">
        <v>0.60699999999999998</v>
      </c>
      <c r="O1297" s="4">
        <f>((Table1[[#This Row],[Dom prob.]]*(Table1[[#This Row],[Odds]]-1)-1+Table1[[#This Row],[Dom prob.]])/(Table1[[#This Row],[Odds]]-1))*0.3</f>
        <v>-1.4399999999999967E-2</v>
      </c>
      <c r="P1297" s="4"/>
      <c r="Q1297" s="4">
        <f>(Table1[[#This Row],[Dom Bet]]*Table1[[#This Row],[Odds]]*Table1[[#This Row],[Win]]-Table1[[#This Row],[Dom Bet]])*Table1[[#This Row],[Dom Bankroll]]</f>
        <v>0</v>
      </c>
      <c r="R1297" s="4">
        <f>Table1[[#This Row],[Dom Bet]]*Table1[[#This Row],[Odds]]*Table1[[#This Row],[Win]]-Table1[[#This Row],[Dom Bet]]</f>
        <v>0</v>
      </c>
      <c r="S1297" s="4">
        <f>S1296</f>
        <v>1.2009066657294338</v>
      </c>
      <c r="T1297">
        <v>0.63179999999999992</v>
      </c>
      <c r="U1297">
        <f>((Table1[[#This Row],[BB prob.]]*(Table1[[#This Row],[Odds]]-1)-1+Table1[[#This Row],[BB prob.]])/(Table1[[#This Row],[Odds]]-1))*0.3</f>
        <v>5.4399999999999995E-3</v>
      </c>
      <c r="V1297">
        <v>5.4399999999999995E-3</v>
      </c>
      <c r="W1297">
        <f>(Table1[[#This Row],[BB Bet]]*Table1[[#This Row],[Odds]]*Table1[[#This Row],[Win]]-Table1[[#This Row],[BB Bet]])*Table1[[#This Row],[BB Bankroll]]</f>
        <v>-4.9891953565715103E-3</v>
      </c>
      <c r="X1297">
        <f>Table1[[#This Row],[BB Bet]]*Table1[[#This Row],[Odds]]*Table1[[#This Row],[Win]]-Table1[[#This Row],[BB Bet]]</f>
        <v>-5.4399999999999995E-3</v>
      </c>
      <c r="Y1297" s="5">
        <f>Y1296</f>
        <v>0.91713149936976301</v>
      </c>
    </row>
    <row r="1298" spans="1:25" x14ac:dyDescent="0.35">
      <c r="A1298" s="4">
        <v>2020020670.9000001</v>
      </c>
      <c r="B1298" s="4">
        <v>91</v>
      </c>
      <c r="C1298" s="4" t="s">
        <v>24</v>
      </c>
      <c r="D1298" s="4" t="s">
        <v>29</v>
      </c>
      <c r="E1298" s="4">
        <v>0</v>
      </c>
      <c r="F1298" s="4">
        <v>0</v>
      </c>
      <c r="G1298" s="4">
        <v>2.75</v>
      </c>
      <c r="H1298">
        <v>0.37834798729082925</v>
      </c>
      <c r="I1298">
        <f>((Table1[[#This Row],[H-S prob.]]*(Table1[[#This Row],[Odds]]-1)-1+Table1[[#This Row],[H-S prob.]])/(Table1[[#This Row],[Odds]]-1))*0.3</f>
        <v>6.9354797228194992E-3</v>
      </c>
      <c r="J1298">
        <v>6.9354797228194992E-3</v>
      </c>
      <c r="K1298">
        <f>(Table1[[#This Row],[H-S Bet]]*Table1[[#This Row],[Odds]]*Table1[[#This Row],[Win]]-Table1[[#This Row],[H-S Bet]])*Table1[[#This Row],[H-S Bankroll]]</f>
        <v>-7.799165735685982E-3</v>
      </c>
      <c r="L1298">
        <f>Table1[[#This Row],[H-S Bet]]*Table1[[#This Row],[Odds]]*Table1[[#This Row],[Win]]-Table1[[#This Row],[H-S Bet]]</f>
        <v>-6.9354797228194992E-3</v>
      </c>
      <c r="M1298" s="5">
        <f>M1297+SUM(K1286:K1297)</f>
        <v>1.1245315461055614</v>
      </c>
      <c r="N1298" s="4">
        <v>0.33599999999999997</v>
      </c>
      <c r="O1298" s="4">
        <f>((Table1[[#This Row],[Dom prob.]]*(Table1[[#This Row],[Odds]]-1)-1+Table1[[#This Row],[Dom prob.]])/(Table1[[#This Row],[Odds]]-1))*0.3</f>
        <v>-1.302857142857144E-2</v>
      </c>
      <c r="P1298" s="4"/>
      <c r="Q1298" s="4">
        <f>(Table1[[#This Row],[Dom Bet]]*Table1[[#This Row],[Odds]]*Table1[[#This Row],[Win]]-Table1[[#This Row],[Dom Bet]])*Table1[[#This Row],[Dom Bankroll]]</f>
        <v>0</v>
      </c>
      <c r="R1298" s="4">
        <f>Table1[[#This Row],[Dom Bet]]*Table1[[#This Row],[Odds]]*Table1[[#This Row],[Win]]-Table1[[#This Row],[Dom Bet]]</f>
        <v>0</v>
      </c>
      <c r="S1298" s="4">
        <f>S1297+SUM(Q1286:Q1297)</f>
        <v>1.2009066657294338</v>
      </c>
      <c r="T1298">
        <v>0.42049999999999998</v>
      </c>
      <c r="U1298">
        <f>((Table1[[#This Row],[BB prob.]]*(Table1[[#This Row],[Odds]]-1)-1+Table1[[#This Row],[BB prob.]])/(Table1[[#This Row],[Odds]]-1))*0.3</f>
        <v>2.6807142857142845E-2</v>
      </c>
      <c r="V1298">
        <v>2.6807142857142845E-2</v>
      </c>
      <c r="W1298">
        <f>(Table1[[#This Row],[BB Bet]]*Table1[[#This Row],[Odds]]*Table1[[#This Row],[Win]]-Table1[[#This Row],[BB Bet]])*Table1[[#This Row],[BB Bankroll]]</f>
        <v>-2.3535088343628111E-2</v>
      </c>
      <c r="X1298">
        <f>Table1[[#This Row],[BB Bet]]*Table1[[#This Row],[Odds]]*Table1[[#This Row],[Win]]-Table1[[#This Row],[BB Bet]]</f>
        <v>-2.6807142857142845E-2</v>
      </c>
      <c r="Y1298" s="5">
        <f>Y1297+SUM(W1286:W1297)</f>
        <v>0.87794094540579193</v>
      </c>
    </row>
    <row r="1299" spans="1:25" x14ac:dyDescent="0.35">
      <c r="A1299" s="4">
        <v>2020020670.9000001</v>
      </c>
      <c r="B1299" s="4">
        <v>91</v>
      </c>
      <c r="C1299" s="4" t="s">
        <v>29</v>
      </c>
      <c r="D1299" s="4" t="s">
        <v>24</v>
      </c>
      <c r="E1299" s="4">
        <v>1</v>
      </c>
      <c r="F1299" s="4">
        <v>1</v>
      </c>
      <c r="G1299" s="4">
        <v>1.49</v>
      </c>
      <c r="H1299">
        <v>0.6216520127091707</v>
      </c>
      <c r="I1299">
        <f>((Table1[[#This Row],[H-S prob.]]*(Table1[[#This Row],[Odds]]-1)-1+Table1[[#This Row],[H-S prob.]])/(Table1[[#This Row],[Odds]]-1))*0.3</f>
        <v>-4.514602105918511E-2</v>
      </c>
      <c r="K1299">
        <f>(Table1[[#This Row],[H-S Bet]]*Table1[[#This Row],[Odds]]*Table1[[#This Row],[Win]]-Table1[[#This Row],[H-S Bet]])*Table1[[#This Row],[H-S Bankroll]]</f>
        <v>0</v>
      </c>
      <c r="L1299">
        <f>Table1[[#This Row],[H-S Bet]]*Table1[[#This Row],[Odds]]*Table1[[#This Row],[Win]]-Table1[[#This Row],[H-S Bet]]</f>
        <v>0</v>
      </c>
      <c r="M1299" s="5">
        <f>M1298</f>
        <v>1.1245315461055614</v>
      </c>
      <c r="N1299" s="4">
        <v>0.66400000000000003</v>
      </c>
      <c r="O1299" s="4">
        <f>((Table1[[#This Row],[Dom prob.]]*(Table1[[#This Row],[Odds]]-1)-1+Table1[[#This Row],[Dom prob.]])/(Table1[[#This Row],[Odds]]-1))*0.3</f>
        <v>-6.5142857142856357E-3</v>
      </c>
      <c r="P1299" s="4"/>
      <c r="Q1299" s="4">
        <f>(Table1[[#This Row],[Dom Bet]]*Table1[[#This Row],[Odds]]*Table1[[#This Row],[Win]]-Table1[[#This Row],[Dom Bet]])*Table1[[#This Row],[Dom Bankroll]]</f>
        <v>0</v>
      </c>
      <c r="R1299" s="4">
        <f>Table1[[#This Row],[Dom Bet]]*Table1[[#This Row],[Odds]]*Table1[[#This Row],[Win]]-Table1[[#This Row],[Dom Bet]]</f>
        <v>0</v>
      </c>
      <c r="S1299" s="4">
        <f>S1298</f>
        <v>1.2009066657294338</v>
      </c>
      <c r="T1299">
        <v>0.57950000000000002</v>
      </c>
      <c r="U1299">
        <f>((Table1[[#This Row],[BB prob.]]*(Table1[[#This Row],[Odds]]-1)-1+Table1[[#This Row],[BB prob.]])/(Table1[[#This Row],[Odds]]-1))*0.3</f>
        <v>-8.359897959183675E-2</v>
      </c>
      <c r="W1299">
        <f>(Table1[[#This Row],[BB Bet]]*Table1[[#This Row],[Odds]]*Table1[[#This Row],[Win]]-Table1[[#This Row],[BB Bet]])*Table1[[#This Row],[BB Bankroll]]</f>
        <v>0</v>
      </c>
      <c r="X1299">
        <f>Table1[[#This Row],[BB Bet]]*Table1[[#This Row],[Odds]]*Table1[[#This Row],[Win]]-Table1[[#This Row],[BB Bet]]</f>
        <v>0</v>
      </c>
      <c r="Y1299" s="5">
        <f>Y1298</f>
        <v>0.87794094540579193</v>
      </c>
    </row>
    <row r="1300" spans="1:25" x14ac:dyDescent="0.35">
      <c r="A1300" s="4">
        <v>2020020671</v>
      </c>
      <c r="B1300" s="4">
        <v>91</v>
      </c>
      <c r="C1300" s="4" t="s">
        <v>22</v>
      </c>
      <c r="D1300" s="4" t="s">
        <v>6</v>
      </c>
      <c r="E1300" s="4">
        <v>0</v>
      </c>
      <c r="F1300" s="4">
        <v>1</v>
      </c>
      <c r="G1300" s="4">
        <v>2.4</v>
      </c>
      <c r="H1300">
        <v>0.43732374047833189</v>
      </c>
      <c r="I1300">
        <f>((Table1[[#This Row],[H-S prob.]]*(Table1[[#This Row],[Odds]]-1)-1+Table1[[#This Row],[H-S prob.]])/(Table1[[#This Row],[Odds]]-1))*0.3</f>
        <v>1.0623637960284959E-2</v>
      </c>
      <c r="J1300">
        <v>1.0623637960284959E-2</v>
      </c>
      <c r="K1300">
        <f>(Table1[[#This Row],[H-S Bet]]*Table1[[#This Row],[Odds]]*Table1[[#This Row],[Win]]-Table1[[#This Row],[H-S Bet]])*Table1[[#This Row],[H-S Bankroll]]</f>
        <v>1.6725262429042969E-2</v>
      </c>
      <c r="L1300">
        <f>Table1[[#This Row],[H-S Bet]]*Table1[[#This Row],[Odds]]*Table1[[#This Row],[Win]]-Table1[[#This Row],[H-S Bet]]</f>
        <v>1.4873093144398943E-2</v>
      </c>
      <c r="M1300" s="5">
        <f>M1299</f>
        <v>1.1245315461055614</v>
      </c>
      <c r="N1300" s="4">
        <v>0.39700000000000002</v>
      </c>
      <c r="O1300" s="4">
        <f>((Table1[[#This Row],[Dom prob.]]*(Table1[[#This Row],[Odds]]-1)-1+Table1[[#This Row],[Dom prob.]])/(Table1[[#This Row],[Odds]]-1))*0.3</f>
        <v>-1.011428571428572E-2</v>
      </c>
      <c r="P1300" s="4"/>
      <c r="Q1300" s="4">
        <f>(Table1[[#This Row],[Dom Bet]]*Table1[[#This Row],[Odds]]*Table1[[#This Row],[Win]]-Table1[[#This Row],[Dom Bet]])*Table1[[#This Row],[Dom Bankroll]]</f>
        <v>0</v>
      </c>
      <c r="R1300" s="4">
        <f>Table1[[#This Row],[Dom Bet]]*Table1[[#This Row],[Odds]]*Table1[[#This Row],[Win]]-Table1[[#This Row],[Dom Bet]]</f>
        <v>0</v>
      </c>
      <c r="S1300" s="4">
        <f>S1299</f>
        <v>1.2009066657294338</v>
      </c>
      <c r="T1300">
        <v>0.42779999999999996</v>
      </c>
      <c r="U1300">
        <f>((Table1[[#This Row],[BB prob.]]*(Table1[[#This Row],[Odds]]-1)-1+Table1[[#This Row],[BB prob.]])/(Table1[[#This Row],[Odds]]-1))*0.3</f>
        <v>5.7257142857142541E-3</v>
      </c>
      <c r="V1300">
        <v>5.7257142857142541E-3</v>
      </c>
      <c r="W1300">
        <f>(Table1[[#This Row],[BB Bet]]*Table1[[#This Row],[Odds]]*Table1[[#This Row],[Win]]-Table1[[#This Row],[BB Bet]])*Table1[[#This Row],[BB Bankroll]]</f>
        <v>7.0375746183727892E-3</v>
      </c>
      <c r="X1300">
        <f>Table1[[#This Row],[BB Bet]]*Table1[[#This Row],[Odds]]*Table1[[#This Row],[Win]]-Table1[[#This Row],[BB Bet]]</f>
        <v>8.0159999999999555E-3</v>
      </c>
      <c r="Y1300" s="5">
        <f>Y1299</f>
        <v>0.87794094540579193</v>
      </c>
    </row>
    <row r="1301" spans="1:25" x14ac:dyDescent="0.35">
      <c r="A1301" s="4">
        <v>2020020671</v>
      </c>
      <c r="B1301" s="4">
        <v>91</v>
      </c>
      <c r="C1301" s="4" t="s">
        <v>6</v>
      </c>
      <c r="D1301" s="4" t="s">
        <v>22</v>
      </c>
      <c r="E1301" s="4">
        <v>1</v>
      </c>
      <c r="F1301" s="4">
        <v>0</v>
      </c>
      <c r="G1301" s="4">
        <v>1.62</v>
      </c>
      <c r="H1301">
        <v>0.562676259521668</v>
      </c>
      <c r="I1301">
        <f>((Table1[[#This Row],[H-S prob.]]*(Table1[[#This Row],[Odds]]-1)-1+Table1[[#This Row],[H-S prob.]])/(Table1[[#This Row],[Odds]]-1))*0.3</f>
        <v>-4.2805383665273117E-2</v>
      </c>
      <c r="K1301">
        <f>(Table1[[#This Row],[H-S Bet]]*Table1[[#This Row],[Odds]]*Table1[[#This Row],[Win]]-Table1[[#This Row],[H-S Bet]])*Table1[[#This Row],[H-S Bankroll]]</f>
        <v>0</v>
      </c>
      <c r="L1301">
        <f>Table1[[#This Row],[H-S Bet]]*Table1[[#This Row],[Odds]]*Table1[[#This Row],[Win]]-Table1[[#This Row],[H-S Bet]]</f>
        <v>0</v>
      </c>
      <c r="M1301" s="5">
        <f>M1300</f>
        <v>1.1245315461055614</v>
      </c>
      <c r="N1301" s="4">
        <v>0.60299999999999998</v>
      </c>
      <c r="O1301" s="4">
        <f>((Table1[[#This Row],[Dom prob.]]*(Table1[[#This Row],[Odds]]-1)-1+Table1[[#This Row],[Dom prob.]])/(Table1[[#This Row],[Odds]]-1))*0.3</f>
        <v>-1.1196774193548354E-2</v>
      </c>
      <c r="P1301" s="4"/>
      <c r="Q1301" s="4">
        <f>(Table1[[#This Row],[Dom Bet]]*Table1[[#This Row],[Odds]]*Table1[[#This Row],[Win]]-Table1[[#This Row],[Dom Bet]])*Table1[[#This Row],[Dom Bankroll]]</f>
        <v>0</v>
      </c>
      <c r="R1301" s="4">
        <f>Table1[[#This Row],[Dom Bet]]*Table1[[#This Row],[Odds]]*Table1[[#This Row],[Win]]-Table1[[#This Row],[Dom Bet]]</f>
        <v>0</v>
      </c>
      <c r="S1301" s="4">
        <f>S1300</f>
        <v>1.2009066657294338</v>
      </c>
      <c r="T1301">
        <v>0.57220000000000004</v>
      </c>
      <c r="U1301">
        <f>((Table1[[#This Row],[BB prob.]]*(Table1[[#This Row],[Odds]]-1)-1+Table1[[#This Row],[BB prob.]])/(Table1[[#This Row],[Odds]]-1))*0.3</f>
        <v>-3.5339999999999934E-2</v>
      </c>
      <c r="W1301">
        <f>(Table1[[#This Row],[BB Bet]]*Table1[[#This Row],[Odds]]*Table1[[#This Row],[Win]]-Table1[[#This Row],[BB Bet]])*Table1[[#This Row],[BB Bankroll]]</f>
        <v>0</v>
      </c>
      <c r="X1301">
        <f>Table1[[#This Row],[BB Bet]]*Table1[[#This Row],[Odds]]*Table1[[#This Row],[Win]]-Table1[[#This Row],[BB Bet]]</f>
        <v>0</v>
      </c>
      <c r="Y1301" s="5">
        <f>Y1300</f>
        <v>0.87794094540579193</v>
      </c>
    </row>
    <row r="1302" spans="1:25" x14ac:dyDescent="0.35">
      <c r="A1302" s="4">
        <v>2020020672</v>
      </c>
      <c r="B1302" s="4">
        <v>91</v>
      </c>
      <c r="C1302" s="4" t="s">
        <v>30</v>
      </c>
      <c r="D1302" s="4" t="s">
        <v>23</v>
      </c>
      <c r="E1302" s="4">
        <v>1</v>
      </c>
      <c r="F1302" s="4">
        <v>0</v>
      </c>
      <c r="G1302" s="4">
        <v>2.65</v>
      </c>
      <c r="H1302">
        <v>0.42188579772606655</v>
      </c>
      <c r="I1302">
        <f>((Table1[[#This Row],[H-S prob.]]*(Table1[[#This Row],[Odds]]-1)-1+Table1[[#This Row],[H-S prob.]])/(Table1[[#This Row],[Odds]]-1))*0.3</f>
        <v>2.145406617710478E-2</v>
      </c>
      <c r="J1302">
        <v>2.145406617710478E-2</v>
      </c>
      <c r="K1302">
        <f>(Table1[[#This Row],[H-S Bet]]*Table1[[#This Row],[Odds]]*Table1[[#This Row],[Win]]-Table1[[#This Row],[H-S Bet]])*Table1[[#This Row],[H-S Bankroll]]</f>
        <v>-2.4125774208390668E-2</v>
      </c>
      <c r="L1302">
        <f>Table1[[#This Row],[H-S Bet]]*Table1[[#This Row],[Odds]]*Table1[[#This Row],[Win]]-Table1[[#This Row],[H-S Bet]]</f>
        <v>-2.145406617710478E-2</v>
      </c>
      <c r="M1302" s="5">
        <f>M1301</f>
        <v>1.1245315461055614</v>
      </c>
      <c r="N1302" s="4">
        <v>0.37</v>
      </c>
      <c r="O1302" s="4">
        <f>((Table1[[#This Row],[Dom prob.]]*(Table1[[#This Row],[Odds]]-1)-1+Table1[[#This Row],[Dom prob.]])/(Table1[[#This Row],[Odds]]-1))*0.3</f>
        <v>-3.5454545454545587E-3</v>
      </c>
      <c r="P1302" s="4"/>
      <c r="Q1302" s="4">
        <f>(Table1[[#This Row],[Dom Bet]]*Table1[[#This Row],[Odds]]*Table1[[#This Row],[Win]]-Table1[[#This Row],[Dom Bet]])*Table1[[#This Row],[Dom Bankroll]]</f>
        <v>0</v>
      </c>
      <c r="R1302" s="4">
        <f>Table1[[#This Row],[Dom Bet]]*Table1[[#This Row],[Odds]]*Table1[[#This Row],[Win]]-Table1[[#This Row],[Dom Bet]]</f>
        <v>0</v>
      </c>
      <c r="S1302" s="4">
        <f>S1301</f>
        <v>1.2009066657294338</v>
      </c>
      <c r="T1302">
        <v>0.31309999999999999</v>
      </c>
      <c r="U1302">
        <f>((Table1[[#This Row],[BB prob.]]*(Table1[[#This Row],[Odds]]-1)-1+Table1[[#This Row],[BB prob.]])/(Table1[[#This Row],[Odds]]-1))*0.3</f>
        <v>-3.0960909090909105E-2</v>
      </c>
      <c r="W1302">
        <f>(Table1[[#This Row],[BB Bet]]*Table1[[#This Row],[Odds]]*Table1[[#This Row],[Win]]-Table1[[#This Row],[BB Bet]])*Table1[[#This Row],[BB Bankroll]]</f>
        <v>0</v>
      </c>
      <c r="X1302">
        <f>Table1[[#This Row],[BB Bet]]*Table1[[#This Row],[Odds]]*Table1[[#This Row],[Win]]-Table1[[#This Row],[BB Bet]]</f>
        <v>0</v>
      </c>
      <c r="Y1302" s="5">
        <f>Y1301</f>
        <v>0.87794094540579193</v>
      </c>
    </row>
    <row r="1303" spans="1:25" x14ac:dyDescent="0.35">
      <c r="A1303" s="4">
        <v>2020020672</v>
      </c>
      <c r="B1303" s="4">
        <v>91</v>
      </c>
      <c r="C1303" s="4" t="s">
        <v>23</v>
      </c>
      <c r="D1303" s="4" t="s">
        <v>30</v>
      </c>
      <c r="E1303" s="4">
        <v>0</v>
      </c>
      <c r="F1303" s="4">
        <v>1</v>
      </c>
      <c r="G1303" s="4">
        <v>1.54</v>
      </c>
      <c r="H1303">
        <v>0.57811420227393351</v>
      </c>
      <c r="I1303">
        <f>((Table1[[#This Row],[H-S prob.]]*(Table1[[#This Row],[Odds]]-1)-1+Table1[[#This Row],[H-S prob.]])/(Table1[[#This Row],[Odds]]-1))*0.3</f>
        <v>-6.0946738054523532E-2</v>
      </c>
      <c r="K1303">
        <f>(Table1[[#This Row],[H-S Bet]]*Table1[[#This Row],[Odds]]*Table1[[#This Row],[Win]]-Table1[[#This Row],[H-S Bet]])*Table1[[#This Row],[H-S Bankroll]]</f>
        <v>0</v>
      </c>
      <c r="L1303">
        <f>Table1[[#This Row],[H-S Bet]]*Table1[[#This Row],[Odds]]*Table1[[#This Row],[Win]]-Table1[[#This Row],[H-S Bet]]</f>
        <v>0</v>
      </c>
      <c r="M1303" s="5">
        <f>M1302</f>
        <v>1.1245315461055614</v>
      </c>
      <c r="N1303" s="4">
        <v>0.63</v>
      </c>
      <c r="O1303" s="4">
        <f>((Table1[[#This Row],[Dom prob.]]*(Table1[[#This Row],[Odds]]-1)-1+Table1[[#This Row],[Dom prob.]])/(Table1[[#This Row],[Odds]]-1))*0.3</f>
        <v>-1.6555555555555518E-2</v>
      </c>
      <c r="P1303" s="4"/>
      <c r="Q1303" s="4">
        <f>(Table1[[#This Row],[Dom Bet]]*Table1[[#This Row],[Odds]]*Table1[[#This Row],[Win]]-Table1[[#This Row],[Dom Bet]])*Table1[[#This Row],[Dom Bankroll]]</f>
        <v>0</v>
      </c>
      <c r="R1303" s="4">
        <f>Table1[[#This Row],[Dom Bet]]*Table1[[#This Row],[Odds]]*Table1[[#This Row],[Win]]-Table1[[#This Row],[Dom Bet]]</f>
        <v>0</v>
      </c>
      <c r="S1303" s="4">
        <f>S1302</f>
        <v>1.2009066657294338</v>
      </c>
      <c r="T1303">
        <v>0.68690000000000007</v>
      </c>
      <c r="U1303">
        <f>((Table1[[#This Row],[BB prob.]]*(Table1[[#This Row],[Odds]]-1)-1+Table1[[#This Row],[BB prob.]])/(Table1[[#This Row],[Odds]]-1))*0.3</f>
        <v>3.2125555555555636E-2</v>
      </c>
      <c r="V1303">
        <v>3.2125555555555636E-2</v>
      </c>
      <c r="W1303">
        <f>(Table1[[#This Row],[BB Bet]]*Table1[[#This Row],[Odds]]*Table1[[#This Row],[Win]]-Table1[[#This Row],[BB Bet]])*Table1[[#This Row],[BB Bankroll]]</f>
        <v>1.5230343932710637E-2</v>
      </c>
      <c r="X1303">
        <f>Table1[[#This Row],[BB Bet]]*Table1[[#This Row],[Odds]]*Table1[[#This Row],[Win]]-Table1[[#This Row],[BB Bet]]</f>
        <v>1.7347800000000045E-2</v>
      </c>
      <c r="Y1303" s="5">
        <f>Y1302</f>
        <v>0.87794094540579193</v>
      </c>
    </row>
    <row r="1304" spans="1:25" x14ac:dyDescent="0.35">
      <c r="A1304" s="4">
        <v>2020020674</v>
      </c>
      <c r="B1304" s="4">
        <v>91</v>
      </c>
      <c r="C1304" s="4" t="s">
        <v>28</v>
      </c>
      <c r="D1304" s="4" t="s">
        <v>27</v>
      </c>
      <c r="E1304" s="4">
        <v>1</v>
      </c>
      <c r="F1304" s="4">
        <v>0</v>
      </c>
      <c r="G1304" s="4">
        <v>2.75</v>
      </c>
      <c r="H1304">
        <v>0.39953970687137996</v>
      </c>
      <c r="I1304">
        <f>((Table1[[#This Row],[H-S prob.]]*(Table1[[#This Row],[Odds]]-1)-1+Table1[[#This Row],[H-S prob.]])/(Table1[[#This Row],[Odds]]-1))*0.3</f>
        <v>1.6925861810793412E-2</v>
      </c>
      <c r="J1304">
        <v>1.6925861810793412E-2</v>
      </c>
      <c r="K1304">
        <f>(Table1[[#This Row],[H-S Bet]]*Table1[[#This Row],[Odds]]*Table1[[#This Row],[Win]]-Table1[[#This Row],[H-S Bet]])*Table1[[#This Row],[H-S Bankroll]]</f>
        <v>-1.9033665551260591E-2</v>
      </c>
      <c r="L1304">
        <f>Table1[[#This Row],[H-S Bet]]*Table1[[#This Row],[Odds]]*Table1[[#This Row],[Win]]-Table1[[#This Row],[H-S Bet]]</f>
        <v>-1.6925861810793412E-2</v>
      </c>
      <c r="M1304" s="5">
        <f>M1303</f>
        <v>1.1245315461055614</v>
      </c>
      <c r="N1304" s="4">
        <v>0.34599999999999997</v>
      </c>
      <c r="O1304" s="4">
        <f>((Table1[[#This Row],[Dom prob.]]*(Table1[[#This Row],[Odds]]-1)-1+Table1[[#This Row],[Dom prob.]])/(Table1[[#This Row],[Odds]]-1))*0.3</f>
        <v>-8.3142857142857306E-3</v>
      </c>
      <c r="P1304" s="4"/>
      <c r="Q1304" s="4">
        <f>(Table1[[#This Row],[Dom Bet]]*Table1[[#This Row],[Odds]]*Table1[[#This Row],[Win]]-Table1[[#This Row],[Dom Bet]])*Table1[[#This Row],[Dom Bankroll]]</f>
        <v>0</v>
      </c>
      <c r="R1304" s="4">
        <f>Table1[[#This Row],[Dom Bet]]*Table1[[#This Row],[Odds]]*Table1[[#This Row],[Win]]-Table1[[#This Row],[Dom Bet]]</f>
        <v>0</v>
      </c>
      <c r="S1304" s="4">
        <f>S1303</f>
        <v>1.2009066657294338</v>
      </c>
      <c r="T1304">
        <v>0.34620000000000001</v>
      </c>
      <c r="U1304">
        <f>((Table1[[#This Row],[BB prob.]]*(Table1[[#This Row],[Odds]]-1)-1+Table1[[#This Row],[BB prob.]])/(Table1[[#This Row],[Odds]]-1))*0.3</f>
        <v>-8.2199999999999981E-3</v>
      </c>
      <c r="W1304">
        <f>(Table1[[#This Row],[BB Bet]]*Table1[[#This Row],[Odds]]*Table1[[#This Row],[Win]]-Table1[[#This Row],[BB Bet]])*Table1[[#This Row],[BB Bankroll]]</f>
        <v>0</v>
      </c>
      <c r="X1304">
        <f>Table1[[#This Row],[BB Bet]]*Table1[[#This Row],[Odds]]*Table1[[#This Row],[Win]]-Table1[[#This Row],[BB Bet]]</f>
        <v>0</v>
      </c>
      <c r="Y1304" s="5">
        <f>Y1303</f>
        <v>0.87794094540579193</v>
      </c>
    </row>
    <row r="1305" spans="1:25" x14ac:dyDescent="0.35">
      <c r="A1305" s="4">
        <v>2020020674</v>
      </c>
      <c r="B1305" s="4">
        <v>91</v>
      </c>
      <c r="C1305" s="4" t="s">
        <v>27</v>
      </c>
      <c r="D1305" s="4" t="s">
        <v>28</v>
      </c>
      <c r="E1305" s="4">
        <v>0</v>
      </c>
      <c r="F1305" s="4">
        <v>1</v>
      </c>
      <c r="G1305" s="4">
        <v>1.47</v>
      </c>
      <c r="H1305">
        <v>0.60046029312862015</v>
      </c>
      <c r="I1305">
        <f>((Table1[[#This Row],[H-S prob.]]*(Table1[[#This Row],[Odds]]-1)-1+Table1[[#This Row],[H-S prob.]])/(Table1[[#This Row],[Odds]]-1))*0.3</f>
        <v>-7.4887256872933045E-2</v>
      </c>
      <c r="K1305">
        <f>(Table1[[#This Row],[H-S Bet]]*Table1[[#This Row],[Odds]]*Table1[[#This Row],[Win]]-Table1[[#This Row],[H-S Bet]])*Table1[[#This Row],[H-S Bankroll]]</f>
        <v>0</v>
      </c>
      <c r="L1305">
        <f>Table1[[#This Row],[H-S Bet]]*Table1[[#This Row],[Odds]]*Table1[[#This Row],[Win]]-Table1[[#This Row],[H-S Bet]]</f>
        <v>0</v>
      </c>
      <c r="M1305" s="5">
        <f>M1304</f>
        <v>1.1245315461055614</v>
      </c>
      <c r="N1305" s="4">
        <v>0.65400000000000003</v>
      </c>
      <c r="O1305" s="4">
        <f>((Table1[[#This Row],[Dom prob.]]*(Table1[[#This Row],[Odds]]-1)-1+Table1[[#This Row],[Dom prob.]])/(Table1[[#This Row],[Odds]]-1))*0.3</f>
        <v>-2.4651063829787229E-2</v>
      </c>
      <c r="P1305" s="4"/>
      <c r="Q1305" s="4">
        <f>(Table1[[#This Row],[Dom Bet]]*Table1[[#This Row],[Odds]]*Table1[[#This Row],[Win]]-Table1[[#This Row],[Dom Bet]])*Table1[[#This Row],[Dom Bankroll]]</f>
        <v>0</v>
      </c>
      <c r="R1305" s="4">
        <f>Table1[[#This Row],[Dom Bet]]*Table1[[#This Row],[Odds]]*Table1[[#This Row],[Win]]-Table1[[#This Row],[Dom Bet]]</f>
        <v>0</v>
      </c>
      <c r="S1305" s="4">
        <f>S1304</f>
        <v>1.2009066657294338</v>
      </c>
      <c r="T1305">
        <v>0.65379999999999994</v>
      </c>
      <c r="U1305">
        <f>((Table1[[#This Row],[BB prob.]]*(Table1[[#This Row],[Odds]]-1)-1+Table1[[#This Row],[BB prob.]])/(Table1[[#This Row],[Odds]]-1))*0.3</f>
        <v>-2.4838723404255393E-2</v>
      </c>
      <c r="W1305">
        <f>(Table1[[#This Row],[BB Bet]]*Table1[[#This Row],[Odds]]*Table1[[#This Row],[Win]]-Table1[[#This Row],[BB Bet]])*Table1[[#This Row],[BB Bankroll]]</f>
        <v>0</v>
      </c>
      <c r="X1305">
        <f>Table1[[#This Row],[BB Bet]]*Table1[[#This Row],[Odds]]*Table1[[#This Row],[Win]]-Table1[[#This Row],[BB Bet]]</f>
        <v>0</v>
      </c>
      <c r="Y1305" s="5">
        <f>Y1304</f>
        <v>0.87794094540579193</v>
      </c>
    </row>
    <row r="1306" spans="1:25" x14ac:dyDescent="0.35">
      <c r="A1306" s="4">
        <v>2020020675</v>
      </c>
      <c r="B1306" s="4">
        <v>91</v>
      </c>
      <c r="C1306" s="4" t="s">
        <v>26</v>
      </c>
      <c r="D1306" s="4" t="s">
        <v>25</v>
      </c>
      <c r="E1306" s="4">
        <v>0</v>
      </c>
      <c r="F1306" s="4">
        <v>1</v>
      </c>
      <c r="G1306" s="4">
        <v>2.5</v>
      </c>
      <c r="H1306">
        <v>0.3858069463791059</v>
      </c>
      <c r="I1306">
        <f>((Table1[[#This Row],[H-S prob.]]*(Table1[[#This Row],[Odds]]-1)-1+Table1[[#This Row],[H-S prob.]])/(Table1[[#This Row],[Odds]]-1))*0.3</f>
        <v>-7.0965268104470451E-3</v>
      </c>
      <c r="K1306">
        <f>(Table1[[#This Row],[H-S Bet]]*Table1[[#This Row],[Odds]]*Table1[[#This Row],[Win]]-Table1[[#This Row],[H-S Bet]])*Table1[[#This Row],[H-S Bankroll]]</f>
        <v>0</v>
      </c>
      <c r="L1306">
        <f>Table1[[#This Row],[H-S Bet]]*Table1[[#This Row],[Odds]]*Table1[[#This Row],[Win]]-Table1[[#This Row],[H-S Bet]]</f>
        <v>0</v>
      </c>
      <c r="M1306" s="5">
        <f>M1305</f>
        <v>1.1245315461055614</v>
      </c>
      <c r="N1306" s="4">
        <v>0.41600000000000004</v>
      </c>
      <c r="O1306" s="4">
        <f>((Table1[[#This Row],[Dom prob.]]*(Table1[[#This Row],[Odds]]-1)-1+Table1[[#This Row],[Dom prob.]])/(Table1[[#This Row],[Odds]]-1))*0.3</f>
        <v>8.0000000000000297E-3</v>
      </c>
      <c r="P1306" s="4">
        <v>8.0000000000000297E-3</v>
      </c>
      <c r="Q1306" s="4">
        <f>(Table1[[#This Row],[Dom Bet]]*Table1[[#This Row],[Odds]]*Table1[[#This Row],[Win]]-Table1[[#This Row],[Dom Bet]])*Table1[[#This Row],[Dom Bankroll]]</f>
        <v>1.4410879988753258E-2</v>
      </c>
      <c r="R1306" s="4">
        <f>Table1[[#This Row],[Dom Bet]]*Table1[[#This Row],[Odds]]*Table1[[#This Row],[Win]]-Table1[[#This Row],[Dom Bet]]</f>
        <v>1.2000000000000044E-2</v>
      </c>
      <c r="S1306" s="4">
        <f>S1305</f>
        <v>1.2009066657294338</v>
      </c>
      <c r="T1306">
        <v>0.42069999999999996</v>
      </c>
      <c r="U1306">
        <f>((Table1[[#This Row],[BB prob.]]*(Table1[[#This Row],[Odds]]-1)-1+Table1[[#This Row],[BB prob.]])/(Table1[[#This Row],[Odds]]-1))*0.3</f>
        <v>1.0349999999999969E-2</v>
      </c>
      <c r="V1306">
        <v>1.0349999999999969E-2</v>
      </c>
      <c r="W1306">
        <f>(Table1[[#This Row],[BB Bet]]*Table1[[#This Row],[Odds]]*Table1[[#This Row],[Win]]-Table1[[#This Row],[BB Bet]])*Table1[[#This Row],[BB Bankroll]]</f>
        <v>1.3630033177424878E-2</v>
      </c>
      <c r="X1306">
        <f>Table1[[#This Row],[BB Bet]]*Table1[[#This Row],[Odds]]*Table1[[#This Row],[Win]]-Table1[[#This Row],[BB Bet]]</f>
        <v>1.5524999999999954E-2</v>
      </c>
      <c r="Y1306" s="5">
        <f>Y1305</f>
        <v>0.87794094540579193</v>
      </c>
    </row>
    <row r="1307" spans="1:25" x14ac:dyDescent="0.35">
      <c r="A1307" s="4">
        <v>2020020675</v>
      </c>
      <c r="B1307" s="4">
        <v>91</v>
      </c>
      <c r="C1307" s="4" t="s">
        <v>25</v>
      </c>
      <c r="D1307" s="4" t="s">
        <v>26</v>
      </c>
      <c r="E1307" s="4">
        <v>1</v>
      </c>
      <c r="F1307" s="4">
        <v>0</v>
      </c>
      <c r="G1307" s="4">
        <v>1.58</v>
      </c>
      <c r="H1307">
        <v>0.61419305362089416</v>
      </c>
      <c r="I1307">
        <f>((Table1[[#This Row],[H-S prob.]]*(Table1[[#This Row],[Odds]]-1)-1+Table1[[#This Row],[H-S prob.]])/(Table1[[#This Row],[Odds]]-1))*0.3</f>
        <v>-1.5297401006372642E-2</v>
      </c>
      <c r="K1307">
        <f>(Table1[[#This Row],[H-S Bet]]*Table1[[#This Row],[Odds]]*Table1[[#This Row],[Win]]-Table1[[#This Row],[H-S Bet]])*Table1[[#This Row],[H-S Bankroll]]</f>
        <v>0</v>
      </c>
      <c r="L1307">
        <f>Table1[[#This Row],[H-S Bet]]*Table1[[#This Row],[Odds]]*Table1[[#This Row],[Win]]-Table1[[#This Row],[H-S Bet]]</f>
        <v>0</v>
      </c>
      <c r="M1307" s="5">
        <f>M1306</f>
        <v>1.1245315461055614</v>
      </c>
      <c r="N1307" s="4">
        <v>0.58399999999999996</v>
      </c>
      <c r="O1307" s="4">
        <f>((Table1[[#This Row],[Dom prob.]]*(Table1[[#This Row],[Odds]]-1)-1+Table1[[#This Row],[Dom prob.]])/(Table1[[#This Row],[Odds]]-1))*0.3</f>
        <v>-3.9972413793103449E-2</v>
      </c>
      <c r="P1307" s="4"/>
      <c r="Q1307" s="4">
        <f>(Table1[[#This Row],[Dom Bet]]*Table1[[#This Row],[Odds]]*Table1[[#This Row],[Win]]-Table1[[#This Row],[Dom Bet]])*Table1[[#This Row],[Dom Bankroll]]</f>
        <v>0</v>
      </c>
      <c r="R1307" s="4">
        <f>Table1[[#This Row],[Dom Bet]]*Table1[[#This Row],[Odds]]*Table1[[#This Row],[Win]]-Table1[[#This Row],[Dom Bet]]</f>
        <v>0</v>
      </c>
      <c r="S1307" s="4">
        <f>S1306</f>
        <v>1.2009066657294338</v>
      </c>
      <c r="T1307">
        <v>0.57930000000000004</v>
      </c>
      <c r="U1307">
        <f>((Table1[[#This Row],[BB prob.]]*(Table1[[#This Row],[Odds]]-1)-1+Table1[[#This Row],[BB prob.]])/(Table1[[#This Row],[Odds]]-1))*0.3</f>
        <v>-4.3813448275861977E-2</v>
      </c>
      <c r="W1307">
        <f>(Table1[[#This Row],[BB Bet]]*Table1[[#This Row],[Odds]]*Table1[[#This Row],[Win]]-Table1[[#This Row],[BB Bet]])*Table1[[#This Row],[BB Bankroll]]</f>
        <v>0</v>
      </c>
      <c r="X1307">
        <f>Table1[[#This Row],[BB Bet]]*Table1[[#This Row],[Odds]]*Table1[[#This Row],[Win]]-Table1[[#This Row],[BB Bet]]</f>
        <v>0</v>
      </c>
      <c r="Y1307" s="5">
        <f>Y1306</f>
        <v>0.87794094540579193</v>
      </c>
    </row>
    <row r="1308" spans="1:25" x14ac:dyDescent="0.35">
      <c r="A1308" s="4">
        <v>2020020675.0999999</v>
      </c>
      <c r="B1308" s="4">
        <v>91</v>
      </c>
      <c r="C1308" s="4" t="s">
        <v>10</v>
      </c>
      <c r="D1308" s="4" t="s">
        <v>11</v>
      </c>
      <c r="E1308" s="4">
        <v>0</v>
      </c>
      <c r="F1308" s="4">
        <v>1</v>
      </c>
      <c r="G1308" s="4">
        <v>1.55</v>
      </c>
      <c r="H1308">
        <v>0.55641963016388996</v>
      </c>
      <c r="I1308">
        <f>((Table1[[#This Row],[H-S prob.]]*(Table1[[#This Row],[Odds]]-1)-1+Table1[[#This Row],[H-S prob.]])/(Table1[[#This Row],[Odds]]-1))*0.3</f>
        <v>-7.5027039952347607E-2</v>
      </c>
      <c r="K1308">
        <f>(Table1[[#This Row],[H-S Bet]]*Table1[[#This Row],[Odds]]*Table1[[#This Row],[Win]]-Table1[[#This Row],[H-S Bet]])*Table1[[#This Row],[H-S Bankroll]]</f>
        <v>0</v>
      </c>
      <c r="L1308">
        <f>Table1[[#This Row],[H-S Bet]]*Table1[[#This Row],[Odds]]*Table1[[#This Row],[Win]]-Table1[[#This Row],[H-S Bet]]</f>
        <v>0</v>
      </c>
      <c r="M1308" s="5">
        <f>M1307</f>
        <v>1.1245315461055614</v>
      </c>
      <c r="N1308" s="4">
        <v>0.626</v>
      </c>
      <c r="O1308" s="4">
        <f>((Table1[[#This Row],[Dom prob.]]*(Table1[[#This Row],[Odds]]-1)-1+Table1[[#This Row],[Dom prob.]])/(Table1[[#This Row],[Odds]]-1))*0.3</f>
        <v>-1.6199999999999971E-2</v>
      </c>
      <c r="P1308" s="4"/>
      <c r="Q1308" s="4">
        <f>(Table1[[#This Row],[Dom Bet]]*Table1[[#This Row],[Odds]]*Table1[[#This Row],[Win]]-Table1[[#This Row],[Dom Bet]])*Table1[[#This Row],[Dom Bankroll]]</f>
        <v>0</v>
      </c>
      <c r="R1308" s="4">
        <f>Table1[[#This Row],[Dom Bet]]*Table1[[#This Row],[Odds]]*Table1[[#This Row],[Win]]-Table1[[#This Row],[Dom Bet]]</f>
        <v>0</v>
      </c>
      <c r="S1308" s="4">
        <f>S1307</f>
        <v>1.2009066657294338</v>
      </c>
      <c r="T1308">
        <v>0.65559999999999996</v>
      </c>
      <c r="U1308">
        <f>((Table1[[#This Row],[BB prob.]]*(Table1[[#This Row],[Odds]]-1)-1+Table1[[#This Row],[BB prob.]])/(Table1[[#This Row],[Odds]]-1))*0.3</f>
        <v>8.8254545454545287E-3</v>
      </c>
      <c r="V1308">
        <v>8.8254545454545287E-3</v>
      </c>
      <c r="W1308">
        <f>(Table1[[#This Row],[BB Bet]]*Table1[[#This Row],[Odds]]*Table1[[#This Row],[Win]]-Table1[[#This Row],[BB Bet]])*Table1[[#This Row],[BB Bankroll]]</f>
        <v>4.2615253489997071E-3</v>
      </c>
      <c r="X1308">
        <f>Table1[[#This Row],[BB Bet]]*Table1[[#This Row],[Odds]]*Table1[[#This Row],[Win]]-Table1[[#This Row],[BB Bet]]</f>
        <v>4.853999999999992E-3</v>
      </c>
      <c r="Y1308" s="5">
        <f>Y1307</f>
        <v>0.87794094540579193</v>
      </c>
    </row>
    <row r="1309" spans="1:25" x14ac:dyDescent="0.35">
      <c r="A1309" s="4">
        <v>2020020675.0999999</v>
      </c>
      <c r="B1309" s="4">
        <v>91</v>
      </c>
      <c r="C1309" s="4" t="s">
        <v>11</v>
      </c>
      <c r="D1309" s="4" t="s">
        <v>10</v>
      </c>
      <c r="E1309" s="4">
        <v>1</v>
      </c>
      <c r="F1309" s="4">
        <v>0</v>
      </c>
      <c r="G1309" s="4">
        <v>2.6</v>
      </c>
      <c r="H1309">
        <v>0.44358036983610993</v>
      </c>
      <c r="I1309">
        <f>((Table1[[#This Row],[H-S prob.]]*(Table1[[#This Row],[Odds]]-1)-1+Table1[[#This Row],[H-S prob.]])/(Table1[[#This Row],[Odds]]-1))*0.3</f>
        <v>2.8745430295103597E-2</v>
      </c>
      <c r="J1309">
        <v>2.8745430295103597E-2</v>
      </c>
      <c r="K1309">
        <f>(Table1[[#This Row],[H-S Bet]]*Table1[[#This Row],[Odds]]*Table1[[#This Row],[Win]]-Table1[[#This Row],[H-S Bet]])*Table1[[#This Row],[H-S Bankroll]]</f>
        <v>-3.2325143173222493E-2</v>
      </c>
      <c r="L1309">
        <f>Table1[[#This Row],[H-S Bet]]*Table1[[#This Row],[Odds]]*Table1[[#This Row],[Win]]-Table1[[#This Row],[H-S Bet]]</f>
        <v>-2.8745430295103597E-2</v>
      </c>
      <c r="M1309" s="5">
        <f>M1308</f>
        <v>1.1245315461055614</v>
      </c>
      <c r="N1309" s="4">
        <v>0.374</v>
      </c>
      <c r="O1309" s="4">
        <f>((Table1[[#This Row],[Dom prob.]]*(Table1[[#This Row],[Odds]]-1)-1+Table1[[#This Row],[Dom prob.]])/(Table1[[#This Row],[Odds]]-1))*0.3</f>
        <v>-5.1749999999999921E-3</v>
      </c>
      <c r="P1309" s="4"/>
      <c r="Q1309" s="4">
        <f>(Table1[[#This Row],[Dom Bet]]*Table1[[#This Row],[Odds]]*Table1[[#This Row],[Win]]-Table1[[#This Row],[Dom Bet]])*Table1[[#This Row],[Dom Bankroll]]</f>
        <v>0</v>
      </c>
      <c r="R1309" s="4">
        <f>Table1[[#This Row],[Dom Bet]]*Table1[[#This Row],[Odds]]*Table1[[#This Row],[Win]]-Table1[[#This Row],[Dom Bet]]</f>
        <v>0</v>
      </c>
      <c r="S1309" s="4">
        <f>S1308</f>
        <v>1.2009066657294338</v>
      </c>
      <c r="T1309">
        <v>0.34439999999999998</v>
      </c>
      <c r="U1309">
        <f>((Table1[[#This Row],[BB prob.]]*(Table1[[#This Row],[Odds]]-1)-1+Table1[[#This Row],[BB prob.]])/(Table1[[#This Row],[Odds]]-1))*0.3</f>
        <v>-1.9605000000000004E-2</v>
      </c>
      <c r="W1309">
        <f>(Table1[[#This Row],[BB Bet]]*Table1[[#This Row],[Odds]]*Table1[[#This Row],[Win]]-Table1[[#This Row],[BB Bet]])*Table1[[#This Row],[BB Bankroll]]</f>
        <v>0</v>
      </c>
      <c r="X1309">
        <f>Table1[[#This Row],[BB Bet]]*Table1[[#This Row],[Odds]]*Table1[[#This Row],[Win]]-Table1[[#This Row],[BB Bet]]</f>
        <v>0</v>
      </c>
      <c r="Y1309" s="5">
        <f>Y1308</f>
        <v>0.87794094540579193</v>
      </c>
    </row>
    <row r="1310" spans="1:25" x14ac:dyDescent="0.35">
      <c r="A1310" s="4">
        <v>2020020676</v>
      </c>
      <c r="B1310" s="4">
        <v>92</v>
      </c>
      <c r="C1310" s="4" t="s">
        <v>15</v>
      </c>
      <c r="D1310" s="4" t="s">
        <v>17</v>
      </c>
      <c r="E1310" s="4">
        <v>0</v>
      </c>
      <c r="F1310" s="4">
        <v>0</v>
      </c>
      <c r="G1310" s="4">
        <v>2.85</v>
      </c>
      <c r="H1310">
        <v>0.41369515451797273</v>
      </c>
      <c r="I1310">
        <f>((Table1[[#This Row],[H-S prob.]]*(Table1[[#This Row],[Odds]]-1)-1+Table1[[#This Row],[H-S prob.]])/(Table1[[#This Row],[Odds]]-1))*0.3</f>
        <v>2.9032084925873891E-2</v>
      </c>
      <c r="J1310">
        <v>2.9032084925873891E-2</v>
      </c>
      <c r="K1310">
        <f>(Table1[[#This Row],[H-S Bet]]*Table1[[#This Row],[Odds]]*Table1[[#This Row],[Win]]-Table1[[#This Row],[H-S Bet]])*Table1[[#This Row],[H-S Bankroll]]</f>
        <v>-3.071516372331767E-2</v>
      </c>
      <c r="L1310">
        <f>Table1[[#This Row],[H-S Bet]]*Table1[[#This Row],[Odds]]*Table1[[#This Row],[Win]]-Table1[[#This Row],[H-S Bet]]</f>
        <v>-2.9032084925873891E-2</v>
      </c>
      <c r="M1310" s="5">
        <f>M1309+SUM(K1298:K1309)</f>
        <v>1.0579730598660446</v>
      </c>
      <c r="N1310" s="4">
        <v>0.31299999999999994</v>
      </c>
      <c r="O1310" s="4">
        <f>((Table1[[#This Row],[Dom prob.]]*(Table1[[#This Row],[Odds]]-1)-1+Table1[[#This Row],[Dom prob.]])/(Table1[[#This Row],[Odds]]-1))*0.3</f>
        <v>-1.7505405405405419E-2</v>
      </c>
      <c r="P1310" s="4"/>
      <c r="Q1310" s="4">
        <f>(Table1[[#This Row],[Dom Bet]]*Table1[[#This Row],[Odds]]*Table1[[#This Row],[Win]]-Table1[[#This Row],[Dom Bet]])*Table1[[#This Row],[Dom Bankroll]]</f>
        <v>0</v>
      </c>
      <c r="R1310" s="4">
        <f>Table1[[#This Row],[Dom Bet]]*Table1[[#This Row],[Odds]]*Table1[[#This Row],[Win]]-Table1[[#This Row],[Dom Bet]]</f>
        <v>0</v>
      </c>
      <c r="S1310" s="4">
        <f>S1309+SUM(Q1298:Q1309)</f>
        <v>1.2153175457181871</v>
      </c>
      <c r="T1310">
        <v>0.32509999999999994</v>
      </c>
      <c r="U1310">
        <f>((Table1[[#This Row],[BB prob.]]*(Table1[[#This Row],[Odds]]-1)-1+Table1[[#This Row],[BB prob.]])/(Table1[[#This Row],[Odds]]-1))*0.3</f>
        <v>-1.1913243243243261E-2</v>
      </c>
      <c r="W1310">
        <f>(Table1[[#This Row],[BB Bet]]*Table1[[#This Row],[Odds]]*Table1[[#This Row],[Win]]-Table1[[#This Row],[BB Bet]])*Table1[[#This Row],[BB Bankroll]]</f>
        <v>0</v>
      </c>
      <c r="X1310">
        <f>Table1[[#This Row],[BB Bet]]*Table1[[#This Row],[Odds]]*Table1[[#This Row],[Win]]-Table1[[#This Row],[BB Bet]]</f>
        <v>0</v>
      </c>
      <c r="Y1310" s="5">
        <f>Y1309+SUM(W1298:W1309)</f>
        <v>0.89456533413967187</v>
      </c>
    </row>
    <row r="1311" spans="1:25" x14ac:dyDescent="0.35">
      <c r="A1311" s="4">
        <v>2020020676</v>
      </c>
      <c r="B1311" s="4">
        <v>92</v>
      </c>
      <c r="C1311" s="4" t="s">
        <v>17</v>
      </c>
      <c r="D1311" s="4" t="s">
        <v>15</v>
      </c>
      <c r="E1311" s="4">
        <v>1</v>
      </c>
      <c r="F1311" s="4">
        <v>1</v>
      </c>
      <c r="G1311" s="4">
        <v>1.45</v>
      </c>
      <c r="H1311">
        <v>0.58630484548202733</v>
      </c>
      <c r="I1311">
        <f>((Table1[[#This Row],[H-S prob.]]*(Table1[[#This Row],[Odds]]-1)-1+Table1[[#This Row],[H-S prob.]])/(Table1[[#This Row],[Odds]]-1))*0.3</f>
        <v>-9.9905316034040251E-2</v>
      </c>
      <c r="K1311">
        <f>(Table1[[#This Row],[H-S Bet]]*Table1[[#This Row],[Odds]]*Table1[[#This Row],[Win]]-Table1[[#This Row],[H-S Bet]])*Table1[[#This Row],[H-S Bankroll]]</f>
        <v>0</v>
      </c>
      <c r="L1311">
        <f>Table1[[#This Row],[H-S Bet]]*Table1[[#This Row],[Odds]]*Table1[[#This Row],[Win]]-Table1[[#This Row],[H-S Bet]]</f>
        <v>0</v>
      </c>
      <c r="M1311" s="5">
        <f>M1310</f>
        <v>1.0579730598660446</v>
      </c>
      <c r="N1311" s="4">
        <v>0.68700000000000006</v>
      </c>
      <c r="O1311" s="4">
        <f>((Table1[[#This Row],[Dom prob.]]*(Table1[[#This Row],[Odds]]-1)-1+Table1[[#This Row],[Dom prob.]])/(Table1[[#This Row],[Odds]]-1))*0.3</f>
        <v>-2.5666666666666065E-3</v>
      </c>
      <c r="P1311" s="4"/>
      <c r="Q1311" s="4">
        <f>(Table1[[#This Row],[Dom Bet]]*Table1[[#This Row],[Odds]]*Table1[[#This Row],[Win]]-Table1[[#This Row],[Dom Bet]])*Table1[[#This Row],[Dom Bankroll]]</f>
        <v>0</v>
      </c>
      <c r="R1311" s="4">
        <f>Table1[[#This Row],[Dom Bet]]*Table1[[#This Row],[Odds]]*Table1[[#This Row],[Win]]-Table1[[#This Row],[Dom Bet]]</f>
        <v>0</v>
      </c>
      <c r="S1311" s="4">
        <f>S1310</f>
        <v>1.2153175457181871</v>
      </c>
      <c r="T1311">
        <v>0.67490000000000006</v>
      </c>
      <c r="U1311">
        <f>((Table1[[#This Row],[BB prob.]]*(Table1[[#This Row],[Odds]]-1)-1+Table1[[#This Row],[BB prob.]])/(Table1[[#This Row],[Odds]]-1))*0.3</f>
        <v>-1.4263333333333295E-2</v>
      </c>
      <c r="W1311">
        <f>(Table1[[#This Row],[BB Bet]]*Table1[[#This Row],[Odds]]*Table1[[#This Row],[Win]]-Table1[[#This Row],[BB Bet]])*Table1[[#This Row],[BB Bankroll]]</f>
        <v>0</v>
      </c>
      <c r="X1311">
        <f>Table1[[#This Row],[BB Bet]]*Table1[[#This Row],[Odds]]*Table1[[#This Row],[Win]]-Table1[[#This Row],[BB Bet]]</f>
        <v>0</v>
      </c>
      <c r="Y1311" s="5">
        <f>Y1310</f>
        <v>0.89456533413967187</v>
      </c>
    </row>
    <row r="1312" spans="1:25" x14ac:dyDescent="0.35">
      <c r="A1312" s="4">
        <v>2020020677</v>
      </c>
      <c r="B1312" s="4">
        <v>92</v>
      </c>
      <c r="C1312" s="4" t="s">
        <v>12</v>
      </c>
      <c r="D1312" s="4" t="s">
        <v>13</v>
      </c>
      <c r="E1312" s="4">
        <v>0</v>
      </c>
      <c r="F1312" s="4">
        <v>1</v>
      </c>
      <c r="G1312" s="4">
        <v>3.9</v>
      </c>
      <c r="H1312">
        <v>0.25758913435367348</v>
      </c>
      <c r="I1312">
        <f>((Table1[[#This Row],[H-S prob.]]*(Table1[[#This Row],[Odds]]-1)-1+Table1[[#This Row],[H-S prob.]])/(Table1[[#This Row],[Odds]]-1))*0.3</f>
        <v>4.7561627372343145E-4</v>
      </c>
      <c r="J1312">
        <v>4.7561627372343145E-4</v>
      </c>
      <c r="K1312">
        <f>(Table1[[#This Row],[H-S Bet]]*Table1[[#This Row],[Odds]]*Table1[[#This Row],[Win]]-Table1[[#This Row],[H-S Bet]])*Table1[[#This Row],[H-S Bankroll]]</f>
        <v>1.4592486928564686E-3</v>
      </c>
      <c r="L1312">
        <f>Table1[[#This Row],[H-S Bet]]*Table1[[#This Row],[Odds]]*Table1[[#This Row],[Win]]-Table1[[#This Row],[H-S Bet]]</f>
        <v>1.3792871937979513E-3</v>
      </c>
      <c r="M1312" s="5">
        <f>M1311</f>
        <v>1.0579730598660446</v>
      </c>
      <c r="N1312" s="4">
        <v>0.26500000000000001</v>
      </c>
      <c r="O1312" s="4">
        <f>((Table1[[#This Row],[Dom prob.]]*(Table1[[#This Row],[Odds]]-1)-1+Table1[[#This Row],[Dom prob.]])/(Table1[[#This Row],[Odds]]-1))*0.3</f>
        <v>3.4655172413793076E-3</v>
      </c>
      <c r="P1312" s="4">
        <v>3.4655172413793076E-3</v>
      </c>
      <c r="Q1312" s="4">
        <f>(Table1[[#This Row],[Dom Bet]]*Table1[[#This Row],[Odds]]*Table1[[#This Row],[Win]]-Table1[[#This Row],[Dom Bet]])*Table1[[#This Row],[Dom Bankroll]]</f>
        <v>1.2213941334467772E-2</v>
      </c>
      <c r="R1312" s="4">
        <f>Table1[[#This Row],[Dom Bet]]*Table1[[#This Row],[Odds]]*Table1[[#This Row],[Win]]-Table1[[#This Row],[Dom Bet]]</f>
        <v>1.0049999999999993E-2</v>
      </c>
      <c r="S1312" s="4">
        <f>S1311</f>
        <v>1.2153175457181871</v>
      </c>
      <c r="T1312">
        <v>0.24</v>
      </c>
      <c r="U1312">
        <f>((Table1[[#This Row],[BB prob.]]*(Table1[[#This Row],[Odds]]-1)-1+Table1[[#This Row],[BB prob.]])/(Table1[[#This Row],[Odds]]-1))*0.3</f>
        <v>-6.6206896551724197E-3</v>
      </c>
      <c r="W1312">
        <f>(Table1[[#This Row],[BB Bet]]*Table1[[#This Row],[Odds]]*Table1[[#This Row],[Win]]-Table1[[#This Row],[BB Bet]])*Table1[[#This Row],[BB Bankroll]]</f>
        <v>0</v>
      </c>
      <c r="X1312">
        <f>Table1[[#This Row],[BB Bet]]*Table1[[#This Row],[Odds]]*Table1[[#This Row],[Win]]-Table1[[#This Row],[BB Bet]]</f>
        <v>0</v>
      </c>
      <c r="Y1312" s="5">
        <f>Y1311</f>
        <v>0.89456533413967187</v>
      </c>
    </row>
    <row r="1313" spans="1:25" x14ac:dyDescent="0.35">
      <c r="A1313" s="4">
        <v>2020020677</v>
      </c>
      <c r="B1313" s="4">
        <v>92</v>
      </c>
      <c r="C1313" s="4" t="s">
        <v>13</v>
      </c>
      <c r="D1313" s="4" t="s">
        <v>12</v>
      </c>
      <c r="E1313" s="4">
        <v>1</v>
      </c>
      <c r="F1313" s="4">
        <v>0</v>
      </c>
      <c r="G1313" s="4">
        <v>1.27</v>
      </c>
      <c r="H1313">
        <v>0.74241086564632652</v>
      </c>
      <c r="I1313">
        <f>((Table1[[#This Row],[H-S prob.]]*(Table1[[#This Row],[Odds]]-1)-1+Table1[[#This Row],[H-S prob.]])/(Table1[[#This Row],[Odds]]-1))*0.3</f>
        <v>-6.3486889587961448E-2</v>
      </c>
      <c r="K1313">
        <f>(Table1[[#This Row],[H-S Bet]]*Table1[[#This Row],[Odds]]*Table1[[#This Row],[Win]]-Table1[[#This Row],[H-S Bet]])*Table1[[#This Row],[H-S Bankroll]]</f>
        <v>0</v>
      </c>
      <c r="L1313">
        <f>Table1[[#This Row],[H-S Bet]]*Table1[[#This Row],[Odds]]*Table1[[#This Row],[Win]]-Table1[[#This Row],[H-S Bet]]</f>
        <v>0</v>
      </c>
      <c r="M1313" s="5">
        <f>M1312</f>
        <v>1.0579730598660446</v>
      </c>
      <c r="N1313" s="4">
        <v>0.73499999999999999</v>
      </c>
      <c r="O1313" s="4">
        <f>((Table1[[#This Row],[Dom prob.]]*(Table1[[#This Row],[Odds]]-1)-1+Table1[[#This Row],[Dom prob.]])/(Table1[[#This Row],[Odds]]-1))*0.3</f>
        <v>-7.3944444444444438E-2</v>
      </c>
      <c r="P1313" s="4"/>
      <c r="Q1313" s="4">
        <f>(Table1[[#This Row],[Dom Bet]]*Table1[[#This Row],[Odds]]*Table1[[#This Row],[Win]]-Table1[[#This Row],[Dom Bet]])*Table1[[#This Row],[Dom Bankroll]]</f>
        <v>0</v>
      </c>
      <c r="R1313" s="4">
        <f>Table1[[#This Row],[Dom Bet]]*Table1[[#This Row],[Odds]]*Table1[[#This Row],[Win]]-Table1[[#This Row],[Dom Bet]]</f>
        <v>0</v>
      </c>
      <c r="S1313" s="4">
        <f>S1312</f>
        <v>1.2153175457181871</v>
      </c>
      <c r="T1313">
        <v>0.76</v>
      </c>
      <c r="U1313">
        <f>((Table1[[#This Row],[BB prob.]]*(Table1[[#This Row],[Odds]]-1)-1+Table1[[#This Row],[BB prob.]])/(Table1[[#This Row],[Odds]]-1))*0.3</f>
        <v>-3.8666666666666599E-2</v>
      </c>
      <c r="W1313">
        <f>(Table1[[#This Row],[BB Bet]]*Table1[[#This Row],[Odds]]*Table1[[#This Row],[Win]]-Table1[[#This Row],[BB Bet]])*Table1[[#This Row],[BB Bankroll]]</f>
        <v>0</v>
      </c>
      <c r="X1313">
        <f>Table1[[#This Row],[BB Bet]]*Table1[[#This Row],[Odds]]*Table1[[#This Row],[Win]]-Table1[[#This Row],[BB Bet]]</f>
        <v>0</v>
      </c>
      <c r="Y1313" s="5">
        <f>Y1312</f>
        <v>0.89456533413967187</v>
      </c>
    </row>
    <row r="1314" spans="1:25" x14ac:dyDescent="0.35">
      <c r="A1314" s="4">
        <v>2020020678</v>
      </c>
      <c r="B1314" s="4">
        <v>92</v>
      </c>
      <c r="C1314" s="4" t="s">
        <v>18</v>
      </c>
      <c r="D1314" s="4" t="s">
        <v>21</v>
      </c>
      <c r="E1314" s="4">
        <v>1</v>
      </c>
      <c r="F1314" s="4">
        <v>1</v>
      </c>
      <c r="G1314" s="4">
        <v>1.54</v>
      </c>
      <c r="H1314">
        <v>0.57942282145708845</v>
      </c>
      <c r="I1314">
        <f>((Table1[[#This Row],[H-S prob.]]*(Table1[[#This Row],[Odds]]-1)-1+Table1[[#This Row],[H-S prob.]])/(Table1[[#This Row],[Odds]]-1))*0.3</f>
        <v>-5.9827141642268725E-2</v>
      </c>
      <c r="K1314">
        <f>(Table1[[#This Row],[H-S Bet]]*Table1[[#This Row],[Odds]]*Table1[[#This Row],[Win]]-Table1[[#This Row],[H-S Bet]])*Table1[[#This Row],[H-S Bankroll]]</f>
        <v>0</v>
      </c>
      <c r="L1314">
        <f>Table1[[#This Row],[H-S Bet]]*Table1[[#This Row],[Odds]]*Table1[[#This Row],[Win]]-Table1[[#This Row],[H-S Bet]]</f>
        <v>0</v>
      </c>
      <c r="M1314" s="5">
        <f>M1313</f>
        <v>1.0579730598660446</v>
      </c>
      <c r="N1314" s="4">
        <v>0.59599999999999997</v>
      </c>
      <c r="O1314" s="4">
        <f>((Table1[[#This Row],[Dom prob.]]*(Table1[[#This Row],[Odds]]-1)-1+Table1[[#This Row],[Dom prob.]])/(Table1[[#This Row],[Odds]]-1))*0.3</f>
        <v>-4.5644444444444453E-2</v>
      </c>
      <c r="P1314" s="4"/>
      <c r="Q1314" s="4">
        <f>(Table1[[#This Row],[Dom Bet]]*Table1[[#This Row],[Odds]]*Table1[[#This Row],[Win]]-Table1[[#This Row],[Dom Bet]])*Table1[[#This Row],[Dom Bankroll]]</f>
        <v>0</v>
      </c>
      <c r="R1314" s="4">
        <f>Table1[[#This Row],[Dom Bet]]*Table1[[#This Row],[Odds]]*Table1[[#This Row],[Win]]-Table1[[#This Row],[Dom Bet]]</f>
        <v>0</v>
      </c>
      <c r="S1314" s="4">
        <f>S1313</f>
        <v>1.2153175457181871</v>
      </c>
      <c r="T1314">
        <v>0.59160000000000001</v>
      </c>
      <c r="U1314">
        <f>((Table1[[#This Row],[BB prob.]]*(Table1[[#This Row],[Odds]]-1)-1+Table1[[#This Row],[BB prob.]])/(Table1[[#This Row],[Odds]]-1))*0.3</f>
        <v>-4.9408888888888891E-2</v>
      </c>
      <c r="W1314">
        <f>(Table1[[#This Row],[BB Bet]]*Table1[[#This Row],[Odds]]*Table1[[#This Row],[Win]]-Table1[[#This Row],[BB Bet]])*Table1[[#This Row],[BB Bankroll]]</f>
        <v>0</v>
      </c>
      <c r="X1314">
        <f>Table1[[#This Row],[BB Bet]]*Table1[[#This Row],[Odds]]*Table1[[#This Row],[Win]]-Table1[[#This Row],[BB Bet]]</f>
        <v>0</v>
      </c>
      <c r="Y1314" s="5">
        <f>Y1313</f>
        <v>0.89456533413967187</v>
      </c>
    </row>
    <row r="1315" spans="1:25" x14ac:dyDescent="0.35">
      <c r="A1315" s="4">
        <v>2020020678</v>
      </c>
      <c r="B1315" s="4">
        <v>92</v>
      </c>
      <c r="C1315" s="4" t="s">
        <v>21</v>
      </c>
      <c r="D1315" s="4" t="s">
        <v>18</v>
      </c>
      <c r="E1315" s="4">
        <v>0</v>
      </c>
      <c r="F1315" s="4">
        <v>0</v>
      </c>
      <c r="G1315" s="4">
        <v>2.65</v>
      </c>
      <c r="H1315">
        <v>0.42057717854291143</v>
      </c>
      <c r="I1315">
        <f>((Table1[[#This Row],[H-S prob.]]*(Table1[[#This Row],[Odds]]-1)-1+Table1[[#This Row],[H-S prob.]])/(Table1[[#This Row],[Odds]]-1))*0.3</f>
        <v>2.0823549661584589E-2</v>
      </c>
      <c r="J1315">
        <v>2.0823549661584589E-2</v>
      </c>
      <c r="K1315">
        <f>(Table1[[#This Row],[H-S Bet]]*Table1[[#This Row],[Odds]]*Table1[[#This Row],[Win]]-Table1[[#This Row],[H-S Bet]])*Table1[[#This Row],[H-S Bankroll]]</f>
        <v>-2.2030754552739187E-2</v>
      </c>
      <c r="L1315">
        <f>Table1[[#This Row],[H-S Bet]]*Table1[[#This Row],[Odds]]*Table1[[#This Row],[Win]]-Table1[[#This Row],[H-S Bet]]</f>
        <v>-2.0823549661584589E-2</v>
      </c>
      <c r="M1315" s="5">
        <f>M1314</f>
        <v>1.0579730598660446</v>
      </c>
      <c r="N1315" s="4">
        <v>0.40400000000000003</v>
      </c>
      <c r="O1315" s="4">
        <f>((Table1[[#This Row],[Dom prob.]]*(Table1[[#This Row],[Odds]]-1)-1+Table1[[#This Row],[Dom prob.]])/(Table1[[#This Row],[Odds]]-1))*0.3</f>
        <v>1.2836363636363635E-2</v>
      </c>
      <c r="P1315" s="4">
        <v>1.2836363636363635E-2</v>
      </c>
      <c r="Q1315" s="4">
        <f>(Table1[[#This Row],[Dom Bet]]*Table1[[#This Row],[Odds]]*Table1[[#This Row],[Win]]-Table1[[#This Row],[Dom Bet]])*Table1[[#This Row],[Dom Bankroll]]</f>
        <v>-1.5600257950491636E-2</v>
      </c>
      <c r="R1315" s="4">
        <f>Table1[[#This Row],[Dom Bet]]*Table1[[#This Row],[Odds]]*Table1[[#This Row],[Win]]-Table1[[#This Row],[Dom Bet]]</f>
        <v>-1.2836363636363635E-2</v>
      </c>
      <c r="S1315" s="4">
        <f>S1314</f>
        <v>1.2153175457181871</v>
      </c>
      <c r="T1315">
        <v>0.40839999999999999</v>
      </c>
      <c r="U1315">
        <f>((Table1[[#This Row],[BB prob.]]*(Table1[[#This Row],[Odds]]-1)-1+Table1[[#This Row],[BB prob.]])/(Table1[[#This Row],[Odds]]-1))*0.3</f>
        <v>1.4956363636363615E-2</v>
      </c>
      <c r="V1315">
        <v>1.4956363636363615E-2</v>
      </c>
      <c r="W1315">
        <f>(Table1[[#This Row],[BB Bet]]*Table1[[#This Row],[Odds]]*Table1[[#This Row],[Win]]-Table1[[#This Row],[BB Bet]])*Table1[[#This Row],[BB Bankroll]]</f>
        <v>-1.3379444433878056E-2</v>
      </c>
      <c r="X1315">
        <f>Table1[[#This Row],[BB Bet]]*Table1[[#This Row],[Odds]]*Table1[[#This Row],[Win]]-Table1[[#This Row],[BB Bet]]</f>
        <v>-1.4956363636363615E-2</v>
      </c>
      <c r="Y1315" s="5">
        <f>Y1314</f>
        <v>0.89456533413967187</v>
      </c>
    </row>
    <row r="1316" spans="1:25" x14ac:dyDescent="0.35">
      <c r="A1316" s="4">
        <v>2020020681</v>
      </c>
      <c r="B1316" s="4">
        <v>92</v>
      </c>
      <c r="C1316" s="4" t="s">
        <v>4</v>
      </c>
      <c r="D1316" s="4" t="s">
        <v>19</v>
      </c>
      <c r="E1316" s="4">
        <v>0</v>
      </c>
      <c r="F1316" s="4">
        <v>0</v>
      </c>
      <c r="G1316" s="4">
        <v>1.62</v>
      </c>
      <c r="H1316">
        <v>0.54107611667856925</v>
      </c>
      <c r="I1316">
        <f>((Table1[[#This Row],[H-S prob.]]*(Table1[[#This Row],[Odds]]-1)-1+Table1[[#This Row],[H-S prob.]])/(Table1[[#This Row],[Odds]]-1))*0.3</f>
        <v>-5.973710853905697E-2</v>
      </c>
      <c r="K1316">
        <f>(Table1[[#This Row],[H-S Bet]]*Table1[[#This Row],[Odds]]*Table1[[#This Row],[Win]]-Table1[[#This Row],[H-S Bet]])*Table1[[#This Row],[H-S Bankroll]]</f>
        <v>0</v>
      </c>
      <c r="L1316">
        <f>Table1[[#This Row],[H-S Bet]]*Table1[[#This Row],[Odds]]*Table1[[#This Row],[Win]]-Table1[[#This Row],[H-S Bet]]</f>
        <v>0</v>
      </c>
      <c r="M1316" s="5">
        <f>M1315</f>
        <v>1.0579730598660446</v>
      </c>
      <c r="N1316" s="4">
        <v>0.57099999999999995</v>
      </c>
      <c r="O1316" s="4">
        <f>((Table1[[#This Row],[Dom prob.]]*(Table1[[#This Row],[Odds]]-1)-1+Table1[[#This Row],[Dom prob.]])/(Table1[[#This Row],[Odds]]-1))*0.3</f>
        <v>-3.6280645161290336E-2</v>
      </c>
      <c r="P1316" s="4"/>
      <c r="Q1316" s="4">
        <f>(Table1[[#This Row],[Dom Bet]]*Table1[[#This Row],[Odds]]*Table1[[#This Row],[Win]]-Table1[[#This Row],[Dom Bet]])*Table1[[#This Row],[Dom Bankroll]]</f>
        <v>0</v>
      </c>
      <c r="R1316" s="4">
        <f>Table1[[#This Row],[Dom Bet]]*Table1[[#This Row],[Odds]]*Table1[[#This Row],[Win]]-Table1[[#This Row],[Dom Bet]]</f>
        <v>0</v>
      </c>
      <c r="S1316" s="4">
        <f>S1315</f>
        <v>1.2153175457181871</v>
      </c>
      <c r="T1316">
        <v>0.63050000000000006</v>
      </c>
      <c r="U1316">
        <f>((Table1[[#This Row],[BB prob.]]*(Table1[[#This Row],[Odds]]-1)-1+Table1[[#This Row],[BB prob.]])/(Table1[[#This Row],[Odds]]-1))*0.3</f>
        <v>1.035967741935491E-2</v>
      </c>
      <c r="V1316">
        <v>1.035967741935491E-2</v>
      </c>
      <c r="W1316">
        <f>(Table1[[#This Row],[BB Bet]]*Table1[[#This Row],[Odds]]*Table1[[#This Row],[Win]]-Table1[[#This Row],[BB Bet]])*Table1[[#This Row],[BB Bankroll]]</f>
        <v>-9.2674082922244386E-3</v>
      </c>
      <c r="X1316">
        <f>Table1[[#This Row],[BB Bet]]*Table1[[#This Row],[Odds]]*Table1[[#This Row],[Win]]-Table1[[#This Row],[BB Bet]]</f>
        <v>-1.035967741935491E-2</v>
      </c>
      <c r="Y1316" s="5">
        <f>Y1315</f>
        <v>0.89456533413967187</v>
      </c>
    </row>
    <row r="1317" spans="1:25" x14ac:dyDescent="0.35">
      <c r="A1317" s="4">
        <v>2020020681</v>
      </c>
      <c r="B1317" s="4">
        <v>92</v>
      </c>
      <c r="C1317" s="4" t="s">
        <v>19</v>
      </c>
      <c r="D1317" s="4" t="s">
        <v>4</v>
      </c>
      <c r="E1317" s="4">
        <v>1</v>
      </c>
      <c r="F1317" s="4">
        <v>1</v>
      </c>
      <c r="G1317" s="4">
        <v>2.5</v>
      </c>
      <c r="H1317">
        <v>0.45892388332143086</v>
      </c>
      <c r="I1317">
        <f>((Table1[[#This Row],[H-S prob.]]*(Table1[[#This Row],[Odds]]-1)-1+Table1[[#This Row],[H-S prob.]])/(Table1[[#This Row],[Odds]]-1))*0.3</f>
        <v>2.9461941660715429E-2</v>
      </c>
      <c r="J1317">
        <v>2.9461941660715429E-2</v>
      </c>
      <c r="K1317">
        <f>(Table1[[#This Row],[H-S Bet]]*Table1[[#This Row],[Odds]]*Table1[[#This Row],[Win]]-Table1[[#This Row],[H-S Bet]])*Table1[[#This Row],[H-S Bankroll]]</f>
        <v>4.6754910852572995E-2</v>
      </c>
      <c r="L1317">
        <f>Table1[[#This Row],[H-S Bet]]*Table1[[#This Row],[Odds]]*Table1[[#This Row],[Win]]-Table1[[#This Row],[H-S Bet]]</f>
        <v>4.4192912491073141E-2</v>
      </c>
      <c r="M1317" s="5">
        <f>M1316</f>
        <v>1.0579730598660446</v>
      </c>
      <c r="N1317" s="4">
        <v>0.42899999999999999</v>
      </c>
      <c r="O1317" s="4">
        <f>((Table1[[#This Row],[Dom prob.]]*(Table1[[#This Row],[Odds]]-1)-1+Table1[[#This Row],[Dom prob.]])/(Table1[[#This Row],[Odds]]-1))*0.3</f>
        <v>1.449999999999999E-2</v>
      </c>
      <c r="P1317" s="4">
        <v>1.449999999999999E-2</v>
      </c>
      <c r="Q1317" s="4">
        <f>(Table1[[#This Row],[Dom Bet]]*Table1[[#This Row],[Odds]]*Table1[[#This Row],[Win]]-Table1[[#This Row],[Dom Bet]])*Table1[[#This Row],[Dom Bankroll]]</f>
        <v>2.6433156619370551E-2</v>
      </c>
      <c r="R1317" s="4">
        <f>Table1[[#This Row],[Dom Bet]]*Table1[[#This Row],[Odds]]*Table1[[#This Row],[Win]]-Table1[[#This Row],[Dom Bet]]</f>
        <v>2.1749999999999985E-2</v>
      </c>
      <c r="S1317" s="4">
        <f>S1316</f>
        <v>1.2153175457181871</v>
      </c>
      <c r="T1317">
        <v>0.3695</v>
      </c>
      <c r="U1317">
        <f>((Table1[[#This Row],[BB prob.]]*(Table1[[#This Row],[Odds]]-1)-1+Table1[[#This Row],[BB prob.]])/(Table1[[#This Row],[Odds]]-1))*0.3</f>
        <v>-1.5249999999999996E-2</v>
      </c>
      <c r="W1317">
        <f>(Table1[[#This Row],[BB Bet]]*Table1[[#This Row],[Odds]]*Table1[[#This Row],[Win]]-Table1[[#This Row],[BB Bet]])*Table1[[#This Row],[BB Bankroll]]</f>
        <v>0</v>
      </c>
      <c r="X1317">
        <f>Table1[[#This Row],[BB Bet]]*Table1[[#This Row],[Odds]]*Table1[[#This Row],[Win]]-Table1[[#This Row],[BB Bet]]</f>
        <v>0</v>
      </c>
      <c r="Y1317" s="5">
        <f>Y1316</f>
        <v>0.89456533413967187</v>
      </c>
    </row>
    <row r="1318" spans="1:25" x14ac:dyDescent="0.35">
      <c r="A1318" s="4">
        <v>2020020682</v>
      </c>
      <c r="B1318" s="4">
        <v>92</v>
      </c>
      <c r="C1318" s="4" t="s">
        <v>7</v>
      </c>
      <c r="D1318" s="4" t="s">
        <v>23</v>
      </c>
      <c r="E1318" s="4">
        <v>1</v>
      </c>
      <c r="F1318" s="4">
        <v>0</v>
      </c>
      <c r="G1318" s="4">
        <v>1.68</v>
      </c>
      <c r="H1318">
        <v>0.52271306545254481</v>
      </c>
      <c r="I1318">
        <f>((Table1[[#This Row],[H-S prob.]]*(Table1[[#This Row],[Odds]]-1)-1+Table1[[#This Row],[H-S prob.]])/(Table1[[#This Row],[Odds]]-1))*0.3</f>
        <v>-5.3753845605760901E-2</v>
      </c>
      <c r="K1318">
        <f>(Table1[[#This Row],[H-S Bet]]*Table1[[#This Row],[Odds]]*Table1[[#This Row],[Win]]-Table1[[#This Row],[H-S Bet]])*Table1[[#This Row],[H-S Bankroll]]</f>
        <v>0</v>
      </c>
      <c r="L1318">
        <f>Table1[[#This Row],[H-S Bet]]*Table1[[#This Row],[Odds]]*Table1[[#This Row],[Win]]-Table1[[#This Row],[H-S Bet]]</f>
        <v>0</v>
      </c>
      <c r="M1318" s="5">
        <f>M1317</f>
        <v>1.0579730598660446</v>
      </c>
      <c r="N1318" s="4">
        <v>0.63</v>
      </c>
      <c r="O1318" s="4">
        <f>((Table1[[#This Row],[Dom prob.]]*(Table1[[#This Row],[Odds]]-1)-1+Table1[[#This Row],[Dom prob.]])/(Table1[[#This Row],[Odds]]-1))*0.3</f>
        <v>2.5764705882352898E-2</v>
      </c>
      <c r="P1318" s="4">
        <v>2.5764705882352898E-2</v>
      </c>
      <c r="Q1318" s="4">
        <f>(Table1[[#This Row],[Dom Bet]]*Table1[[#This Row],[Odds]]*Table1[[#This Row],[Win]]-Table1[[#This Row],[Dom Bet]])*Table1[[#This Row],[Dom Bankroll]]</f>
        <v>-3.1312299119092064E-2</v>
      </c>
      <c r="R1318" s="4">
        <f>Table1[[#This Row],[Dom Bet]]*Table1[[#This Row],[Odds]]*Table1[[#This Row],[Win]]-Table1[[#This Row],[Dom Bet]]</f>
        <v>-2.5764705882352898E-2</v>
      </c>
      <c r="S1318" s="4">
        <f>S1317</f>
        <v>1.2153175457181871</v>
      </c>
      <c r="T1318">
        <v>0.52700000000000002</v>
      </c>
      <c r="U1318">
        <f>((Table1[[#This Row],[BB prob.]]*(Table1[[#This Row],[Odds]]-1)-1+Table1[[#This Row],[BB prob.]])/(Table1[[#This Row],[Odds]]-1))*0.3</f>
        <v>-5.0576470588235285E-2</v>
      </c>
      <c r="W1318">
        <f>(Table1[[#This Row],[BB Bet]]*Table1[[#This Row],[Odds]]*Table1[[#This Row],[Win]]-Table1[[#This Row],[BB Bet]])*Table1[[#This Row],[BB Bankroll]]</f>
        <v>0</v>
      </c>
      <c r="X1318">
        <f>Table1[[#This Row],[BB Bet]]*Table1[[#This Row],[Odds]]*Table1[[#This Row],[Win]]-Table1[[#This Row],[BB Bet]]</f>
        <v>0</v>
      </c>
      <c r="Y1318" s="5">
        <f>Y1317</f>
        <v>0.89456533413967187</v>
      </c>
    </row>
    <row r="1319" spans="1:25" x14ac:dyDescent="0.35">
      <c r="A1319" s="4">
        <v>2020020682</v>
      </c>
      <c r="B1319" s="4">
        <v>92</v>
      </c>
      <c r="C1319" s="4" t="s">
        <v>23</v>
      </c>
      <c r="D1319" s="4" t="s">
        <v>7</v>
      </c>
      <c r="E1319" s="4">
        <v>0</v>
      </c>
      <c r="F1319" s="4">
        <v>1</v>
      </c>
      <c r="G1319" s="4">
        <v>2.25</v>
      </c>
      <c r="H1319">
        <v>0.47728693454745524</v>
      </c>
      <c r="I1319">
        <f>((Table1[[#This Row],[H-S prob.]]*(Table1[[#This Row],[Odds]]-1)-1+Table1[[#This Row],[H-S prob.]])/(Table1[[#This Row],[Odds]]-1))*0.3</f>
        <v>1.773494465562582E-2</v>
      </c>
      <c r="J1319">
        <v>1.773494465562582E-2</v>
      </c>
      <c r="K1319">
        <f>(Table1[[#This Row],[H-S Bet]]*Table1[[#This Row],[Odds]]*Table1[[#This Row],[Win]]-Table1[[#This Row],[H-S Bet]])*Table1[[#This Row],[H-S Bankroll]]</f>
        <v>2.345386707983425E-2</v>
      </c>
      <c r="L1319">
        <f>Table1[[#This Row],[H-S Bet]]*Table1[[#This Row],[Odds]]*Table1[[#This Row],[Win]]-Table1[[#This Row],[H-S Bet]]</f>
        <v>2.2168680819532272E-2</v>
      </c>
      <c r="M1319" s="5">
        <f>M1318</f>
        <v>1.0579730598660446</v>
      </c>
      <c r="N1319" s="4">
        <v>0.37</v>
      </c>
      <c r="O1319" s="4">
        <f>((Table1[[#This Row],[Dom prob.]]*(Table1[[#This Row],[Odds]]-1)-1+Table1[[#This Row],[Dom prob.]])/(Table1[[#This Row],[Odds]]-1))*0.3</f>
        <v>-4.0199999999999993E-2</v>
      </c>
      <c r="P1319" s="4"/>
      <c r="Q1319" s="4">
        <f>(Table1[[#This Row],[Dom Bet]]*Table1[[#This Row],[Odds]]*Table1[[#This Row],[Win]]-Table1[[#This Row],[Dom Bet]])*Table1[[#This Row],[Dom Bankroll]]</f>
        <v>0</v>
      </c>
      <c r="R1319" s="4">
        <f>Table1[[#This Row],[Dom Bet]]*Table1[[#This Row],[Odds]]*Table1[[#This Row],[Win]]-Table1[[#This Row],[Dom Bet]]</f>
        <v>0</v>
      </c>
      <c r="S1319" s="4">
        <f>S1318</f>
        <v>1.2153175457181871</v>
      </c>
      <c r="T1319">
        <v>0.47299999999999998</v>
      </c>
      <c r="U1319">
        <f>((Table1[[#This Row],[BB prob.]]*(Table1[[#This Row],[Odds]]-1)-1+Table1[[#This Row],[BB prob.]])/(Table1[[#This Row],[Odds]]-1))*0.3</f>
        <v>1.5419999999999979E-2</v>
      </c>
      <c r="V1319">
        <v>1.5419999999999979E-2</v>
      </c>
      <c r="W1319">
        <f>(Table1[[#This Row],[BB Bet]]*Table1[[#This Row],[Odds]]*Table1[[#This Row],[Win]]-Table1[[#This Row],[BB Bet]])*Table1[[#This Row],[BB Bankroll]]</f>
        <v>1.7242746815542154E-2</v>
      </c>
      <c r="X1319">
        <f>Table1[[#This Row],[BB Bet]]*Table1[[#This Row],[Odds]]*Table1[[#This Row],[Win]]-Table1[[#This Row],[BB Bet]]</f>
        <v>1.9274999999999976E-2</v>
      </c>
      <c r="Y1319" s="5">
        <f>Y1318</f>
        <v>0.89456533413967187</v>
      </c>
    </row>
    <row r="1320" spans="1:25" x14ac:dyDescent="0.35">
      <c r="A1320" s="4">
        <v>2020020683</v>
      </c>
      <c r="B1320" s="4">
        <v>92</v>
      </c>
      <c r="C1320" s="4" t="s">
        <v>20</v>
      </c>
      <c r="D1320" s="4" t="s">
        <v>32</v>
      </c>
      <c r="E1320" s="4">
        <v>0</v>
      </c>
      <c r="F1320" s="4">
        <v>0</v>
      </c>
      <c r="G1320" s="4">
        <v>2.5499999999999998</v>
      </c>
      <c r="H1320">
        <v>0.42045814299446177</v>
      </c>
      <c r="I1320">
        <f>((Table1[[#This Row],[H-S prob.]]*(Table1[[#This Row],[Odds]]-1)-1+Table1[[#This Row],[H-S prob.]])/(Table1[[#This Row],[Odds]]-1))*0.3</f>
        <v>1.3968051219847238E-2</v>
      </c>
      <c r="J1320">
        <v>1.3968051219847238E-2</v>
      </c>
      <c r="K1320">
        <f>(Table1[[#This Row],[H-S Bet]]*Table1[[#This Row],[Odds]]*Table1[[#This Row],[Win]]-Table1[[#This Row],[H-S Bet]])*Table1[[#This Row],[H-S Bankroll]]</f>
        <v>-1.4777821889427419E-2</v>
      </c>
      <c r="L1320">
        <f>Table1[[#This Row],[H-S Bet]]*Table1[[#This Row],[Odds]]*Table1[[#This Row],[Win]]-Table1[[#This Row],[H-S Bet]]</f>
        <v>-1.3968051219847238E-2</v>
      </c>
      <c r="M1320" s="5">
        <f>M1319</f>
        <v>1.0579730598660446</v>
      </c>
      <c r="N1320" s="4">
        <v>0.36499999999999999</v>
      </c>
      <c r="O1320" s="4">
        <f>((Table1[[#This Row],[Dom prob.]]*(Table1[[#This Row],[Odds]]-1)-1+Table1[[#This Row],[Dom prob.]])/(Table1[[#This Row],[Odds]]-1))*0.3</f>
        <v>-1.340322580645162E-2</v>
      </c>
      <c r="P1320" s="4"/>
      <c r="Q1320" s="4">
        <f>(Table1[[#This Row],[Dom Bet]]*Table1[[#This Row],[Odds]]*Table1[[#This Row],[Win]]-Table1[[#This Row],[Dom Bet]])*Table1[[#This Row],[Dom Bankroll]]</f>
        <v>0</v>
      </c>
      <c r="R1320" s="4">
        <f>Table1[[#This Row],[Dom Bet]]*Table1[[#This Row],[Odds]]*Table1[[#This Row],[Win]]-Table1[[#This Row],[Dom Bet]]</f>
        <v>0</v>
      </c>
      <c r="S1320" s="4">
        <f>S1319</f>
        <v>1.2153175457181871</v>
      </c>
      <c r="T1320">
        <v>0.3962</v>
      </c>
      <c r="U1320">
        <f>((Table1[[#This Row],[BB prob.]]*(Table1[[#This Row],[Odds]]-1)-1+Table1[[#This Row],[BB prob.]])/(Table1[[#This Row],[Odds]]-1))*0.3</f>
        <v>1.9954838709677286E-3</v>
      </c>
      <c r="V1320">
        <v>1.9954838709677286E-3</v>
      </c>
      <c r="W1320">
        <f>(Table1[[#This Row],[BB Bet]]*Table1[[#This Row],[Odds]]*Table1[[#This Row],[Win]]-Table1[[#This Row],[BB Bet]])*Table1[[#This Row],[BB Bankroll]]</f>
        <v>-1.7850906958025721E-3</v>
      </c>
      <c r="X1320">
        <f>Table1[[#This Row],[BB Bet]]*Table1[[#This Row],[Odds]]*Table1[[#This Row],[Win]]-Table1[[#This Row],[BB Bet]]</f>
        <v>-1.9954838709677286E-3</v>
      </c>
      <c r="Y1320" s="5">
        <f>Y1319</f>
        <v>0.89456533413967187</v>
      </c>
    </row>
    <row r="1321" spans="1:25" x14ac:dyDescent="0.35">
      <c r="A1321" s="4">
        <v>2020020683</v>
      </c>
      <c r="B1321" s="4">
        <v>92</v>
      </c>
      <c r="C1321" s="4" t="s">
        <v>32</v>
      </c>
      <c r="D1321" s="4" t="s">
        <v>20</v>
      </c>
      <c r="E1321" s="4">
        <v>1</v>
      </c>
      <c r="F1321" s="4">
        <v>1</v>
      </c>
      <c r="G1321" s="4">
        <v>1.57</v>
      </c>
      <c r="H1321">
        <v>0.57954185700553829</v>
      </c>
      <c r="I1321">
        <f>((Table1[[#This Row],[H-S prob.]]*(Table1[[#This Row],[Odds]]-1)-1+Table1[[#This Row],[H-S prob.]])/(Table1[[#This Row],[Odds]]-1))*0.3</f>
        <v>-4.743120236910784E-2</v>
      </c>
      <c r="K1321">
        <f>(Table1[[#This Row],[H-S Bet]]*Table1[[#This Row],[Odds]]*Table1[[#This Row],[Win]]-Table1[[#This Row],[H-S Bet]])*Table1[[#This Row],[H-S Bankroll]]</f>
        <v>0</v>
      </c>
      <c r="L1321">
        <f>Table1[[#This Row],[H-S Bet]]*Table1[[#This Row],[Odds]]*Table1[[#This Row],[Win]]-Table1[[#This Row],[H-S Bet]]</f>
        <v>0</v>
      </c>
      <c r="M1321" s="5">
        <f>M1320</f>
        <v>1.0579730598660446</v>
      </c>
      <c r="N1321" s="4">
        <v>0.63500000000000001</v>
      </c>
      <c r="O1321" s="4">
        <f>((Table1[[#This Row],[Dom prob.]]*(Table1[[#This Row],[Odds]]-1)-1+Table1[[#This Row],[Dom prob.]])/(Table1[[#This Row],[Odds]]-1))*0.3</f>
        <v>-1.6052631578947353E-3</v>
      </c>
      <c r="P1321" s="4"/>
      <c r="Q1321" s="4">
        <f>(Table1[[#This Row],[Dom Bet]]*Table1[[#This Row],[Odds]]*Table1[[#This Row],[Win]]-Table1[[#This Row],[Dom Bet]])*Table1[[#This Row],[Dom Bankroll]]</f>
        <v>0</v>
      </c>
      <c r="R1321" s="4">
        <f>Table1[[#This Row],[Dom Bet]]*Table1[[#This Row],[Odds]]*Table1[[#This Row],[Win]]-Table1[[#This Row],[Dom Bet]]</f>
        <v>0</v>
      </c>
      <c r="S1321" s="4">
        <f>S1320</f>
        <v>1.2153175457181871</v>
      </c>
      <c r="T1321">
        <v>0.6038</v>
      </c>
      <c r="U1321">
        <f>((Table1[[#This Row],[BB prob.]]*(Table1[[#This Row],[Odds]]-1)-1+Table1[[#This Row],[BB prob.]])/(Table1[[#This Row],[Odds]]-1))*0.3</f>
        <v>-2.7386315789473696E-2</v>
      </c>
      <c r="W1321">
        <f>(Table1[[#This Row],[BB Bet]]*Table1[[#This Row],[Odds]]*Table1[[#This Row],[Win]]-Table1[[#This Row],[BB Bet]])*Table1[[#This Row],[BB Bankroll]]</f>
        <v>0</v>
      </c>
      <c r="X1321">
        <f>Table1[[#This Row],[BB Bet]]*Table1[[#This Row],[Odds]]*Table1[[#This Row],[Win]]-Table1[[#This Row],[BB Bet]]</f>
        <v>0</v>
      </c>
      <c r="Y1321" s="5">
        <f>Y1320</f>
        <v>0.89456533413967187</v>
      </c>
    </row>
    <row r="1322" spans="1:25" x14ac:dyDescent="0.35">
      <c r="A1322" s="4">
        <v>2020020685</v>
      </c>
      <c r="B1322" s="4">
        <v>92</v>
      </c>
      <c r="C1322" s="4" t="s">
        <v>14</v>
      </c>
      <c r="D1322" s="4" t="s">
        <v>16</v>
      </c>
      <c r="E1322" s="4">
        <v>1</v>
      </c>
      <c r="F1322" s="4">
        <v>1</v>
      </c>
      <c r="G1322" s="4">
        <v>1.86</v>
      </c>
      <c r="H1322">
        <v>0.54775893296802514</v>
      </c>
      <c r="I1322">
        <f>((Table1[[#This Row],[H-S prob.]]*(Table1[[#This Row],[Odds]]-1)-1+Table1[[#This Row],[H-S prob.]])/(Table1[[#This Row],[Odds]]-1))*0.3</f>
        <v>6.5691681350674861E-3</v>
      </c>
      <c r="J1322">
        <v>6.5691681350674861E-3</v>
      </c>
      <c r="K1322">
        <f>(Table1[[#This Row],[H-S Bet]]*Table1[[#This Row],[Odds]]*Table1[[#This Row],[Win]]-Table1[[#This Row],[H-S Bet]])*Table1[[#This Row],[H-S Bankroll]]</f>
        <v>5.9770025048634058E-3</v>
      </c>
      <c r="L1322">
        <f>Table1[[#This Row],[H-S Bet]]*Table1[[#This Row],[Odds]]*Table1[[#This Row],[Win]]-Table1[[#This Row],[H-S Bet]]</f>
        <v>5.6494845961580385E-3</v>
      </c>
      <c r="M1322" s="5">
        <f>M1321</f>
        <v>1.0579730598660446</v>
      </c>
      <c r="N1322" s="4">
        <v>0.57999999999999996</v>
      </c>
      <c r="O1322" s="4">
        <f>((Table1[[#This Row],[Dom prob.]]*(Table1[[#This Row],[Odds]]-1)-1+Table1[[#This Row],[Dom prob.]])/(Table1[[#This Row],[Odds]]-1))*0.3</f>
        <v>2.7488372093023246E-2</v>
      </c>
      <c r="P1322" s="4">
        <v>2.7488372093023246E-2</v>
      </c>
      <c r="Q1322" s="4">
        <f>(Table1[[#This Row],[Dom Bet]]*Table1[[#This Row],[Odds]]*Table1[[#This Row],[Win]]-Table1[[#This Row],[Dom Bet]])*Table1[[#This Row],[Dom Bankroll]]</f>
        <v>2.8730106780777934E-2</v>
      </c>
      <c r="R1322" s="4">
        <f>Table1[[#This Row],[Dom Bet]]*Table1[[#This Row],[Odds]]*Table1[[#This Row],[Win]]-Table1[[#This Row],[Dom Bet]]</f>
        <v>2.3639999999999994E-2</v>
      </c>
      <c r="S1322" s="4">
        <f>S1321</f>
        <v>1.2153175457181871</v>
      </c>
      <c r="T1322">
        <v>0.48909999999999998</v>
      </c>
      <c r="U1322">
        <f>((Table1[[#This Row],[BB prob.]]*(Table1[[#This Row],[Odds]]-1)-1+Table1[[#This Row],[BB prob.]])/(Table1[[#This Row],[Odds]]-1))*0.3</f>
        <v>-3.1490930232558126E-2</v>
      </c>
      <c r="W1322">
        <f>(Table1[[#This Row],[BB Bet]]*Table1[[#This Row],[Odds]]*Table1[[#This Row],[Win]]-Table1[[#This Row],[BB Bet]])*Table1[[#This Row],[BB Bankroll]]</f>
        <v>0</v>
      </c>
      <c r="X1322">
        <f>Table1[[#This Row],[BB Bet]]*Table1[[#This Row],[Odds]]*Table1[[#This Row],[Win]]-Table1[[#This Row],[BB Bet]]</f>
        <v>0</v>
      </c>
      <c r="Y1322" s="5">
        <f>Y1321</f>
        <v>0.89456533413967187</v>
      </c>
    </row>
    <row r="1323" spans="1:25" x14ac:dyDescent="0.35">
      <c r="A1323" s="4">
        <v>2020020685</v>
      </c>
      <c r="B1323" s="4">
        <v>92</v>
      </c>
      <c r="C1323" s="4" t="s">
        <v>16</v>
      </c>
      <c r="D1323" s="4" t="s">
        <v>14</v>
      </c>
      <c r="E1323" s="4">
        <v>0</v>
      </c>
      <c r="F1323" s="4">
        <v>0</v>
      </c>
      <c r="G1323" s="4">
        <v>2.0499999999999998</v>
      </c>
      <c r="H1323">
        <v>0.45224106703197475</v>
      </c>
      <c r="I1323">
        <f>((Table1[[#This Row],[H-S prob.]]*(Table1[[#This Row],[Odds]]-1)-1+Table1[[#This Row],[H-S prob.]])/(Table1[[#This Row],[Odds]]-1))*0.3</f>
        <v>-2.0830232166986238E-2</v>
      </c>
      <c r="K1323">
        <f>(Table1[[#This Row],[H-S Bet]]*Table1[[#This Row],[Odds]]*Table1[[#This Row],[Win]]-Table1[[#This Row],[H-S Bet]])*Table1[[#This Row],[H-S Bankroll]]</f>
        <v>0</v>
      </c>
      <c r="L1323">
        <f>Table1[[#This Row],[H-S Bet]]*Table1[[#This Row],[Odds]]*Table1[[#This Row],[Win]]-Table1[[#This Row],[H-S Bet]]</f>
        <v>0</v>
      </c>
      <c r="M1323" s="5">
        <f>M1322</f>
        <v>1.0579730598660446</v>
      </c>
      <c r="N1323" s="4">
        <v>0.42000000000000004</v>
      </c>
      <c r="O1323" s="4">
        <f>((Table1[[#This Row],[Dom prob.]]*(Table1[[#This Row],[Odds]]-1)-1+Table1[[#This Row],[Dom prob.]])/(Table1[[#This Row],[Odds]]-1))*0.3</f>
        <v>-3.9714285714285723E-2</v>
      </c>
      <c r="P1323" s="4"/>
      <c r="Q1323" s="4">
        <f>(Table1[[#This Row],[Dom Bet]]*Table1[[#This Row],[Odds]]*Table1[[#This Row],[Win]]-Table1[[#This Row],[Dom Bet]])*Table1[[#This Row],[Dom Bankroll]]</f>
        <v>0</v>
      </c>
      <c r="R1323" s="4">
        <f>Table1[[#This Row],[Dom Bet]]*Table1[[#This Row],[Odds]]*Table1[[#This Row],[Win]]-Table1[[#This Row],[Dom Bet]]</f>
        <v>0</v>
      </c>
      <c r="S1323" s="4">
        <f>S1322</f>
        <v>1.2153175457181871</v>
      </c>
      <c r="T1323">
        <v>0.51090000000000002</v>
      </c>
      <c r="U1323">
        <f>((Table1[[#This Row],[BB prob.]]*(Table1[[#This Row],[Odds]]-1)-1+Table1[[#This Row],[BB prob.]])/(Table1[[#This Row],[Odds]]-1))*0.3</f>
        <v>1.352714285714285E-2</v>
      </c>
      <c r="V1323">
        <v>1.352714285714285E-2</v>
      </c>
      <c r="W1323">
        <f>(Table1[[#This Row],[BB Bet]]*Table1[[#This Row],[Odds]]*Table1[[#This Row],[Win]]-Table1[[#This Row],[BB Bet]])*Table1[[#This Row],[BB Bankroll]]</f>
        <v>-1.2100913069955069E-2</v>
      </c>
      <c r="X1323">
        <f>Table1[[#This Row],[BB Bet]]*Table1[[#This Row],[Odds]]*Table1[[#This Row],[Win]]-Table1[[#This Row],[BB Bet]]</f>
        <v>-1.352714285714285E-2</v>
      </c>
      <c r="Y1323" s="5">
        <f>Y1322</f>
        <v>0.89456533413967187</v>
      </c>
    </row>
    <row r="1324" spans="1:25" x14ac:dyDescent="0.35">
      <c r="A1324" s="4">
        <v>2020020685.0999999</v>
      </c>
      <c r="B1324" s="4">
        <v>92</v>
      </c>
      <c r="C1324" s="4" t="s">
        <v>2</v>
      </c>
      <c r="D1324" s="4" t="s">
        <v>3</v>
      </c>
      <c r="E1324" s="4">
        <v>0</v>
      </c>
      <c r="F1324" s="4">
        <v>1</v>
      </c>
      <c r="G1324" s="4">
        <v>2.4</v>
      </c>
      <c r="H1324">
        <v>0.41367458706085775</v>
      </c>
      <c r="I1324">
        <f>((Table1[[#This Row],[H-S prob.]]*(Table1[[#This Row],[Odds]]-1)-1+Table1[[#This Row],[H-S prob.]])/(Table1[[#This Row],[Odds]]-1))*0.3</f>
        <v>-1.538783797273176E-3</v>
      </c>
      <c r="K1324">
        <f>(Table1[[#This Row],[H-S Bet]]*Table1[[#This Row],[Odds]]*Table1[[#This Row],[Win]]-Table1[[#This Row],[H-S Bet]])*Table1[[#This Row],[H-S Bankroll]]</f>
        <v>0</v>
      </c>
      <c r="L1324">
        <f>Table1[[#This Row],[H-S Bet]]*Table1[[#This Row],[Odds]]*Table1[[#This Row],[Win]]-Table1[[#This Row],[H-S Bet]]</f>
        <v>0</v>
      </c>
      <c r="M1324" s="5">
        <f>M1323</f>
        <v>1.0579730598660446</v>
      </c>
      <c r="N1324" s="4">
        <v>0.41200000000000003</v>
      </c>
      <c r="O1324" s="4">
        <f>((Table1[[#This Row],[Dom prob.]]*(Table1[[#This Row],[Odds]]-1)-1+Table1[[#This Row],[Dom prob.]])/(Table1[[#This Row],[Odds]]-1))*0.3</f>
        <v>-2.3999999999999972E-3</v>
      </c>
      <c r="P1324" s="4"/>
      <c r="Q1324" s="4">
        <f>(Table1[[#This Row],[Dom Bet]]*Table1[[#This Row],[Odds]]*Table1[[#This Row],[Win]]-Table1[[#This Row],[Dom Bet]])*Table1[[#This Row],[Dom Bankroll]]</f>
        <v>0</v>
      </c>
      <c r="R1324" s="4">
        <f>Table1[[#This Row],[Dom Bet]]*Table1[[#This Row],[Odds]]*Table1[[#This Row],[Win]]-Table1[[#This Row],[Dom Bet]]</f>
        <v>0</v>
      </c>
      <c r="S1324" s="4">
        <f>S1323</f>
        <v>1.2153175457181871</v>
      </c>
      <c r="T1324">
        <v>0.3367</v>
      </c>
      <c r="U1324">
        <f>((Table1[[#This Row],[BB prob.]]*(Table1[[#This Row],[Odds]]-1)-1+Table1[[#This Row],[BB prob.]])/(Table1[[#This Row],[Odds]]-1))*0.3</f>
        <v>-4.1125714285714307E-2</v>
      </c>
      <c r="W1324">
        <f>(Table1[[#This Row],[BB Bet]]*Table1[[#This Row],[Odds]]*Table1[[#This Row],[Win]]-Table1[[#This Row],[BB Bet]])*Table1[[#This Row],[BB Bankroll]]</f>
        <v>0</v>
      </c>
      <c r="X1324">
        <f>Table1[[#This Row],[BB Bet]]*Table1[[#This Row],[Odds]]*Table1[[#This Row],[Win]]-Table1[[#This Row],[BB Bet]]</f>
        <v>0</v>
      </c>
      <c r="Y1324" s="5">
        <f>Y1323</f>
        <v>0.89456533413967187</v>
      </c>
    </row>
    <row r="1325" spans="1:25" x14ac:dyDescent="0.35">
      <c r="A1325" s="4">
        <v>2020020685.0999999</v>
      </c>
      <c r="B1325" s="4">
        <v>92</v>
      </c>
      <c r="C1325" s="4" t="s">
        <v>3</v>
      </c>
      <c r="D1325" s="4" t="s">
        <v>2</v>
      </c>
      <c r="E1325" s="4">
        <v>1</v>
      </c>
      <c r="F1325" s="4">
        <v>0</v>
      </c>
      <c r="G1325" s="4">
        <v>1.62</v>
      </c>
      <c r="H1325">
        <v>0.5863254129391422</v>
      </c>
      <c r="I1325">
        <f>((Table1[[#This Row],[H-S prob.]]*(Table1[[#This Row],[Odds]]-1)-1+Table1[[#This Row],[H-S prob.]])/(Table1[[#This Row],[Odds]]-1))*0.3</f>
        <v>-2.4267498889640117E-2</v>
      </c>
      <c r="K1325">
        <f>(Table1[[#This Row],[H-S Bet]]*Table1[[#This Row],[Odds]]*Table1[[#This Row],[Win]]-Table1[[#This Row],[H-S Bet]])*Table1[[#This Row],[H-S Bankroll]]</f>
        <v>0</v>
      </c>
      <c r="L1325">
        <f>Table1[[#This Row],[H-S Bet]]*Table1[[#This Row],[Odds]]*Table1[[#This Row],[Win]]-Table1[[#This Row],[H-S Bet]]</f>
        <v>0</v>
      </c>
      <c r="M1325" s="5">
        <f>M1324</f>
        <v>1.0579730598660446</v>
      </c>
      <c r="N1325" s="4">
        <v>0.58799999999999997</v>
      </c>
      <c r="O1325" s="4">
        <f>((Table1[[#This Row],[Dom prob.]]*(Table1[[#This Row],[Odds]]-1)-1+Table1[[#This Row],[Dom prob.]])/(Table1[[#This Row],[Odds]]-1))*0.3</f>
        <v>-2.2954838709677433E-2</v>
      </c>
      <c r="P1325" s="4"/>
      <c r="Q1325" s="4">
        <f>(Table1[[#This Row],[Dom Bet]]*Table1[[#This Row],[Odds]]*Table1[[#This Row],[Win]]-Table1[[#This Row],[Dom Bet]])*Table1[[#This Row],[Dom Bankroll]]</f>
        <v>0</v>
      </c>
      <c r="R1325" s="4">
        <f>Table1[[#This Row],[Dom Bet]]*Table1[[#This Row],[Odds]]*Table1[[#This Row],[Win]]-Table1[[#This Row],[Dom Bet]]</f>
        <v>0</v>
      </c>
      <c r="S1325" s="4">
        <f>S1324</f>
        <v>1.2153175457181871</v>
      </c>
      <c r="T1325">
        <v>0.6633</v>
      </c>
      <c r="U1325">
        <f>((Table1[[#This Row],[BB prob.]]*(Table1[[#This Row],[Odds]]-1)-1+Table1[[#This Row],[BB prob.]])/(Table1[[#This Row],[Odds]]-1))*0.3</f>
        <v>3.6070645161290313E-2</v>
      </c>
      <c r="V1325">
        <v>3.6070645161290313E-2</v>
      </c>
      <c r="W1325">
        <f>(Table1[[#This Row],[BB Bet]]*Table1[[#This Row],[Odds]]*Table1[[#This Row],[Win]]-Table1[[#This Row],[BB Bet]])*Table1[[#This Row],[BB Bankroll]]</f>
        <v>-3.2267548741343209E-2</v>
      </c>
      <c r="X1325">
        <f>Table1[[#This Row],[BB Bet]]*Table1[[#This Row],[Odds]]*Table1[[#This Row],[Win]]-Table1[[#This Row],[BB Bet]]</f>
        <v>-3.6070645161290313E-2</v>
      </c>
      <c r="Y1325" s="5">
        <f>Y1324</f>
        <v>0.89456533413967187</v>
      </c>
    </row>
    <row r="1326" spans="1:25" x14ac:dyDescent="0.35">
      <c r="A1326" s="4">
        <v>2020020685.2</v>
      </c>
      <c r="B1326" s="4">
        <v>92</v>
      </c>
      <c r="C1326" s="4" t="s">
        <v>31</v>
      </c>
      <c r="D1326" s="4" t="s">
        <v>5</v>
      </c>
      <c r="E1326" s="4">
        <v>0</v>
      </c>
      <c r="F1326" s="4">
        <v>0</v>
      </c>
      <c r="G1326" s="4">
        <v>2.4500000000000002</v>
      </c>
      <c r="H1326">
        <v>0.35232005694491153</v>
      </c>
      <c r="I1326">
        <f>((Table1[[#This Row],[H-S prob.]]*(Table1[[#This Row],[Odds]]-1)-1+Table1[[#This Row],[H-S prob.]])/(Table1[[#This Row],[Odds]]-1))*0.3</f>
        <v>-2.8306729755510334E-2</v>
      </c>
      <c r="K1326">
        <f>(Table1[[#This Row],[H-S Bet]]*Table1[[#This Row],[Odds]]*Table1[[#This Row],[Win]]-Table1[[#This Row],[H-S Bet]])*Table1[[#This Row],[H-S Bankroll]]</f>
        <v>0</v>
      </c>
      <c r="L1326">
        <f>Table1[[#This Row],[H-S Bet]]*Table1[[#This Row],[Odds]]*Table1[[#This Row],[Win]]-Table1[[#This Row],[H-S Bet]]</f>
        <v>0</v>
      </c>
      <c r="M1326" s="5">
        <f>M1325</f>
        <v>1.0579730598660446</v>
      </c>
      <c r="N1326" s="4">
        <v>0.34499999999999997</v>
      </c>
      <c r="O1326" s="4">
        <f>((Table1[[#This Row],[Dom prob.]]*(Table1[[#This Row],[Odds]]-1)-1+Table1[[#This Row],[Dom prob.]])/(Table1[[#This Row],[Odds]]-1))*0.3</f>
        <v>-3.2017241379310349E-2</v>
      </c>
      <c r="P1326" s="4"/>
      <c r="Q1326" s="4">
        <f>(Table1[[#This Row],[Dom Bet]]*Table1[[#This Row],[Odds]]*Table1[[#This Row],[Win]]-Table1[[#This Row],[Dom Bet]])*Table1[[#This Row],[Dom Bankroll]]</f>
        <v>0</v>
      </c>
      <c r="R1326" s="4">
        <f>Table1[[#This Row],[Dom Bet]]*Table1[[#This Row],[Odds]]*Table1[[#This Row],[Win]]-Table1[[#This Row],[Dom Bet]]</f>
        <v>0</v>
      </c>
      <c r="S1326" s="4">
        <f>S1325</f>
        <v>1.2153175457181871</v>
      </c>
      <c r="T1326">
        <v>0.36199999999999999</v>
      </c>
      <c r="U1326">
        <f>((Table1[[#This Row],[BB prob.]]*(Table1[[#This Row],[Odds]]-1)-1+Table1[[#This Row],[BB prob.]])/(Table1[[#This Row],[Odds]]-1))*0.3</f>
        <v>-2.339999999999999E-2</v>
      </c>
      <c r="W1326">
        <f>(Table1[[#This Row],[BB Bet]]*Table1[[#This Row],[Odds]]*Table1[[#This Row],[Win]]-Table1[[#This Row],[BB Bet]])*Table1[[#This Row],[BB Bankroll]]</f>
        <v>0</v>
      </c>
      <c r="X1326">
        <f>Table1[[#This Row],[BB Bet]]*Table1[[#This Row],[Odds]]*Table1[[#This Row],[Win]]-Table1[[#This Row],[BB Bet]]</f>
        <v>0</v>
      </c>
      <c r="Y1326" s="5">
        <f>Y1325</f>
        <v>0.89456533413967187</v>
      </c>
    </row>
    <row r="1327" spans="1:25" x14ac:dyDescent="0.35">
      <c r="A1327" s="4">
        <v>2020020685.2</v>
      </c>
      <c r="B1327" s="4">
        <v>92</v>
      </c>
      <c r="C1327" s="4" t="s">
        <v>5</v>
      </c>
      <c r="D1327" s="4" t="s">
        <v>31</v>
      </c>
      <c r="E1327" s="4">
        <v>1</v>
      </c>
      <c r="F1327" s="4">
        <v>1</v>
      </c>
      <c r="G1327" s="4">
        <v>1.62</v>
      </c>
      <c r="H1327">
        <v>0.64767994305508836</v>
      </c>
      <c r="I1327">
        <f>((Table1[[#This Row],[H-S prob.]]*(Table1[[#This Row],[Odds]]-1)-1+Table1[[#This Row],[H-S prob.]])/(Table1[[#This Row],[Odds]]-1))*0.3</f>
        <v>2.382653600769831E-2</v>
      </c>
      <c r="J1327">
        <v>2.382653600769831E-2</v>
      </c>
      <c r="K1327">
        <f>(Table1[[#This Row],[H-S Bet]]*Table1[[#This Row],[Odds]]*Table1[[#This Row],[Win]]-Table1[[#This Row],[H-S Bet]])*Table1[[#This Row],[H-S Bankroll]]</f>
        <v>1.5628856587765309E-2</v>
      </c>
      <c r="L1327">
        <f>Table1[[#This Row],[H-S Bet]]*Table1[[#This Row],[Odds]]*Table1[[#This Row],[Win]]-Table1[[#This Row],[H-S Bet]]</f>
        <v>1.4772452324772957E-2</v>
      </c>
      <c r="M1327" s="5">
        <f>M1326</f>
        <v>1.0579730598660446</v>
      </c>
      <c r="N1327" s="4">
        <v>0.65500000000000003</v>
      </c>
      <c r="O1327" s="4">
        <f>((Table1[[#This Row],[Dom prob.]]*(Table1[[#This Row],[Odds]]-1)-1+Table1[[#This Row],[Dom prob.]])/(Table1[[#This Row],[Odds]]-1))*0.3</f>
        <v>2.9564516129032326E-2</v>
      </c>
      <c r="P1327" s="4">
        <v>2.9564516129032326E-2</v>
      </c>
      <c r="Q1327" s="4">
        <f>(Table1[[#This Row],[Dom Bet]]*Table1[[#This Row],[Odds]]*Table1[[#This Row],[Win]]-Table1[[#This Row],[Dom Bet]])*Table1[[#This Row],[Dom Bankroll]]</f>
        <v>2.2276770613014425E-2</v>
      </c>
      <c r="R1327" s="4">
        <f>Table1[[#This Row],[Dom Bet]]*Table1[[#This Row],[Odds]]*Table1[[#This Row],[Win]]-Table1[[#This Row],[Dom Bet]]</f>
        <v>1.8330000000000048E-2</v>
      </c>
      <c r="S1327" s="4">
        <f>S1326</f>
        <v>1.2153175457181871</v>
      </c>
      <c r="T1327">
        <v>0.63800000000000001</v>
      </c>
      <c r="U1327">
        <f>((Table1[[#This Row],[BB prob.]]*(Table1[[#This Row],[Odds]]-1)-1+Table1[[#This Row],[BB prob.]])/(Table1[[#This Row],[Odds]]-1))*0.3</f>
        <v>1.6238709677419423E-2</v>
      </c>
      <c r="V1327">
        <v>1.6238709677419423E-2</v>
      </c>
      <c r="W1327">
        <f>(Table1[[#This Row],[BB Bet]]*Table1[[#This Row],[Odds]]*Table1[[#This Row],[Win]]-Table1[[#This Row],[BB Bet]])*Table1[[#This Row],[BB Bankroll]]</f>
        <v>9.0064837841182573E-3</v>
      </c>
      <c r="X1327">
        <f>Table1[[#This Row],[BB Bet]]*Table1[[#This Row],[Odds]]*Table1[[#This Row],[Win]]-Table1[[#This Row],[BB Bet]]</f>
        <v>1.0068000000000046E-2</v>
      </c>
      <c r="Y1327" s="5">
        <f>Y1326</f>
        <v>0.89456533413967187</v>
      </c>
    </row>
    <row r="1328" spans="1:25" x14ac:dyDescent="0.35">
      <c r="A1328" s="4">
        <v>2020020685.9000001</v>
      </c>
      <c r="B1328" s="4">
        <v>93</v>
      </c>
      <c r="C1328" s="4" t="s">
        <v>14</v>
      </c>
      <c r="D1328" s="4" t="s">
        <v>16</v>
      </c>
      <c r="E1328" s="4">
        <v>1</v>
      </c>
      <c r="F1328" s="4">
        <v>1</v>
      </c>
      <c r="G1328" s="4">
        <v>1.83</v>
      </c>
      <c r="H1328">
        <v>0.54462973560053352</v>
      </c>
      <c r="I1328">
        <f>((Table1[[#This Row],[H-S prob.]]*(Table1[[#This Row],[Odds]]-1)-1+Table1[[#This Row],[H-S prob.]])/(Table1[[#This Row],[Odds]]-1))*0.3</f>
        <v>-1.202741150972388E-3</v>
      </c>
      <c r="K1328">
        <f>(Table1[[#This Row],[H-S Bet]]*Table1[[#This Row],[Odds]]*Table1[[#This Row],[Win]]-Table1[[#This Row],[H-S Bet]])*Table1[[#This Row],[H-S Bankroll]]</f>
        <v>0</v>
      </c>
      <c r="L1328">
        <f>Table1[[#This Row],[H-S Bet]]*Table1[[#This Row],[Odds]]*Table1[[#This Row],[Win]]-Table1[[#This Row],[H-S Bet]]</f>
        <v>0</v>
      </c>
      <c r="M1328" s="5">
        <f>M1327+SUM(K1310:K1327)</f>
        <v>1.0837232054184527</v>
      </c>
      <c r="N1328" s="4">
        <v>0.54500000000000004</v>
      </c>
      <c r="O1328" s="4">
        <f>((Table1[[#This Row],[Dom prob.]]*(Table1[[#This Row],[Odds]]-1)-1+Table1[[#This Row],[Dom prob.]])/(Table1[[#This Row],[Odds]]-1))*0.3</f>
        <v>-9.5783132530117946E-4</v>
      </c>
      <c r="P1328" s="4"/>
      <c r="Q1328" s="4">
        <f>(Table1[[#This Row],[Dom Bet]]*Table1[[#This Row],[Odds]]*Table1[[#This Row],[Win]]-Table1[[#This Row],[Dom Bet]])*Table1[[#This Row],[Dom Bankroll]]</f>
        <v>0</v>
      </c>
      <c r="R1328" s="4">
        <f>Table1[[#This Row],[Dom Bet]]*Table1[[#This Row],[Odds]]*Table1[[#This Row],[Win]]-Table1[[#This Row],[Dom Bet]]</f>
        <v>0</v>
      </c>
      <c r="S1328" s="4">
        <f>S1327+SUM(Q1310:Q1327)</f>
        <v>1.2580589639962341</v>
      </c>
      <c r="T1328">
        <v>0.5111</v>
      </c>
      <c r="U1328">
        <f>((Table1[[#This Row],[BB prob.]]*(Table1[[#This Row],[Odds]]-1)-1+Table1[[#This Row],[BB prob.]])/(Table1[[#This Row],[Odds]]-1))*0.3</f>
        <v>-2.3380843373493953E-2</v>
      </c>
      <c r="W1328">
        <f>(Table1[[#This Row],[BB Bet]]*Table1[[#This Row],[Odds]]*Table1[[#This Row],[Win]]-Table1[[#This Row],[BB Bet]])*Table1[[#This Row],[BB Bankroll]]</f>
        <v>0</v>
      </c>
      <c r="X1328">
        <f>Table1[[#This Row],[BB Bet]]*Table1[[#This Row],[Odds]]*Table1[[#This Row],[Win]]-Table1[[#This Row],[BB Bet]]</f>
        <v>0</v>
      </c>
      <c r="Y1328" s="5">
        <f>Y1327+SUM(W1310:W1327)</f>
        <v>0.85201415950612891</v>
      </c>
    </row>
    <row r="1329" spans="1:25" x14ac:dyDescent="0.35">
      <c r="A1329" s="4">
        <v>2020020685.9000001</v>
      </c>
      <c r="B1329" s="4">
        <v>93</v>
      </c>
      <c r="C1329" s="4" t="s">
        <v>16</v>
      </c>
      <c r="D1329" s="4" t="s">
        <v>14</v>
      </c>
      <c r="E1329" s="4">
        <v>0</v>
      </c>
      <c r="F1329" s="4">
        <v>0</v>
      </c>
      <c r="G1329" s="4">
        <v>2.0499999999999998</v>
      </c>
      <c r="H1329">
        <v>0.45537026439946654</v>
      </c>
      <c r="I1329">
        <f>((Table1[[#This Row],[H-S prob.]]*(Table1[[#This Row],[Odds]]-1)-1+Table1[[#This Row],[H-S prob.]])/(Table1[[#This Row],[Odds]]-1))*0.3</f>
        <v>-1.8997416566026767E-2</v>
      </c>
      <c r="K1329">
        <f>(Table1[[#This Row],[H-S Bet]]*Table1[[#This Row],[Odds]]*Table1[[#This Row],[Win]]-Table1[[#This Row],[H-S Bet]])*Table1[[#This Row],[H-S Bankroll]]</f>
        <v>0</v>
      </c>
      <c r="L1329">
        <f>Table1[[#This Row],[H-S Bet]]*Table1[[#This Row],[Odds]]*Table1[[#This Row],[Win]]-Table1[[#This Row],[H-S Bet]]</f>
        <v>0</v>
      </c>
      <c r="M1329" s="5">
        <f>M1328</f>
        <v>1.0837232054184527</v>
      </c>
      <c r="N1329" s="4">
        <v>0.45499999999999996</v>
      </c>
      <c r="O1329" s="4">
        <f>((Table1[[#This Row],[Dom prob.]]*(Table1[[#This Row],[Odds]]-1)-1+Table1[[#This Row],[Dom prob.]])/(Table1[[#This Row],[Odds]]-1))*0.3</f>
        <v>-1.921428571428576E-2</v>
      </c>
      <c r="P1329" s="4"/>
      <c r="Q1329" s="4">
        <f>(Table1[[#This Row],[Dom Bet]]*Table1[[#This Row],[Odds]]*Table1[[#This Row],[Win]]-Table1[[#This Row],[Dom Bet]])*Table1[[#This Row],[Dom Bankroll]]</f>
        <v>0</v>
      </c>
      <c r="R1329" s="4">
        <f>Table1[[#This Row],[Dom Bet]]*Table1[[#This Row],[Odds]]*Table1[[#This Row],[Win]]-Table1[[#This Row],[Dom Bet]]</f>
        <v>0</v>
      </c>
      <c r="S1329" s="4">
        <f>S1328</f>
        <v>1.2580589639962341</v>
      </c>
      <c r="T1329">
        <v>0.4889</v>
      </c>
      <c r="U1329">
        <f>((Table1[[#This Row],[BB prob.]]*(Table1[[#This Row],[Odds]]-1)-1+Table1[[#This Row],[BB prob.]])/(Table1[[#This Row],[Odds]]-1))*0.3</f>
        <v>6.4142857142855485E-4</v>
      </c>
      <c r="V1329">
        <v>6.4142857142855485E-4</v>
      </c>
      <c r="W1329">
        <f>(Table1[[#This Row],[BB Bet]]*Table1[[#This Row],[Odds]]*Table1[[#This Row],[Win]]-Table1[[#This Row],[BB Bet]])*Table1[[#This Row],[BB Bankroll]]</f>
        <v>-5.4650622516891714E-4</v>
      </c>
      <c r="X1329">
        <f>Table1[[#This Row],[BB Bet]]*Table1[[#This Row],[Odds]]*Table1[[#This Row],[Win]]-Table1[[#This Row],[BB Bet]]</f>
        <v>-6.4142857142855485E-4</v>
      </c>
      <c r="Y1329" s="5">
        <f>Y1328</f>
        <v>0.85201415950612891</v>
      </c>
    </row>
    <row r="1330" spans="1:25" x14ac:dyDescent="0.35">
      <c r="A1330" s="4">
        <v>2020020686</v>
      </c>
      <c r="B1330" s="4">
        <v>93</v>
      </c>
      <c r="C1330" s="4" t="s">
        <v>22</v>
      </c>
      <c r="D1330" s="4" t="s">
        <v>6</v>
      </c>
      <c r="E1330" s="4">
        <v>0</v>
      </c>
      <c r="F1330" s="4">
        <v>0</v>
      </c>
      <c r="G1330" s="4">
        <v>2.15</v>
      </c>
      <c r="H1330">
        <v>0.46985919595025294</v>
      </c>
      <c r="I1330">
        <f>((Table1[[#This Row],[H-S prob.]]*(Table1[[#This Row],[Odds]]-1)-1+Table1[[#This Row],[H-S prob.]])/(Table1[[#This Row],[Odds]]-1))*0.3</f>
        <v>2.6601577286201267E-3</v>
      </c>
      <c r="J1330">
        <v>2.6601577286201267E-3</v>
      </c>
      <c r="K1330">
        <f>(Table1[[#This Row],[H-S Bet]]*Table1[[#This Row],[Odds]]*Table1[[#This Row],[Win]]-Table1[[#This Row],[H-S Bet]])*Table1[[#This Row],[H-S Bankroll]]</f>
        <v>-2.8828746605788743E-3</v>
      </c>
      <c r="L1330">
        <f>Table1[[#This Row],[H-S Bet]]*Table1[[#This Row],[Odds]]*Table1[[#This Row],[Win]]-Table1[[#This Row],[H-S Bet]]</f>
        <v>-2.6601577286201267E-3</v>
      </c>
      <c r="M1330" s="5">
        <f>M1329</f>
        <v>1.0837232054184527</v>
      </c>
      <c r="N1330" s="4">
        <v>0.42200000000000004</v>
      </c>
      <c r="O1330" s="4">
        <f>((Table1[[#This Row],[Dom prob.]]*(Table1[[#This Row],[Odds]]-1)-1+Table1[[#This Row],[Dom prob.]])/(Table1[[#This Row],[Odds]]-1))*0.3</f>
        <v>-2.4182608695652145E-2</v>
      </c>
      <c r="P1330" s="4"/>
      <c r="Q1330" s="4">
        <f>(Table1[[#This Row],[Dom Bet]]*Table1[[#This Row],[Odds]]*Table1[[#This Row],[Win]]-Table1[[#This Row],[Dom Bet]])*Table1[[#This Row],[Dom Bankroll]]</f>
        <v>0</v>
      </c>
      <c r="R1330" s="4">
        <f>Table1[[#This Row],[Dom Bet]]*Table1[[#This Row],[Odds]]*Table1[[#This Row],[Win]]-Table1[[#This Row],[Dom Bet]]</f>
        <v>0</v>
      </c>
      <c r="S1330" s="4">
        <f>S1329</f>
        <v>1.2580589639962341</v>
      </c>
      <c r="T1330">
        <v>0.45840000000000003</v>
      </c>
      <c r="U1330">
        <f>((Table1[[#This Row],[BB prob.]]*(Table1[[#This Row],[Odds]]-1)-1+Table1[[#This Row],[BB prob.]])/(Table1[[#This Row],[Odds]]-1))*0.3</f>
        <v>-3.7669565217391329E-3</v>
      </c>
      <c r="W1330">
        <f>(Table1[[#This Row],[BB Bet]]*Table1[[#This Row],[Odds]]*Table1[[#This Row],[Win]]-Table1[[#This Row],[BB Bet]])*Table1[[#This Row],[BB Bankroll]]</f>
        <v>0</v>
      </c>
      <c r="X1330">
        <f>Table1[[#This Row],[BB Bet]]*Table1[[#This Row],[Odds]]*Table1[[#This Row],[Win]]-Table1[[#This Row],[BB Bet]]</f>
        <v>0</v>
      </c>
      <c r="Y1330" s="5">
        <f>Y1329</f>
        <v>0.85201415950612891</v>
      </c>
    </row>
    <row r="1331" spans="1:25" x14ac:dyDescent="0.35">
      <c r="A1331" s="4">
        <v>2020020686</v>
      </c>
      <c r="B1331" s="4">
        <v>93</v>
      </c>
      <c r="C1331" s="4" t="s">
        <v>6</v>
      </c>
      <c r="D1331" s="4" t="s">
        <v>22</v>
      </c>
      <c r="E1331" s="4">
        <v>1</v>
      </c>
      <c r="F1331" s="4">
        <v>1</v>
      </c>
      <c r="G1331" s="4">
        <v>1.74</v>
      </c>
      <c r="H1331">
        <v>0.53014080404974717</v>
      </c>
      <c r="I1331">
        <f>((Table1[[#This Row],[H-S prob.]]*(Table1[[#This Row],[Odds]]-1)-1+Table1[[#This Row],[H-S prob.]])/(Table1[[#This Row],[Odds]]-1))*0.3</f>
        <v>-3.144121660274591E-2</v>
      </c>
      <c r="K1331">
        <f>(Table1[[#This Row],[H-S Bet]]*Table1[[#This Row],[Odds]]*Table1[[#This Row],[Win]]-Table1[[#This Row],[H-S Bet]])*Table1[[#This Row],[H-S Bankroll]]</f>
        <v>0</v>
      </c>
      <c r="L1331">
        <f>Table1[[#This Row],[H-S Bet]]*Table1[[#This Row],[Odds]]*Table1[[#This Row],[Win]]-Table1[[#This Row],[H-S Bet]]</f>
        <v>0</v>
      </c>
      <c r="M1331" s="5">
        <f>M1330</f>
        <v>1.0837232054184527</v>
      </c>
      <c r="N1331" s="4">
        <v>0.57799999999999996</v>
      </c>
      <c r="O1331" s="4">
        <f>((Table1[[#This Row],[Dom prob.]]*(Table1[[#This Row],[Odds]]-1)-1+Table1[[#This Row],[Dom prob.]])/(Table1[[#This Row],[Odds]]-1))*0.3</f>
        <v>2.3189189189188977E-3</v>
      </c>
      <c r="P1331" s="4">
        <v>2.3189189189188977E-3</v>
      </c>
      <c r="Q1331" s="4">
        <f>(Table1[[#This Row],[Dom Bet]]*Table1[[#This Row],[Odds]]*Table1[[#This Row],[Win]]-Table1[[#This Row],[Dom Bet]])*Table1[[#This Row],[Dom Bankroll]]</f>
        <v>2.1588291822175181E-3</v>
      </c>
      <c r="R1331" s="4">
        <f>Table1[[#This Row],[Dom Bet]]*Table1[[#This Row],[Odds]]*Table1[[#This Row],[Win]]-Table1[[#This Row],[Dom Bet]]</f>
        <v>1.7159999999999845E-3</v>
      </c>
      <c r="S1331" s="4">
        <f>S1330</f>
        <v>1.2580589639962341</v>
      </c>
      <c r="T1331">
        <v>0.54159999999999997</v>
      </c>
      <c r="U1331">
        <f>((Table1[[#This Row],[BB prob.]]*(Table1[[#This Row],[Odds]]-1)-1+Table1[[#This Row],[BB prob.]])/(Table1[[#This Row],[Odds]]-1))*0.3</f>
        <v>-2.3357837837837837E-2</v>
      </c>
      <c r="W1331">
        <f>(Table1[[#This Row],[BB Bet]]*Table1[[#This Row],[Odds]]*Table1[[#This Row],[Win]]-Table1[[#This Row],[BB Bet]])*Table1[[#This Row],[BB Bankroll]]</f>
        <v>0</v>
      </c>
      <c r="X1331">
        <f>Table1[[#This Row],[BB Bet]]*Table1[[#This Row],[Odds]]*Table1[[#This Row],[Win]]-Table1[[#This Row],[BB Bet]]</f>
        <v>0</v>
      </c>
      <c r="Y1331" s="5">
        <f>Y1330</f>
        <v>0.85201415950612891</v>
      </c>
    </row>
    <row r="1332" spans="1:25" x14ac:dyDescent="0.35">
      <c r="A1332" s="4">
        <v>2020020687</v>
      </c>
      <c r="B1332" s="4">
        <v>93</v>
      </c>
      <c r="C1332" s="4" t="s">
        <v>29</v>
      </c>
      <c r="D1332" s="4" t="s">
        <v>25</v>
      </c>
      <c r="E1332" s="4">
        <v>1</v>
      </c>
      <c r="F1332" s="4">
        <v>1</v>
      </c>
      <c r="G1332" s="4">
        <v>1.54</v>
      </c>
      <c r="H1332">
        <v>0.64922101781680519</v>
      </c>
      <c r="I1332">
        <f>((Table1[[#This Row],[H-S prob.]]*(Table1[[#This Row],[Odds]]-1)-1+Table1[[#This Row],[H-S prob.]])/(Table1[[#This Row],[Odds]]-1))*0.3</f>
        <v>-1.109069789555371E-4</v>
      </c>
      <c r="K1332">
        <f>(Table1[[#This Row],[H-S Bet]]*Table1[[#This Row],[Odds]]*Table1[[#This Row],[Win]]-Table1[[#This Row],[H-S Bet]])*Table1[[#This Row],[H-S Bankroll]]</f>
        <v>0</v>
      </c>
      <c r="L1332">
        <f>Table1[[#This Row],[H-S Bet]]*Table1[[#This Row],[Odds]]*Table1[[#This Row],[Win]]-Table1[[#This Row],[H-S Bet]]</f>
        <v>0</v>
      </c>
      <c r="M1332" s="5">
        <f>M1331</f>
        <v>1.0837232054184527</v>
      </c>
      <c r="N1332" s="4">
        <v>0.66100000000000003</v>
      </c>
      <c r="O1332" s="4">
        <f>((Table1[[#This Row],[Dom prob.]]*(Table1[[#This Row],[Odds]]-1)-1+Table1[[#This Row],[Dom prob.]])/(Table1[[#This Row],[Odds]]-1))*0.3</f>
        <v>9.9666666666667035E-3</v>
      </c>
      <c r="P1332" s="4">
        <v>9.9666666666667035E-3</v>
      </c>
      <c r="Q1332" s="4">
        <f>(Table1[[#This Row],[Dom Bet]]*Table1[[#This Row],[Odds]]*Table1[[#This Row],[Win]]-Table1[[#This Row],[Dom Bet]])*Table1[[#This Row],[Dom Bankroll]]</f>
        <v>6.7708733442277576E-3</v>
      </c>
      <c r="R1332" s="4">
        <f>Table1[[#This Row],[Dom Bet]]*Table1[[#This Row],[Odds]]*Table1[[#This Row],[Win]]-Table1[[#This Row],[Dom Bet]]</f>
        <v>5.3820000000000204E-3</v>
      </c>
      <c r="S1332" s="4">
        <f>S1331</f>
        <v>1.2580589639962341</v>
      </c>
      <c r="T1332">
        <v>0.65200000000000002</v>
      </c>
      <c r="U1332">
        <f>((Table1[[#This Row],[BB prob.]]*(Table1[[#This Row],[Odds]]-1)-1+Table1[[#This Row],[BB prob.]])/(Table1[[#This Row],[Odds]]-1))*0.3</f>
        <v>2.2666666666667128E-3</v>
      </c>
      <c r="V1332">
        <v>2.2666666666667128E-3</v>
      </c>
      <c r="W1332">
        <f>(Table1[[#This Row],[BB Bet]]*Table1[[#This Row],[Odds]]*Table1[[#This Row],[Win]]-Table1[[#This Row],[BB Bet]])*Table1[[#This Row],[BB Bankroll]]</f>
        <v>1.042865331235523E-3</v>
      </c>
      <c r="X1332">
        <f>Table1[[#This Row],[BB Bet]]*Table1[[#This Row],[Odds]]*Table1[[#This Row],[Win]]-Table1[[#This Row],[BB Bet]]</f>
        <v>1.224000000000025E-3</v>
      </c>
      <c r="Y1332" s="5">
        <f>Y1331</f>
        <v>0.85201415950612891</v>
      </c>
    </row>
    <row r="1333" spans="1:25" x14ac:dyDescent="0.35">
      <c r="A1333" s="4">
        <v>2020020687</v>
      </c>
      <c r="B1333" s="4">
        <v>93</v>
      </c>
      <c r="C1333" s="4" t="s">
        <v>25</v>
      </c>
      <c r="D1333" s="4" t="s">
        <v>29</v>
      </c>
      <c r="E1333" s="4">
        <v>0</v>
      </c>
      <c r="F1333" s="4">
        <v>0</v>
      </c>
      <c r="G1333" s="4">
        <v>2.65</v>
      </c>
      <c r="H1333">
        <v>0.35077898218319492</v>
      </c>
      <c r="I1333">
        <f>((Table1[[#This Row],[H-S prob.]]*(Table1[[#This Row],[Odds]]-1)-1+Table1[[#This Row],[H-S prob.]])/(Table1[[#This Row],[Odds]]-1))*0.3</f>
        <v>-1.2806490402642447E-2</v>
      </c>
      <c r="K1333">
        <f>(Table1[[#This Row],[H-S Bet]]*Table1[[#This Row],[Odds]]*Table1[[#This Row],[Win]]-Table1[[#This Row],[H-S Bet]])*Table1[[#This Row],[H-S Bankroll]]</f>
        <v>0</v>
      </c>
      <c r="L1333">
        <f>Table1[[#This Row],[H-S Bet]]*Table1[[#This Row],[Odds]]*Table1[[#This Row],[Win]]-Table1[[#This Row],[H-S Bet]]</f>
        <v>0</v>
      </c>
      <c r="M1333" s="5">
        <f>M1332</f>
        <v>1.0837232054184527</v>
      </c>
      <c r="N1333" s="4">
        <v>0.33899999999999997</v>
      </c>
      <c r="O1333" s="4">
        <f>((Table1[[#This Row],[Dom prob.]]*(Table1[[#This Row],[Odds]]-1)-1+Table1[[#This Row],[Dom prob.]])/(Table1[[#This Row],[Odds]]-1))*0.3</f>
        <v>-1.8481818181818203E-2</v>
      </c>
      <c r="P1333" s="4"/>
      <c r="Q1333" s="4">
        <f>(Table1[[#This Row],[Dom Bet]]*Table1[[#This Row],[Odds]]*Table1[[#This Row],[Win]]-Table1[[#This Row],[Dom Bet]])*Table1[[#This Row],[Dom Bankroll]]</f>
        <v>0</v>
      </c>
      <c r="R1333" s="4">
        <f>Table1[[#This Row],[Dom Bet]]*Table1[[#This Row],[Odds]]*Table1[[#This Row],[Win]]-Table1[[#This Row],[Dom Bet]]</f>
        <v>0</v>
      </c>
      <c r="S1333" s="4">
        <f>S1332</f>
        <v>1.2580589639962341</v>
      </c>
      <c r="T1333">
        <v>0.34799999999999998</v>
      </c>
      <c r="U1333">
        <f>((Table1[[#This Row],[BB prob.]]*(Table1[[#This Row],[Odds]]-1)-1+Table1[[#This Row],[BB prob.]])/(Table1[[#This Row],[Odds]]-1))*0.3</f>
        <v>-1.4145454545454562E-2</v>
      </c>
      <c r="W1333">
        <f>(Table1[[#This Row],[BB Bet]]*Table1[[#This Row],[Odds]]*Table1[[#This Row],[Win]]-Table1[[#This Row],[BB Bet]])*Table1[[#This Row],[BB Bankroll]]</f>
        <v>0</v>
      </c>
      <c r="X1333">
        <f>Table1[[#This Row],[BB Bet]]*Table1[[#This Row],[Odds]]*Table1[[#This Row],[Win]]-Table1[[#This Row],[BB Bet]]</f>
        <v>0</v>
      </c>
      <c r="Y1333" s="5">
        <f>Y1332</f>
        <v>0.85201415950612891</v>
      </c>
    </row>
    <row r="1334" spans="1:25" x14ac:dyDescent="0.35">
      <c r="A1334" s="4">
        <v>2020020689</v>
      </c>
      <c r="B1334" s="4">
        <v>93</v>
      </c>
      <c r="C1334" s="4" t="s">
        <v>26</v>
      </c>
      <c r="D1334" s="4" t="s">
        <v>27</v>
      </c>
      <c r="E1334" s="4">
        <v>1</v>
      </c>
      <c r="F1334" s="4">
        <v>0</v>
      </c>
      <c r="G1334" s="4">
        <v>3.05</v>
      </c>
      <c r="H1334">
        <v>0.30972583431764455</v>
      </c>
      <c r="I1334">
        <f>((Table1[[#This Row],[H-S prob.]]*(Table1[[#This Row],[Odds]]-1)-1+Table1[[#This Row],[H-S prob.]])/(Table1[[#This Row],[Odds]]-1))*0.3</f>
        <v>-8.0979812679781629E-3</v>
      </c>
      <c r="K1334">
        <f>(Table1[[#This Row],[H-S Bet]]*Table1[[#This Row],[Odds]]*Table1[[#This Row],[Win]]-Table1[[#This Row],[H-S Bet]])*Table1[[#This Row],[H-S Bankroll]]</f>
        <v>0</v>
      </c>
      <c r="L1334">
        <f>Table1[[#This Row],[H-S Bet]]*Table1[[#This Row],[Odds]]*Table1[[#This Row],[Win]]-Table1[[#This Row],[H-S Bet]]</f>
        <v>0</v>
      </c>
      <c r="M1334" s="5">
        <f>M1333</f>
        <v>1.0837232054184527</v>
      </c>
      <c r="N1334" s="4">
        <v>0.32500000000000001</v>
      </c>
      <c r="O1334" s="4">
        <f>((Table1[[#This Row],[Dom prob.]]*(Table1[[#This Row],[Odds]]-1)-1+Table1[[#This Row],[Dom prob.]])/(Table1[[#This Row],[Odds]]-1))*0.3</f>
        <v>-1.280487804878046E-3</v>
      </c>
      <c r="P1334" s="4"/>
      <c r="Q1334" s="4">
        <f>(Table1[[#This Row],[Dom Bet]]*Table1[[#This Row],[Odds]]*Table1[[#This Row],[Win]]-Table1[[#This Row],[Dom Bet]])*Table1[[#This Row],[Dom Bankroll]]</f>
        <v>0</v>
      </c>
      <c r="R1334" s="4">
        <f>Table1[[#This Row],[Dom Bet]]*Table1[[#This Row],[Odds]]*Table1[[#This Row],[Win]]-Table1[[#This Row],[Dom Bet]]</f>
        <v>0</v>
      </c>
      <c r="S1334" s="4">
        <f>S1333</f>
        <v>1.2580589639962341</v>
      </c>
      <c r="T1334">
        <v>0.27100000000000002</v>
      </c>
      <c r="U1334">
        <f>((Table1[[#This Row],[BB prob.]]*(Table1[[#This Row],[Odds]]-1)-1+Table1[[#This Row],[BB prob.]])/(Table1[[#This Row],[Odds]]-1))*0.3</f>
        <v>-2.5382926829268293E-2</v>
      </c>
      <c r="W1334">
        <f>(Table1[[#This Row],[BB Bet]]*Table1[[#This Row],[Odds]]*Table1[[#This Row],[Win]]-Table1[[#This Row],[BB Bet]])*Table1[[#This Row],[BB Bankroll]]</f>
        <v>0</v>
      </c>
      <c r="X1334">
        <f>Table1[[#This Row],[BB Bet]]*Table1[[#This Row],[Odds]]*Table1[[#This Row],[Win]]-Table1[[#This Row],[BB Bet]]</f>
        <v>0</v>
      </c>
      <c r="Y1334" s="5">
        <f>Y1333</f>
        <v>0.85201415950612891</v>
      </c>
    </row>
    <row r="1335" spans="1:25" x14ac:dyDescent="0.35">
      <c r="A1335" s="4">
        <v>2020020689</v>
      </c>
      <c r="B1335" s="4">
        <v>93</v>
      </c>
      <c r="C1335" s="4" t="s">
        <v>27</v>
      </c>
      <c r="D1335" s="4" t="s">
        <v>26</v>
      </c>
      <c r="E1335" s="4">
        <v>0</v>
      </c>
      <c r="F1335" s="4">
        <v>1</v>
      </c>
      <c r="G1335" s="4">
        <v>1.4</v>
      </c>
      <c r="H1335">
        <v>0.69027416568235545</v>
      </c>
      <c r="I1335">
        <f>((Table1[[#This Row],[H-S prob.]]*(Table1[[#This Row],[Odds]]-1)-1+Table1[[#This Row],[H-S prob.]])/(Table1[[#This Row],[Odds]]-1))*0.3</f>
        <v>-2.5212126033526853E-2</v>
      </c>
      <c r="K1335">
        <f>(Table1[[#This Row],[H-S Bet]]*Table1[[#This Row],[Odds]]*Table1[[#This Row],[Win]]-Table1[[#This Row],[H-S Bet]])*Table1[[#This Row],[H-S Bankroll]]</f>
        <v>0</v>
      </c>
      <c r="L1335">
        <f>Table1[[#This Row],[H-S Bet]]*Table1[[#This Row],[Odds]]*Table1[[#This Row],[Win]]-Table1[[#This Row],[H-S Bet]]</f>
        <v>0</v>
      </c>
      <c r="M1335" s="5">
        <f>M1334</f>
        <v>1.0837232054184527</v>
      </c>
      <c r="N1335" s="4">
        <v>0.67500000000000004</v>
      </c>
      <c r="O1335" s="4">
        <f>((Table1[[#This Row],[Dom prob.]]*(Table1[[#This Row],[Odds]]-1)-1+Table1[[#This Row],[Dom prob.]])/(Table1[[#This Row],[Odds]]-1))*0.3</f>
        <v>-4.124999999999996E-2</v>
      </c>
      <c r="P1335" s="4"/>
      <c r="Q1335" s="4">
        <f>(Table1[[#This Row],[Dom Bet]]*Table1[[#This Row],[Odds]]*Table1[[#This Row],[Win]]-Table1[[#This Row],[Dom Bet]])*Table1[[#This Row],[Dom Bankroll]]</f>
        <v>0</v>
      </c>
      <c r="R1335" s="4">
        <f>Table1[[#This Row],[Dom Bet]]*Table1[[#This Row],[Odds]]*Table1[[#This Row],[Win]]-Table1[[#This Row],[Dom Bet]]</f>
        <v>0</v>
      </c>
      <c r="S1335" s="4">
        <f>S1334</f>
        <v>1.2580589639962341</v>
      </c>
      <c r="T1335">
        <v>0.72899999999999998</v>
      </c>
      <c r="U1335">
        <f>((Table1[[#This Row],[BB prob.]]*(Table1[[#This Row],[Odds]]-1)-1+Table1[[#This Row],[BB prob.]])/(Table1[[#This Row],[Odds]]-1))*0.3</f>
        <v>1.5449999999999884E-2</v>
      </c>
      <c r="V1335">
        <v>1.5449999999999884E-2</v>
      </c>
      <c r="W1335">
        <f>(Table1[[#This Row],[BB Bet]]*Table1[[#This Row],[Odds]]*Table1[[#This Row],[Win]]-Table1[[#This Row],[BB Bet]])*Table1[[#This Row],[BB Bankroll]]</f>
        <v>5.2654475057478363E-3</v>
      </c>
      <c r="X1335">
        <f>Table1[[#This Row],[BB Bet]]*Table1[[#This Row],[Odds]]*Table1[[#This Row],[Win]]-Table1[[#This Row],[BB Bet]]</f>
        <v>6.1799999999999529E-3</v>
      </c>
      <c r="Y1335" s="5">
        <f>Y1334</f>
        <v>0.85201415950612891</v>
      </c>
    </row>
    <row r="1336" spans="1:25" x14ac:dyDescent="0.35">
      <c r="A1336" s="4">
        <v>2020020690</v>
      </c>
      <c r="B1336" s="4">
        <v>94</v>
      </c>
      <c r="C1336" s="4" t="s">
        <v>12</v>
      </c>
      <c r="D1336" s="4" t="s">
        <v>3</v>
      </c>
      <c r="E1336" s="4">
        <v>1</v>
      </c>
      <c r="F1336" s="4">
        <v>0</v>
      </c>
      <c r="G1336" s="4">
        <v>3.2</v>
      </c>
      <c r="H1336">
        <v>0.29343052639550776</v>
      </c>
      <c r="I1336">
        <f>((Table1[[#This Row],[H-S prob.]]*(Table1[[#This Row],[Odds]]-1)-1+Table1[[#This Row],[H-S prob.]])/(Table1[[#This Row],[Odds]]-1))*0.3</f>
        <v>-8.3212248455966104E-3</v>
      </c>
      <c r="K1336">
        <f>(Table1[[#This Row],[H-S Bet]]*Table1[[#This Row],[Odds]]*Table1[[#This Row],[Win]]-Table1[[#This Row],[H-S Bet]])*Table1[[#This Row],[H-S Bankroll]]</f>
        <v>0</v>
      </c>
      <c r="L1336">
        <f>Table1[[#This Row],[H-S Bet]]*Table1[[#This Row],[Odds]]*Table1[[#This Row],[Win]]-Table1[[#This Row],[H-S Bet]]</f>
        <v>0</v>
      </c>
      <c r="M1336" s="5">
        <f>M1335+SUM(K1328:K1335)</f>
        <v>1.0808403307578738</v>
      </c>
      <c r="N1336" s="4">
        <v>0.31900000000000001</v>
      </c>
      <c r="O1336" s="4">
        <f>((Table1[[#This Row],[Dom prob.]]*(Table1[[#This Row],[Odds]]-1)-1+Table1[[#This Row],[Dom prob.]])/(Table1[[#This Row],[Odds]]-1))*0.3</f>
        <v>2.836363636363649E-3</v>
      </c>
      <c r="P1336" s="4">
        <v>2.836363636363649E-3</v>
      </c>
      <c r="Q1336" s="4">
        <f>(Table1[[#This Row],[Dom Bet]]*Table1[[#This Row],[Odds]]*Table1[[#This Row],[Win]]-Table1[[#This Row],[Dom Bet]])*Table1[[#This Row],[Dom Bankroll]]</f>
        <v>-3.5936405814097974E-3</v>
      </c>
      <c r="R1336" s="4">
        <f>Table1[[#This Row],[Dom Bet]]*Table1[[#This Row],[Odds]]*Table1[[#This Row],[Win]]-Table1[[#This Row],[Dom Bet]]</f>
        <v>-2.836363636363649E-3</v>
      </c>
      <c r="S1336" s="4">
        <f>S1335+SUM(Q1328:Q1335)</f>
        <v>1.2669886665226793</v>
      </c>
      <c r="T1336">
        <v>0.2954</v>
      </c>
      <c r="U1336">
        <f>((Table1[[#This Row],[BB prob.]]*(Table1[[#This Row],[Odds]]-1)-1+Table1[[#This Row],[BB prob.]])/(Table1[[#This Row],[Odds]]-1))*0.3</f>
        <v>-7.4618181818181788E-3</v>
      </c>
      <c r="W1336">
        <f>(Table1[[#This Row],[BB Bet]]*Table1[[#This Row],[Odds]]*Table1[[#This Row],[Win]]-Table1[[#This Row],[BB Bet]])*Table1[[#This Row],[BB Bankroll]]</f>
        <v>0</v>
      </c>
      <c r="X1336">
        <f>Table1[[#This Row],[BB Bet]]*Table1[[#This Row],[Odds]]*Table1[[#This Row],[Win]]-Table1[[#This Row],[BB Bet]]</f>
        <v>0</v>
      </c>
      <c r="Y1336" s="5">
        <f>Y1335+SUM(W1328:W1335)</f>
        <v>0.85777596611794338</v>
      </c>
    </row>
    <row r="1337" spans="1:25" x14ac:dyDescent="0.35">
      <c r="A1337" s="4">
        <v>2020020690</v>
      </c>
      <c r="B1337" s="4">
        <v>94</v>
      </c>
      <c r="C1337" s="4" t="s">
        <v>3</v>
      </c>
      <c r="D1337" s="4" t="s">
        <v>12</v>
      </c>
      <c r="E1337" s="4">
        <v>0</v>
      </c>
      <c r="F1337" s="4">
        <v>1</v>
      </c>
      <c r="G1337" s="4">
        <v>1.38</v>
      </c>
      <c r="H1337">
        <v>0.70656947360449229</v>
      </c>
      <c r="I1337">
        <f>((Table1[[#This Row],[H-S prob.]]*(Table1[[#This Row],[Odds]]-1)-1+Table1[[#This Row],[H-S prob.]])/(Table1[[#This Row],[Odds]]-1))*0.3</f>
        <v>-1.9684836651947948E-2</v>
      </c>
      <c r="K1337">
        <f>(Table1[[#This Row],[H-S Bet]]*Table1[[#This Row],[Odds]]*Table1[[#This Row],[Win]]-Table1[[#This Row],[H-S Bet]])*Table1[[#This Row],[H-S Bankroll]]</f>
        <v>0</v>
      </c>
      <c r="L1337">
        <f>Table1[[#This Row],[H-S Bet]]*Table1[[#This Row],[Odds]]*Table1[[#This Row],[Win]]-Table1[[#This Row],[H-S Bet]]</f>
        <v>0</v>
      </c>
      <c r="M1337" s="5">
        <f>M1336</f>
        <v>1.0808403307578738</v>
      </c>
      <c r="N1337" s="4">
        <v>0.68100000000000005</v>
      </c>
      <c r="O1337" s="4">
        <f>((Table1[[#This Row],[Dom prob.]]*(Table1[[#This Row],[Odds]]-1)-1+Table1[[#This Row],[Dom prob.]])/(Table1[[#This Row],[Odds]]-1))*0.3</f>
        <v>-4.7542105263157865E-2</v>
      </c>
      <c r="P1337" s="4"/>
      <c r="Q1337" s="4">
        <f>(Table1[[#This Row],[Dom Bet]]*Table1[[#This Row],[Odds]]*Table1[[#This Row],[Win]]-Table1[[#This Row],[Dom Bet]])*Table1[[#This Row],[Dom Bankroll]]</f>
        <v>0</v>
      </c>
      <c r="R1337" s="4">
        <f>Table1[[#This Row],[Dom Bet]]*Table1[[#This Row],[Odds]]*Table1[[#This Row],[Win]]-Table1[[#This Row],[Dom Bet]]</f>
        <v>0</v>
      </c>
      <c r="S1337" s="4">
        <f>S1336</f>
        <v>1.2669886665226793</v>
      </c>
      <c r="T1337">
        <v>0.7046</v>
      </c>
      <c r="U1337">
        <f>((Table1[[#This Row],[BB prob.]]*(Table1[[#This Row],[Odds]]-1)-1+Table1[[#This Row],[BB prob.]])/(Table1[[#This Row],[Odds]]-1))*0.3</f>
        <v>-2.1830526315789574E-2</v>
      </c>
      <c r="W1337">
        <f>(Table1[[#This Row],[BB Bet]]*Table1[[#This Row],[Odds]]*Table1[[#This Row],[Win]]-Table1[[#This Row],[BB Bet]])*Table1[[#This Row],[BB Bankroll]]</f>
        <v>0</v>
      </c>
      <c r="X1337">
        <f>Table1[[#This Row],[BB Bet]]*Table1[[#This Row],[Odds]]*Table1[[#This Row],[Win]]-Table1[[#This Row],[BB Bet]]</f>
        <v>0</v>
      </c>
      <c r="Y1337" s="5">
        <f>Y1336</f>
        <v>0.85777596611794338</v>
      </c>
    </row>
    <row r="1338" spans="1:25" x14ac:dyDescent="0.35">
      <c r="A1338" s="4">
        <v>2020020691</v>
      </c>
      <c r="B1338" s="4">
        <v>94</v>
      </c>
      <c r="C1338" s="4" t="s">
        <v>15</v>
      </c>
      <c r="D1338" s="4" t="s">
        <v>17</v>
      </c>
      <c r="E1338" s="4">
        <v>0</v>
      </c>
      <c r="F1338" s="4">
        <v>0</v>
      </c>
      <c r="G1338" s="4">
        <v>3.15</v>
      </c>
      <c r="H1338">
        <v>0.38821349184230847</v>
      </c>
      <c r="I1338">
        <f>((Table1[[#This Row],[H-S prob.]]*(Table1[[#This Row],[Odds]]-1)-1+Table1[[#This Row],[H-S prob.]])/(Table1[[#This Row],[Odds]]-1))*0.3</f>
        <v>3.109848827487512E-2</v>
      </c>
      <c r="J1338">
        <v>3.109848827487512E-2</v>
      </c>
      <c r="K1338">
        <f>(Table1[[#This Row],[H-S Bet]]*Table1[[#This Row],[Odds]]*Table1[[#This Row],[Win]]-Table1[[#This Row],[H-S Bet]])*Table1[[#This Row],[H-S Bankroll]]</f>
        <v>-3.3612500353085883E-2</v>
      </c>
      <c r="L1338">
        <f>Table1[[#This Row],[H-S Bet]]*Table1[[#This Row],[Odds]]*Table1[[#This Row],[Win]]-Table1[[#This Row],[H-S Bet]]</f>
        <v>-3.109848827487512E-2</v>
      </c>
      <c r="M1338" s="5">
        <f>M1337</f>
        <v>1.0808403307578738</v>
      </c>
      <c r="N1338" s="4">
        <v>0.30000000000000004</v>
      </c>
      <c r="O1338" s="4">
        <f>((Table1[[#This Row],[Dom prob.]]*(Table1[[#This Row],[Odds]]-1)-1+Table1[[#This Row],[Dom prob.]])/(Table1[[#This Row],[Odds]]-1))*0.3</f>
        <v>-7.6744186046511544E-3</v>
      </c>
      <c r="P1338" s="4"/>
      <c r="Q1338" s="4">
        <f>(Table1[[#This Row],[Dom Bet]]*Table1[[#This Row],[Odds]]*Table1[[#This Row],[Win]]-Table1[[#This Row],[Dom Bet]])*Table1[[#This Row],[Dom Bankroll]]</f>
        <v>0</v>
      </c>
      <c r="R1338" s="4">
        <f>Table1[[#This Row],[Dom Bet]]*Table1[[#This Row],[Odds]]*Table1[[#This Row],[Win]]-Table1[[#This Row],[Dom Bet]]</f>
        <v>0</v>
      </c>
      <c r="S1338" s="4">
        <f>S1337</f>
        <v>1.2669886665226793</v>
      </c>
      <c r="T1338">
        <v>0.31169999999999998</v>
      </c>
      <c r="U1338">
        <f>((Table1[[#This Row],[BB prob.]]*(Table1[[#This Row],[Odds]]-1)-1+Table1[[#This Row],[BB prob.]])/(Table1[[#This Row],[Odds]]-1))*0.3</f>
        <v>-2.53186046511629E-3</v>
      </c>
      <c r="W1338">
        <f>(Table1[[#This Row],[BB Bet]]*Table1[[#This Row],[Odds]]*Table1[[#This Row],[Win]]-Table1[[#This Row],[BB Bet]])*Table1[[#This Row],[BB Bankroll]]</f>
        <v>0</v>
      </c>
      <c r="X1338">
        <f>Table1[[#This Row],[BB Bet]]*Table1[[#This Row],[Odds]]*Table1[[#This Row],[Win]]-Table1[[#This Row],[BB Bet]]</f>
        <v>0</v>
      </c>
      <c r="Y1338" s="5">
        <f>Y1337</f>
        <v>0.85777596611794338</v>
      </c>
    </row>
    <row r="1339" spans="1:25" x14ac:dyDescent="0.35">
      <c r="A1339" s="4">
        <v>2020020691</v>
      </c>
      <c r="B1339" s="4">
        <v>94</v>
      </c>
      <c r="C1339" s="4" t="s">
        <v>17</v>
      </c>
      <c r="D1339" s="4" t="s">
        <v>15</v>
      </c>
      <c r="E1339" s="4">
        <v>1</v>
      </c>
      <c r="F1339" s="4">
        <v>1</v>
      </c>
      <c r="G1339" s="4">
        <v>1.39</v>
      </c>
      <c r="H1339">
        <v>0.61178650815769164</v>
      </c>
      <c r="I1339">
        <f>((Table1[[#This Row],[H-S prob.]]*(Table1[[#This Row],[Odds]]-1)-1+Table1[[#This Row],[H-S prob.]])/(Table1[[#This Row],[Odds]]-1))*0.3</f>
        <v>-0.11508981050831435</v>
      </c>
      <c r="K1339">
        <f>(Table1[[#This Row],[H-S Bet]]*Table1[[#This Row],[Odds]]*Table1[[#This Row],[Win]]-Table1[[#This Row],[H-S Bet]])*Table1[[#This Row],[H-S Bankroll]]</f>
        <v>0</v>
      </c>
      <c r="L1339">
        <f>Table1[[#This Row],[H-S Bet]]*Table1[[#This Row],[Odds]]*Table1[[#This Row],[Win]]-Table1[[#This Row],[H-S Bet]]</f>
        <v>0</v>
      </c>
      <c r="M1339" s="5">
        <f>M1338</f>
        <v>1.0808403307578738</v>
      </c>
      <c r="N1339" s="4">
        <v>0.7</v>
      </c>
      <c r="O1339" s="4">
        <f>((Table1[[#This Row],[Dom prob.]]*(Table1[[#This Row],[Odds]]-1)-1+Table1[[#This Row],[Dom prob.]])/(Table1[[#This Row],[Odds]]-1))*0.3</f>
        <v>-2.0769230769230877E-2</v>
      </c>
      <c r="P1339" s="4"/>
      <c r="Q1339" s="4">
        <f>(Table1[[#This Row],[Dom Bet]]*Table1[[#This Row],[Odds]]*Table1[[#This Row],[Win]]-Table1[[#This Row],[Dom Bet]])*Table1[[#This Row],[Dom Bankroll]]</f>
        <v>0</v>
      </c>
      <c r="R1339" s="4">
        <f>Table1[[#This Row],[Dom Bet]]*Table1[[#This Row],[Odds]]*Table1[[#This Row],[Win]]-Table1[[#This Row],[Dom Bet]]</f>
        <v>0</v>
      </c>
      <c r="S1339" s="4">
        <f>S1338</f>
        <v>1.2669886665226793</v>
      </c>
      <c r="T1339">
        <v>0.68830000000000002</v>
      </c>
      <c r="U1339">
        <f>((Table1[[#This Row],[BB prob.]]*(Table1[[#This Row],[Odds]]-1)-1+Table1[[#This Row],[BB prob.]])/(Table1[[#This Row],[Odds]]-1))*0.3</f>
        <v>-3.3279230769230818E-2</v>
      </c>
      <c r="W1339">
        <f>(Table1[[#This Row],[BB Bet]]*Table1[[#This Row],[Odds]]*Table1[[#This Row],[Win]]-Table1[[#This Row],[BB Bet]])*Table1[[#This Row],[BB Bankroll]]</f>
        <v>0</v>
      </c>
      <c r="X1339">
        <f>Table1[[#This Row],[BB Bet]]*Table1[[#This Row],[Odds]]*Table1[[#This Row],[Win]]-Table1[[#This Row],[BB Bet]]</f>
        <v>0</v>
      </c>
      <c r="Y1339" s="5">
        <f>Y1338</f>
        <v>0.85777596611794338</v>
      </c>
    </row>
    <row r="1340" spans="1:25" x14ac:dyDescent="0.35">
      <c r="A1340" s="4">
        <v>2020020693</v>
      </c>
      <c r="B1340" s="4">
        <v>94</v>
      </c>
      <c r="C1340" s="4" t="s">
        <v>18</v>
      </c>
      <c r="D1340" s="4" t="s">
        <v>21</v>
      </c>
      <c r="E1340" s="4">
        <v>1</v>
      </c>
      <c r="F1340" s="4">
        <v>1</v>
      </c>
      <c r="G1340" s="4">
        <v>1.54</v>
      </c>
      <c r="H1340">
        <v>0.57753973127329261</v>
      </c>
      <c r="I1340">
        <f>((Table1[[#This Row],[H-S prob.]]*(Table1[[#This Row],[Odds]]-1)-1+Table1[[#This Row],[H-S prob.]])/(Table1[[#This Row],[Odds]]-1))*0.3</f>
        <v>-6.1438229910627397E-2</v>
      </c>
      <c r="K1340">
        <f>(Table1[[#This Row],[H-S Bet]]*Table1[[#This Row],[Odds]]*Table1[[#This Row],[Win]]-Table1[[#This Row],[H-S Bet]])*Table1[[#This Row],[H-S Bankroll]]</f>
        <v>0</v>
      </c>
      <c r="L1340">
        <f>Table1[[#This Row],[H-S Bet]]*Table1[[#This Row],[Odds]]*Table1[[#This Row],[Win]]-Table1[[#This Row],[H-S Bet]]</f>
        <v>0</v>
      </c>
      <c r="M1340" s="5">
        <f>M1339</f>
        <v>1.0808403307578738</v>
      </c>
      <c r="N1340" s="4">
        <v>0.57299999999999995</v>
      </c>
      <c r="O1340" s="4">
        <f>((Table1[[#This Row],[Dom prob.]]*(Table1[[#This Row],[Odds]]-1)-1+Table1[[#This Row],[Dom prob.]])/(Table1[[#This Row],[Odds]]-1))*0.3</f>
        <v>-6.5322222222222226E-2</v>
      </c>
      <c r="P1340" s="4"/>
      <c r="Q1340" s="4">
        <f>(Table1[[#This Row],[Dom Bet]]*Table1[[#This Row],[Odds]]*Table1[[#This Row],[Win]]-Table1[[#This Row],[Dom Bet]])*Table1[[#This Row],[Dom Bankroll]]</f>
        <v>0</v>
      </c>
      <c r="R1340" s="4">
        <f>Table1[[#This Row],[Dom Bet]]*Table1[[#This Row],[Odds]]*Table1[[#This Row],[Win]]-Table1[[#This Row],[Dom Bet]]</f>
        <v>0</v>
      </c>
      <c r="S1340" s="4">
        <f>S1339</f>
        <v>1.2669886665226793</v>
      </c>
      <c r="T1340">
        <v>0.60550000000000004</v>
      </c>
      <c r="U1340">
        <f>((Table1[[#This Row],[BB prob.]]*(Table1[[#This Row],[Odds]]-1)-1+Table1[[#This Row],[BB prob.]])/(Table1[[#This Row],[Odds]]-1))*0.3</f>
        <v>-3.751666666666665E-2</v>
      </c>
      <c r="W1340">
        <f>(Table1[[#This Row],[BB Bet]]*Table1[[#This Row],[Odds]]*Table1[[#This Row],[Win]]-Table1[[#This Row],[BB Bet]])*Table1[[#This Row],[BB Bankroll]]</f>
        <v>0</v>
      </c>
      <c r="X1340">
        <f>Table1[[#This Row],[BB Bet]]*Table1[[#This Row],[Odds]]*Table1[[#This Row],[Win]]-Table1[[#This Row],[BB Bet]]</f>
        <v>0</v>
      </c>
      <c r="Y1340" s="5">
        <f>Y1339</f>
        <v>0.85777596611794338</v>
      </c>
    </row>
    <row r="1341" spans="1:25" x14ac:dyDescent="0.35">
      <c r="A1341" s="4">
        <v>2020020693</v>
      </c>
      <c r="B1341" s="4">
        <v>94</v>
      </c>
      <c r="C1341" s="4" t="s">
        <v>21</v>
      </c>
      <c r="D1341" s="4" t="s">
        <v>18</v>
      </c>
      <c r="E1341" s="4">
        <v>0</v>
      </c>
      <c r="F1341" s="4">
        <v>0</v>
      </c>
      <c r="G1341" s="4">
        <v>2.65</v>
      </c>
      <c r="H1341">
        <v>0.4224602687267075</v>
      </c>
      <c r="I1341">
        <f>((Table1[[#This Row],[H-S prob.]]*(Table1[[#This Row],[Odds]]-1)-1+Table1[[#This Row],[H-S prob.]])/(Table1[[#This Row],[Odds]]-1))*0.3</f>
        <v>2.1730856750140876E-2</v>
      </c>
      <c r="J1341">
        <v>2.1730856750140876E-2</v>
      </c>
      <c r="K1341">
        <f>(Table1[[#This Row],[H-S Bet]]*Table1[[#This Row],[Odds]]*Table1[[#This Row],[Win]]-Table1[[#This Row],[H-S Bet]])*Table1[[#This Row],[H-S Bankroll]]</f>
        <v>-2.3487586397474239E-2</v>
      </c>
      <c r="L1341">
        <f>Table1[[#This Row],[H-S Bet]]*Table1[[#This Row],[Odds]]*Table1[[#This Row],[Win]]-Table1[[#This Row],[H-S Bet]]</f>
        <v>-2.1730856750140876E-2</v>
      </c>
      <c r="M1341" s="5">
        <f>M1340</f>
        <v>1.0808403307578738</v>
      </c>
      <c r="N1341" s="4">
        <v>0.42700000000000005</v>
      </c>
      <c r="O1341" s="4">
        <f>((Table1[[#This Row],[Dom prob.]]*(Table1[[#This Row],[Odds]]-1)-1+Table1[[#This Row],[Dom prob.]])/(Table1[[#This Row],[Odds]]-1))*0.3</f>
        <v>2.3918181818181831E-2</v>
      </c>
      <c r="P1341" s="4">
        <v>2.3918181818181831E-2</v>
      </c>
      <c r="Q1341" s="4">
        <f>(Table1[[#This Row],[Dom Bet]]*Table1[[#This Row],[Odds]]*Table1[[#This Row],[Win]]-Table1[[#This Row],[Dom Bet]])*Table1[[#This Row],[Dom Bankroll]]</f>
        <v>-3.0304065287465192E-2</v>
      </c>
      <c r="R1341" s="4">
        <f>Table1[[#This Row],[Dom Bet]]*Table1[[#This Row],[Odds]]*Table1[[#This Row],[Win]]-Table1[[#This Row],[Dom Bet]]</f>
        <v>-2.3918181818181831E-2</v>
      </c>
      <c r="S1341" s="4">
        <f>S1340</f>
        <v>1.2669886665226793</v>
      </c>
      <c r="T1341">
        <v>0.39449999999999996</v>
      </c>
      <c r="U1341">
        <f>((Table1[[#This Row],[BB prob.]]*(Table1[[#This Row],[Odds]]-1)-1+Table1[[#This Row],[BB prob.]])/(Table1[[#This Row],[Odds]]-1))*0.3</f>
        <v>8.2590909090908774E-3</v>
      </c>
      <c r="V1341">
        <v>8.2590909090908774E-3</v>
      </c>
      <c r="W1341">
        <f>(Table1[[#This Row],[BB Bet]]*Table1[[#This Row],[Odds]]*Table1[[#This Row],[Win]]-Table1[[#This Row],[BB Bet]])*Table1[[#This Row],[BB Bankroll]]</f>
        <v>-7.0844496838013502E-3</v>
      </c>
      <c r="X1341">
        <f>Table1[[#This Row],[BB Bet]]*Table1[[#This Row],[Odds]]*Table1[[#This Row],[Win]]-Table1[[#This Row],[BB Bet]]</f>
        <v>-8.2590909090908774E-3</v>
      </c>
      <c r="Y1341" s="5">
        <f>Y1340</f>
        <v>0.85777596611794338</v>
      </c>
    </row>
    <row r="1342" spans="1:25" x14ac:dyDescent="0.35">
      <c r="A1342" s="4">
        <v>2020020695</v>
      </c>
      <c r="B1342" s="4">
        <v>94</v>
      </c>
      <c r="C1342" s="4" t="s">
        <v>4</v>
      </c>
      <c r="D1342" s="4" t="s">
        <v>19</v>
      </c>
      <c r="E1342" s="4">
        <v>0</v>
      </c>
      <c r="F1342" s="4">
        <v>1</v>
      </c>
      <c r="G1342" s="4">
        <v>1.68</v>
      </c>
      <c r="H1342">
        <v>0.52797433717943443</v>
      </c>
      <c r="I1342">
        <f>((Table1[[#This Row],[H-S prob.]]*(Table1[[#This Row],[Odds]]-1)-1+Table1[[#This Row],[H-S prob.]])/(Table1[[#This Row],[Odds]]-1))*0.3</f>
        <v>-4.9854314796419205E-2</v>
      </c>
      <c r="K1342">
        <f>(Table1[[#This Row],[H-S Bet]]*Table1[[#This Row],[Odds]]*Table1[[#This Row],[Win]]-Table1[[#This Row],[H-S Bet]])*Table1[[#This Row],[H-S Bankroll]]</f>
        <v>0</v>
      </c>
      <c r="L1342">
        <f>Table1[[#This Row],[H-S Bet]]*Table1[[#This Row],[Odds]]*Table1[[#This Row],[Win]]-Table1[[#This Row],[H-S Bet]]</f>
        <v>0</v>
      </c>
      <c r="M1342" s="5">
        <f>M1341</f>
        <v>1.0808403307578738</v>
      </c>
      <c r="N1342" s="4">
        <v>0.54299999999999993</v>
      </c>
      <c r="O1342" s="4">
        <f>((Table1[[#This Row],[Dom prob.]]*(Table1[[#This Row],[Odds]]-1)-1+Table1[[#This Row],[Dom prob.]])/(Table1[[#This Row],[Odds]]-1))*0.3</f>
        <v>-3.8717647058823607E-2</v>
      </c>
      <c r="P1342" s="4"/>
      <c r="Q1342" s="4">
        <f>(Table1[[#This Row],[Dom Bet]]*Table1[[#This Row],[Odds]]*Table1[[#This Row],[Win]]-Table1[[#This Row],[Dom Bet]])*Table1[[#This Row],[Dom Bankroll]]</f>
        <v>0</v>
      </c>
      <c r="R1342" s="4">
        <f>Table1[[#This Row],[Dom Bet]]*Table1[[#This Row],[Odds]]*Table1[[#This Row],[Win]]-Table1[[#This Row],[Dom Bet]]</f>
        <v>0</v>
      </c>
      <c r="S1342" s="4">
        <f>S1341</f>
        <v>1.2669886665226793</v>
      </c>
      <c r="T1342">
        <v>0.60460000000000003</v>
      </c>
      <c r="U1342">
        <f>((Table1[[#This Row],[BB prob.]]*(Table1[[#This Row],[Odds]]-1)-1+Table1[[#This Row],[BB prob.]])/(Table1[[#This Row],[Odds]]-1))*0.3</f>
        <v>6.9388235294117499E-3</v>
      </c>
      <c r="V1342">
        <v>6.9388235294117499E-3</v>
      </c>
      <c r="W1342">
        <f>(Table1[[#This Row],[BB Bet]]*Table1[[#This Row],[Odds]]*Table1[[#This Row],[Win]]-Table1[[#This Row],[BB Bet]])*Table1[[#This Row],[BB Bankroll]]</f>
        <v>4.0473301185308952E-3</v>
      </c>
      <c r="X1342">
        <f>Table1[[#This Row],[BB Bet]]*Table1[[#This Row],[Odds]]*Table1[[#This Row],[Win]]-Table1[[#This Row],[BB Bet]]</f>
        <v>4.7183999999999898E-3</v>
      </c>
      <c r="Y1342" s="5">
        <f>Y1341</f>
        <v>0.85777596611794338</v>
      </c>
    </row>
    <row r="1343" spans="1:25" x14ac:dyDescent="0.35">
      <c r="A1343" s="4">
        <v>2020020695</v>
      </c>
      <c r="B1343" s="4">
        <v>94</v>
      </c>
      <c r="C1343" s="4" t="s">
        <v>19</v>
      </c>
      <c r="D1343" s="4" t="s">
        <v>4</v>
      </c>
      <c r="E1343" s="4">
        <v>1</v>
      </c>
      <c r="F1343" s="4">
        <v>0</v>
      </c>
      <c r="G1343" s="4">
        <v>2.25</v>
      </c>
      <c r="H1343">
        <v>0.47202566282056546</v>
      </c>
      <c r="I1343">
        <f>((Table1[[#This Row],[H-S prob.]]*(Table1[[#This Row],[Odds]]-1)-1+Table1[[#This Row],[H-S prob.]])/(Table1[[#This Row],[Odds]]-1))*0.3</f>
        <v>1.4893857923105347E-2</v>
      </c>
      <c r="J1343">
        <v>1.4893857923105347E-2</v>
      </c>
      <c r="K1343">
        <f>(Table1[[#This Row],[H-S Bet]]*Table1[[#This Row],[Odds]]*Table1[[#This Row],[Win]]-Table1[[#This Row],[H-S Bet]])*Table1[[#This Row],[H-S Bankroll]]</f>
        <v>-1.6097882323869963E-2</v>
      </c>
      <c r="L1343">
        <f>Table1[[#This Row],[H-S Bet]]*Table1[[#This Row],[Odds]]*Table1[[#This Row],[Win]]-Table1[[#This Row],[H-S Bet]]</f>
        <v>-1.4893857923105347E-2</v>
      </c>
      <c r="M1343" s="5">
        <f>M1342</f>
        <v>1.0808403307578738</v>
      </c>
      <c r="N1343" s="4">
        <v>0.45700000000000002</v>
      </c>
      <c r="O1343" s="4">
        <f>((Table1[[#This Row],[Dom prob.]]*(Table1[[#This Row],[Odds]]-1)-1+Table1[[#This Row],[Dom prob.]])/(Table1[[#This Row],[Odds]]-1))*0.3</f>
        <v>6.7800000000000126E-3</v>
      </c>
      <c r="P1343" s="4">
        <v>6.7800000000000126E-3</v>
      </c>
      <c r="Q1343" s="4">
        <f>(Table1[[#This Row],[Dom Bet]]*Table1[[#This Row],[Odds]]*Table1[[#This Row],[Win]]-Table1[[#This Row],[Dom Bet]])*Table1[[#This Row],[Dom Bankroll]]</f>
        <v>-8.5901831590237815E-3</v>
      </c>
      <c r="R1343" s="4">
        <f>Table1[[#This Row],[Dom Bet]]*Table1[[#This Row],[Odds]]*Table1[[#This Row],[Win]]-Table1[[#This Row],[Dom Bet]]</f>
        <v>-6.7800000000000126E-3</v>
      </c>
      <c r="S1343" s="4">
        <f>S1342</f>
        <v>1.2669886665226793</v>
      </c>
      <c r="T1343">
        <v>0.39539999999999997</v>
      </c>
      <c r="U1343">
        <f>((Table1[[#This Row],[BB prob.]]*(Table1[[#This Row],[Odds]]-1)-1+Table1[[#This Row],[BB prob.]])/(Table1[[#This Row],[Odds]]-1))*0.3</f>
        <v>-2.6484000000000014E-2</v>
      </c>
      <c r="W1343">
        <f>(Table1[[#This Row],[BB Bet]]*Table1[[#This Row],[Odds]]*Table1[[#This Row],[Win]]-Table1[[#This Row],[BB Bet]])*Table1[[#This Row],[BB Bankroll]]</f>
        <v>0</v>
      </c>
      <c r="X1343">
        <f>Table1[[#This Row],[BB Bet]]*Table1[[#This Row],[Odds]]*Table1[[#This Row],[Win]]-Table1[[#This Row],[BB Bet]]</f>
        <v>0</v>
      </c>
      <c r="Y1343" s="5">
        <f>Y1342</f>
        <v>0.85777596611794338</v>
      </c>
    </row>
    <row r="1344" spans="1:25" x14ac:dyDescent="0.35">
      <c r="A1344" s="4">
        <v>2020020696</v>
      </c>
      <c r="B1344" s="4">
        <v>94</v>
      </c>
      <c r="C1344" s="4" t="s">
        <v>8</v>
      </c>
      <c r="D1344" s="4" t="s">
        <v>23</v>
      </c>
      <c r="E1344" s="4">
        <v>0</v>
      </c>
      <c r="F1344" s="4">
        <v>1</v>
      </c>
      <c r="G1344" s="4">
        <v>2.1</v>
      </c>
      <c r="H1344">
        <v>0.4668352385569175</v>
      </c>
      <c r="I1344">
        <f>((Table1[[#This Row],[H-S prob.]]*(Table1[[#This Row],[Odds]]-1)-1+Table1[[#This Row],[H-S prob.]])/(Table1[[#This Row],[Odds]]-1))*0.3</f>
        <v>-5.3579997355836005E-3</v>
      </c>
      <c r="K1344">
        <f>(Table1[[#This Row],[H-S Bet]]*Table1[[#This Row],[Odds]]*Table1[[#This Row],[Win]]-Table1[[#This Row],[H-S Bet]])*Table1[[#This Row],[H-S Bankroll]]</f>
        <v>0</v>
      </c>
      <c r="L1344">
        <f>Table1[[#This Row],[H-S Bet]]*Table1[[#This Row],[Odds]]*Table1[[#This Row],[Win]]-Table1[[#This Row],[H-S Bet]]</f>
        <v>0</v>
      </c>
      <c r="M1344" s="5">
        <f>M1343</f>
        <v>1.0808403307578738</v>
      </c>
      <c r="N1344" s="4">
        <v>0.45599999999999996</v>
      </c>
      <c r="O1344" s="4">
        <f>((Table1[[#This Row],[Dom prob.]]*(Table1[[#This Row],[Odds]]-1)-1+Table1[[#This Row],[Dom prob.]])/(Table1[[#This Row],[Odds]]-1))*0.3</f>
        <v>-1.1563636363636361E-2</v>
      </c>
      <c r="P1344" s="4"/>
      <c r="Q1344" s="4">
        <f>(Table1[[#This Row],[Dom Bet]]*Table1[[#This Row],[Odds]]*Table1[[#This Row],[Win]]-Table1[[#This Row],[Dom Bet]])*Table1[[#This Row],[Dom Bankroll]]</f>
        <v>0</v>
      </c>
      <c r="R1344" s="4">
        <f>Table1[[#This Row],[Dom Bet]]*Table1[[#This Row],[Odds]]*Table1[[#This Row],[Win]]-Table1[[#This Row],[Dom Bet]]</f>
        <v>0</v>
      </c>
      <c r="S1344" s="4">
        <f>S1343</f>
        <v>1.2669886665226793</v>
      </c>
      <c r="T1344">
        <v>0.43579999999999997</v>
      </c>
      <c r="U1344">
        <f>((Table1[[#This Row],[BB prob.]]*(Table1[[#This Row],[Odds]]-1)-1+Table1[[#This Row],[BB prob.]])/(Table1[[#This Row],[Odds]]-1))*0.3</f>
        <v>-2.3132727272727305E-2</v>
      </c>
      <c r="W1344">
        <f>(Table1[[#This Row],[BB Bet]]*Table1[[#This Row],[Odds]]*Table1[[#This Row],[Win]]-Table1[[#This Row],[BB Bet]])*Table1[[#This Row],[BB Bankroll]]</f>
        <v>0</v>
      </c>
      <c r="X1344">
        <f>Table1[[#This Row],[BB Bet]]*Table1[[#This Row],[Odds]]*Table1[[#This Row],[Win]]-Table1[[#This Row],[BB Bet]]</f>
        <v>0</v>
      </c>
      <c r="Y1344" s="5">
        <f>Y1343</f>
        <v>0.85777596611794338</v>
      </c>
    </row>
    <row r="1345" spans="1:25" x14ac:dyDescent="0.35">
      <c r="A1345" s="4">
        <v>2020020696</v>
      </c>
      <c r="B1345" s="4">
        <v>94</v>
      </c>
      <c r="C1345" s="4" t="s">
        <v>23</v>
      </c>
      <c r="D1345" s="4" t="s">
        <v>8</v>
      </c>
      <c r="E1345" s="4">
        <v>1</v>
      </c>
      <c r="F1345" s="4">
        <v>0</v>
      </c>
      <c r="G1345" s="4">
        <v>1.86</v>
      </c>
      <c r="H1345">
        <v>0.53316476144308256</v>
      </c>
      <c r="I1345">
        <f>((Table1[[#This Row],[H-S prob.]]*(Table1[[#This Row],[Odds]]-1)-1+Table1[[#This Row],[H-S prob.]])/(Table1[[#This Row],[Odds]]-1))*0.3</f>
        <v>-2.9000733892557014E-3</v>
      </c>
      <c r="K1345">
        <f>(Table1[[#This Row],[H-S Bet]]*Table1[[#This Row],[Odds]]*Table1[[#This Row],[Win]]-Table1[[#This Row],[H-S Bet]])*Table1[[#This Row],[H-S Bankroll]]</f>
        <v>0</v>
      </c>
      <c r="L1345">
        <f>Table1[[#This Row],[H-S Bet]]*Table1[[#This Row],[Odds]]*Table1[[#This Row],[Win]]-Table1[[#This Row],[H-S Bet]]</f>
        <v>0</v>
      </c>
      <c r="M1345" s="5">
        <f>M1344</f>
        <v>1.0808403307578738</v>
      </c>
      <c r="N1345" s="4">
        <v>0.54400000000000004</v>
      </c>
      <c r="O1345" s="4">
        <f>((Table1[[#This Row],[Dom prob.]]*(Table1[[#This Row],[Odds]]-1)-1+Table1[[#This Row],[Dom prob.]])/(Table1[[#This Row],[Odds]]-1))*0.3</f>
        <v>4.1302325581395599E-3</v>
      </c>
      <c r="P1345" s="4">
        <v>4.1302325581395599E-3</v>
      </c>
      <c r="Q1345" s="4">
        <f>(Table1[[#This Row],[Dom Bet]]*Table1[[#This Row],[Odds]]*Table1[[#This Row],[Win]]-Table1[[#This Row],[Dom Bet]])*Table1[[#This Row],[Dom Bankroll]]</f>
        <v>-5.2329578412657956E-3</v>
      </c>
      <c r="R1345" s="4">
        <f>Table1[[#This Row],[Dom Bet]]*Table1[[#This Row],[Odds]]*Table1[[#This Row],[Win]]-Table1[[#This Row],[Dom Bet]]</f>
        <v>-4.1302325581395599E-3</v>
      </c>
      <c r="S1345" s="4">
        <f>S1344</f>
        <v>1.2669886665226793</v>
      </c>
      <c r="T1345">
        <v>0.56420000000000003</v>
      </c>
      <c r="U1345">
        <f>((Table1[[#This Row],[BB prob.]]*(Table1[[#This Row],[Odds]]-1)-1+Table1[[#This Row],[BB prob.]])/(Table1[[#This Row],[Odds]]-1))*0.3</f>
        <v>1.7236744186046551E-2</v>
      </c>
      <c r="V1345">
        <v>1.7236744186046551E-2</v>
      </c>
      <c r="W1345">
        <f>(Table1[[#This Row],[BB Bet]]*Table1[[#This Row],[Odds]]*Table1[[#This Row],[Win]]-Table1[[#This Row],[BB Bet]])*Table1[[#This Row],[BB Bankroll]]</f>
        <v>-1.4785264896913924E-2</v>
      </c>
      <c r="X1345">
        <f>Table1[[#This Row],[BB Bet]]*Table1[[#This Row],[Odds]]*Table1[[#This Row],[Win]]-Table1[[#This Row],[BB Bet]]</f>
        <v>-1.7236744186046551E-2</v>
      </c>
      <c r="Y1345" s="5">
        <f>Y1344</f>
        <v>0.85777596611794338</v>
      </c>
    </row>
    <row r="1346" spans="1:25" x14ac:dyDescent="0.35">
      <c r="A1346" s="4">
        <v>2020020698</v>
      </c>
      <c r="B1346" s="4">
        <v>94</v>
      </c>
      <c r="C1346" s="4" t="s">
        <v>29</v>
      </c>
      <c r="D1346" s="4" t="s">
        <v>25</v>
      </c>
      <c r="E1346" s="4">
        <v>1</v>
      </c>
      <c r="F1346" s="4">
        <v>1</v>
      </c>
      <c r="G1346" s="4">
        <v>1.57</v>
      </c>
      <c r="H1346">
        <v>0.66391532571889056</v>
      </c>
      <c r="I1346">
        <f>((Table1[[#This Row],[H-S prob.]]*(Table1[[#This Row],[Odds]]-1)-1+Table1[[#This Row],[H-S prob.]])/(Table1[[#This Row],[Odds]]-1))*0.3</f>
        <v>2.2287927041399098E-2</v>
      </c>
      <c r="J1346">
        <v>2.2287927041399098E-2</v>
      </c>
      <c r="K1346">
        <f>(Table1[[#This Row],[H-S Bet]]*Table1[[#This Row],[Odds]]*Table1[[#This Row],[Win]]-Table1[[#This Row],[H-S Bet]])*Table1[[#This Row],[H-S Bankroll]]</f>
        <v>1.3731123548139906E-2</v>
      </c>
      <c r="L1346">
        <f>Table1[[#This Row],[H-S Bet]]*Table1[[#This Row],[Odds]]*Table1[[#This Row],[Win]]-Table1[[#This Row],[H-S Bet]]</f>
        <v>1.270411841359749E-2</v>
      </c>
      <c r="M1346" s="5">
        <f>M1345</f>
        <v>1.0808403307578738</v>
      </c>
      <c r="N1346" s="4">
        <v>0.63800000000000001</v>
      </c>
      <c r="O1346" s="4">
        <f>((Table1[[#This Row],[Dom prob.]]*(Table1[[#This Row],[Odds]]-1)-1+Table1[[#This Row],[Dom prob.]])/(Table1[[#This Row],[Odds]]-1))*0.3</f>
        <v>8.7368421052637141E-4</v>
      </c>
      <c r="P1346" s="4">
        <v>8.7368421052637141E-4</v>
      </c>
      <c r="Q1346" s="4">
        <f>(Table1[[#This Row],[Dom Bet]]*Table1[[#This Row],[Odds]]*Table1[[#This Row],[Win]]-Table1[[#This Row],[Dom Bet]])*Table1[[#This Row],[Dom Bankroll]]</f>
        <v>6.3096035592833451E-4</v>
      </c>
      <c r="R1346" s="4">
        <f>Table1[[#This Row],[Dom Bet]]*Table1[[#This Row],[Odds]]*Table1[[#This Row],[Win]]-Table1[[#This Row],[Dom Bet]]</f>
        <v>4.9800000000003173E-4</v>
      </c>
      <c r="S1346" s="4">
        <f>S1345</f>
        <v>1.2669886665226793</v>
      </c>
      <c r="T1346">
        <v>0.65229999999999999</v>
      </c>
      <c r="U1346">
        <f>((Table1[[#This Row],[BB prob.]]*(Table1[[#This Row],[Odds]]-1)-1+Table1[[#This Row],[BB prob.]])/(Table1[[#This Row],[Odds]]-1))*0.3</f>
        <v>1.2690000000000054E-2</v>
      </c>
      <c r="V1346">
        <v>1.2690000000000054E-2</v>
      </c>
      <c r="W1346">
        <f>(Table1[[#This Row],[BB Bet]]*Table1[[#This Row],[Odds]]*Table1[[#This Row],[Win]]-Table1[[#This Row],[BB Bet]])*Table1[[#This Row],[BB Bankroll]]</f>
        <v>6.2045508957209467E-3</v>
      </c>
      <c r="X1346">
        <f>Table1[[#This Row],[BB Bet]]*Table1[[#This Row],[Odds]]*Table1[[#This Row],[Win]]-Table1[[#This Row],[BB Bet]]</f>
        <v>7.233300000000031E-3</v>
      </c>
      <c r="Y1346" s="5">
        <f>Y1345</f>
        <v>0.85777596611794338</v>
      </c>
    </row>
    <row r="1347" spans="1:25" x14ac:dyDescent="0.35">
      <c r="A1347" s="4">
        <v>2020020698</v>
      </c>
      <c r="B1347" s="4">
        <v>94</v>
      </c>
      <c r="C1347" s="4" t="s">
        <v>25</v>
      </c>
      <c r="D1347" s="4" t="s">
        <v>29</v>
      </c>
      <c r="E1347" s="4">
        <v>0</v>
      </c>
      <c r="F1347" s="4">
        <v>0</v>
      </c>
      <c r="G1347" s="4">
        <v>2.5499999999999998</v>
      </c>
      <c r="H1347">
        <v>0.33608467428110944</v>
      </c>
      <c r="I1347">
        <f>((Table1[[#This Row],[H-S prob.]]*(Table1[[#This Row],[Odds]]-1)-1+Table1[[#This Row],[H-S prob.]])/(Table1[[#This Row],[Odds]]-1))*0.3</f>
        <v>-2.7674338177387944E-2</v>
      </c>
      <c r="K1347">
        <f>(Table1[[#This Row],[H-S Bet]]*Table1[[#This Row],[Odds]]*Table1[[#This Row],[Win]]-Table1[[#This Row],[H-S Bet]])*Table1[[#This Row],[H-S Bankroll]]</f>
        <v>0</v>
      </c>
      <c r="L1347">
        <f>Table1[[#This Row],[H-S Bet]]*Table1[[#This Row],[Odds]]*Table1[[#This Row],[Win]]-Table1[[#This Row],[H-S Bet]]</f>
        <v>0</v>
      </c>
      <c r="M1347" s="5">
        <f>M1346</f>
        <v>1.0808403307578738</v>
      </c>
      <c r="N1347" s="4">
        <v>0.36199999999999999</v>
      </c>
      <c r="O1347" s="4">
        <f>((Table1[[#This Row],[Dom prob.]]*(Table1[[#This Row],[Odds]]-1)-1+Table1[[#This Row],[Dom prob.]])/(Table1[[#This Row],[Odds]]-1))*0.3</f>
        <v>-1.4883870967741951E-2</v>
      </c>
      <c r="P1347" s="4"/>
      <c r="Q1347" s="4">
        <f>(Table1[[#This Row],[Dom Bet]]*Table1[[#This Row],[Odds]]*Table1[[#This Row],[Win]]-Table1[[#This Row],[Dom Bet]])*Table1[[#This Row],[Dom Bankroll]]</f>
        <v>0</v>
      </c>
      <c r="R1347" s="4">
        <f>Table1[[#This Row],[Dom Bet]]*Table1[[#This Row],[Odds]]*Table1[[#This Row],[Win]]-Table1[[#This Row],[Dom Bet]]</f>
        <v>0</v>
      </c>
      <c r="S1347" s="4">
        <f>S1346</f>
        <v>1.2669886665226793</v>
      </c>
      <c r="T1347">
        <v>0.34770000000000001</v>
      </c>
      <c r="U1347">
        <f>((Table1[[#This Row],[BB prob.]]*(Table1[[#This Row],[Odds]]-1)-1+Table1[[#This Row],[BB prob.]])/(Table1[[#This Row],[Odds]]-1))*0.3</f>
        <v>-2.1941612903225816E-2</v>
      </c>
      <c r="W1347">
        <f>(Table1[[#This Row],[BB Bet]]*Table1[[#This Row],[Odds]]*Table1[[#This Row],[Win]]-Table1[[#This Row],[BB Bet]])*Table1[[#This Row],[BB Bankroll]]</f>
        <v>0</v>
      </c>
      <c r="X1347">
        <f>Table1[[#This Row],[BB Bet]]*Table1[[#This Row],[Odds]]*Table1[[#This Row],[Win]]-Table1[[#This Row],[BB Bet]]</f>
        <v>0</v>
      </c>
      <c r="Y1347" s="5">
        <f>Y1346</f>
        <v>0.85777596611794338</v>
      </c>
    </row>
    <row r="1348" spans="1:25" x14ac:dyDescent="0.35">
      <c r="A1348" s="4">
        <v>2020020699</v>
      </c>
      <c r="B1348" s="4">
        <v>94</v>
      </c>
      <c r="C1348" s="4" t="s">
        <v>20</v>
      </c>
      <c r="D1348" s="4" t="s">
        <v>32</v>
      </c>
      <c r="E1348" s="4">
        <v>0</v>
      </c>
      <c r="F1348" s="4">
        <v>0</v>
      </c>
      <c r="G1348" s="4">
        <v>2.67</v>
      </c>
      <c r="H1348">
        <v>0.40848150966808711</v>
      </c>
      <c r="I1348">
        <f>((Table1[[#This Row],[H-S prob.]]*(Table1[[#This Row],[Odds]]-1)-1+Table1[[#This Row],[H-S prob.]])/(Table1[[#This Row],[Odds]]-1))*0.3</f>
        <v>1.6283646253974712E-2</v>
      </c>
      <c r="J1348">
        <v>1.6283646253974712E-2</v>
      </c>
      <c r="K1348">
        <f>(Table1[[#This Row],[H-S Bet]]*Table1[[#This Row],[Odds]]*Table1[[#This Row],[Win]]-Table1[[#This Row],[H-S Bet]])*Table1[[#This Row],[H-S Bankroll]]</f>
        <v>-1.7600021603090241E-2</v>
      </c>
      <c r="L1348">
        <f>Table1[[#This Row],[H-S Bet]]*Table1[[#This Row],[Odds]]*Table1[[#This Row],[Win]]-Table1[[#This Row],[H-S Bet]]</f>
        <v>-1.6283646253974712E-2</v>
      </c>
      <c r="M1348" s="5">
        <f>M1347</f>
        <v>1.0808403307578738</v>
      </c>
      <c r="N1348" s="4">
        <v>0.38500000000000001</v>
      </c>
      <c r="O1348" s="4">
        <f>((Table1[[#This Row],[Dom prob.]]*(Table1[[#This Row],[Odds]]-1)-1+Table1[[#This Row],[Dom prob.]])/(Table1[[#This Row],[Odds]]-1))*0.3</f>
        <v>5.0209580838323411E-3</v>
      </c>
      <c r="P1348" s="4">
        <v>5.0209580838323411E-3</v>
      </c>
      <c r="Q1348" s="4">
        <f>(Table1[[#This Row],[Dom Bet]]*Table1[[#This Row],[Odds]]*Table1[[#This Row],[Win]]-Table1[[#This Row],[Dom Bet]])*Table1[[#This Row],[Dom Bankroll]]</f>
        <v>-6.3614969873010043E-3</v>
      </c>
      <c r="R1348" s="4">
        <f>Table1[[#This Row],[Dom Bet]]*Table1[[#This Row],[Odds]]*Table1[[#This Row],[Win]]-Table1[[#This Row],[Dom Bet]]</f>
        <v>-5.0209580838323411E-3</v>
      </c>
      <c r="S1348" s="4">
        <f>S1347</f>
        <v>1.2669886665226793</v>
      </c>
      <c r="T1348">
        <v>0.38339999999999996</v>
      </c>
      <c r="U1348">
        <f>((Table1[[#This Row],[BB prob.]]*(Table1[[#This Row],[Odds]]-1)-1+Table1[[#This Row],[BB prob.]])/(Table1[[#This Row],[Odds]]-1))*0.3</f>
        <v>4.2535329341317129E-3</v>
      </c>
      <c r="V1348">
        <v>4.2535329341317129E-3</v>
      </c>
      <c r="W1348">
        <f>(Table1[[#This Row],[BB Bet]]*Table1[[#This Row],[Odds]]*Table1[[#This Row],[Win]]-Table1[[#This Row],[BB Bet]])*Table1[[#This Row],[BB Bankroll]]</f>
        <v>-3.6485783219893206E-3</v>
      </c>
      <c r="X1348">
        <f>Table1[[#This Row],[BB Bet]]*Table1[[#This Row],[Odds]]*Table1[[#This Row],[Win]]-Table1[[#This Row],[BB Bet]]</f>
        <v>-4.2535329341317129E-3</v>
      </c>
      <c r="Y1348" s="5">
        <f>Y1347</f>
        <v>0.85777596611794338</v>
      </c>
    </row>
    <row r="1349" spans="1:25" x14ac:dyDescent="0.35">
      <c r="A1349" s="4">
        <v>2020020699</v>
      </c>
      <c r="B1349" s="4">
        <v>94</v>
      </c>
      <c r="C1349" s="4" t="s">
        <v>32</v>
      </c>
      <c r="D1349" s="4" t="s">
        <v>20</v>
      </c>
      <c r="E1349" s="4">
        <v>1</v>
      </c>
      <c r="F1349" s="4">
        <v>1</v>
      </c>
      <c r="G1349" s="4">
        <v>1.52</v>
      </c>
      <c r="H1349">
        <v>0.59151849033191284</v>
      </c>
      <c r="I1349">
        <f>((Table1[[#This Row],[H-S prob.]]*(Table1[[#This Row],[Odds]]-1)-1+Table1[[#This Row],[H-S prob.]])/(Table1[[#This Row],[Odds]]-1))*0.3</f>
        <v>-5.8206862324322546E-2</v>
      </c>
      <c r="K1349">
        <f>(Table1[[#This Row],[H-S Bet]]*Table1[[#This Row],[Odds]]*Table1[[#This Row],[Win]]-Table1[[#This Row],[H-S Bet]])*Table1[[#This Row],[H-S Bankroll]]</f>
        <v>0</v>
      </c>
      <c r="L1349">
        <f>Table1[[#This Row],[H-S Bet]]*Table1[[#This Row],[Odds]]*Table1[[#This Row],[Win]]-Table1[[#This Row],[H-S Bet]]</f>
        <v>0</v>
      </c>
      <c r="M1349" s="5">
        <f>M1348</f>
        <v>1.0808403307578738</v>
      </c>
      <c r="N1349" s="4">
        <v>0.61499999999999999</v>
      </c>
      <c r="O1349" s="4">
        <f>((Table1[[#This Row],[Dom prob.]]*(Table1[[#This Row],[Odds]]-1)-1+Table1[[#This Row],[Dom prob.]])/(Table1[[#This Row],[Odds]]-1))*0.3</f>
        <v>-3.7615384615384571E-2</v>
      </c>
      <c r="P1349" s="4"/>
      <c r="Q1349" s="4">
        <f>(Table1[[#This Row],[Dom Bet]]*Table1[[#This Row],[Odds]]*Table1[[#This Row],[Win]]-Table1[[#This Row],[Dom Bet]])*Table1[[#This Row],[Dom Bankroll]]</f>
        <v>0</v>
      </c>
      <c r="R1349" s="4">
        <f>Table1[[#This Row],[Dom Bet]]*Table1[[#This Row],[Odds]]*Table1[[#This Row],[Win]]-Table1[[#This Row],[Dom Bet]]</f>
        <v>0</v>
      </c>
      <c r="S1349" s="4">
        <f>S1348</f>
        <v>1.2669886665226793</v>
      </c>
      <c r="T1349">
        <v>0.61660000000000004</v>
      </c>
      <c r="U1349">
        <f>((Table1[[#This Row],[BB prob.]]*(Table1[[#This Row],[Odds]]-1)-1+Table1[[#This Row],[BB prob.]])/(Table1[[#This Row],[Odds]]-1))*0.3</f>
        <v>-3.6212307692307655E-2</v>
      </c>
      <c r="W1349">
        <f>(Table1[[#This Row],[BB Bet]]*Table1[[#This Row],[Odds]]*Table1[[#This Row],[Win]]-Table1[[#This Row],[BB Bet]])*Table1[[#This Row],[BB Bankroll]]</f>
        <v>0</v>
      </c>
      <c r="X1349">
        <f>Table1[[#This Row],[BB Bet]]*Table1[[#This Row],[Odds]]*Table1[[#This Row],[Win]]-Table1[[#This Row],[BB Bet]]</f>
        <v>0</v>
      </c>
      <c r="Y1349" s="5">
        <f>Y1348</f>
        <v>0.85777596611794338</v>
      </c>
    </row>
    <row r="1350" spans="1:25" x14ac:dyDescent="0.35">
      <c r="A1350" s="4">
        <v>2020020700</v>
      </c>
      <c r="B1350" s="4">
        <v>94</v>
      </c>
      <c r="C1350" s="4" t="s">
        <v>24</v>
      </c>
      <c r="D1350" s="4" t="s">
        <v>11</v>
      </c>
      <c r="E1350" s="4">
        <v>1</v>
      </c>
      <c r="F1350" s="4">
        <v>1</v>
      </c>
      <c r="G1350" s="4">
        <v>2.2999999999999998</v>
      </c>
      <c r="H1350">
        <v>0.43884437210453847</v>
      </c>
      <c r="I1350">
        <f>((Table1[[#This Row],[H-S prob.]]*(Table1[[#This Row],[Odds]]-1)-1+Table1[[#This Row],[H-S prob.]])/(Table1[[#This Row],[Odds]]-1))*0.3</f>
        <v>2.1558590401011698E-3</v>
      </c>
      <c r="J1350">
        <v>2.1558590401011698E-3</v>
      </c>
      <c r="K1350">
        <f>(Table1[[#This Row],[H-S Bet]]*Table1[[#This Row],[Odds]]*Table1[[#This Row],[Win]]-Table1[[#This Row],[H-S Bet]])*Table1[[#This Row],[H-S Bankroll]]</f>
        <v>3.0291812173613908E-3</v>
      </c>
      <c r="L1350">
        <f>Table1[[#This Row],[H-S Bet]]*Table1[[#This Row],[Odds]]*Table1[[#This Row],[Win]]-Table1[[#This Row],[H-S Bet]]</f>
        <v>2.8026167521315207E-3</v>
      </c>
      <c r="M1350" s="5">
        <f>M1349</f>
        <v>1.0808403307578738</v>
      </c>
      <c r="N1350" s="4">
        <v>0.41199999999999998</v>
      </c>
      <c r="O1350" s="4">
        <f>((Table1[[#This Row],[Dom prob.]]*(Table1[[#This Row],[Odds]]-1)-1+Table1[[#This Row],[Dom prob.]])/(Table1[[#This Row],[Odds]]-1))*0.3</f>
        <v>-1.2092307692307732E-2</v>
      </c>
      <c r="P1350" s="4"/>
      <c r="Q1350" s="4">
        <f>(Table1[[#This Row],[Dom Bet]]*Table1[[#This Row],[Odds]]*Table1[[#This Row],[Win]]-Table1[[#This Row],[Dom Bet]])*Table1[[#This Row],[Dom Bankroll]]</f>
        <v>0</v>
      </c>
      <c r="R1350" s="4">
        <f>Table1[[#This Row],[Dom Bet]]*Table1[[#This Row],[Odds]]*Table1[[#This Row],[Win]]-Table1[[#This Row],[Dom Bet]]</f>
        <v>0</v>
      </c>
      <c r="S1350" s="4">
        <f>S1349</f>
        <v>1.2669886665226793</v>
      </c>
      <c r="T1350">
        <v>0.48970000000000002</v>
      </c>
      <c r="U1350">
        <f>((Table1[[#This Row],[BB prob.]]*(Table1[[#This Row],[Odds]]-1)-1+Table1[[#This Row],[BB prob.]])/(Table1[[#This Row],[Odds]]-1))*0.3</f>
        <v>2.9148461538461522E-2</v>
      </c>
      <c r="V1350">
        <v>2.9148461538461522E-2</v>
      </c>
      <c r="W1350">
        <f>(Table1[[#This Row],[BB Bet]]*Table1[[#This Row],[Odds]]*Table1[[#This Row],[Win]]-Table1[[#This Row],[BB Bet]])*Table1[[#This Row],[BB Bankroll]]</f>
        <v>3.2503704684107203E-2</v>
      </c>
      <c r="X1350">
        <f>Table1[[#This Row],[BB Bet]]*Table1[[#This Row],[Odds]]*Table1[[#This Row],[Win]]-Table1[[#This Row],[BB Bet]]</f>
        <v>3.7892999999999968E-2</v>
      </c>
      <c r="Y1350" s="5">
        <f>Y1349</f>
        <v>0.85777596611794338</v>
      </c>
    </row>
    <row r="1351" spans="1:25" x14ac:dyDescent="0.35">
      <c r="A1351" s="4">
        <v>2020020700</v>
      </c>
      <c r="B1351" s="4">
        <v>94</v>
      </c>
      <c r="C1351" s="4" t="s">
        <v>11</v>
      </c>
      <c r="D1351" s="4" t="s">
        <v>24</v>
      </c>
      <c r="E1351" s="4">
        <v>0</v>
      </c>
      <c r="F1351" s="4">
        <v>0</v>
      </c>
      <c r="G1351" s="4">
        <v>1.68</v>
      </c>
      <c r="H1351">
        <v>0.56115562789546158</v>
      </c>
      <c r="I1351">
        <f>((Table1[[#This Row],[H-S prob.]]*(Table1[[#This Row],[Odds]]-1)-1+Table1[[#This Row],[H-S prob.]])/(Table1[[#This Row],[Odds]]-1))*0.3</f>
        <v>-2.5261122853952014E-2</v>
      </c>
      <c r="K1351">
        <f>(Table1[[#This Row],[H-S Bet]]*Table1[[#This Row],[Odds]]*Table1[[#This Row],[Win]]-Table1[[#This Row],[H-S Bet]])*Table1[[#This Row],[H-S Bankroll]]</f>
        <v>0</v>
      </c>
      <c r="L1351">
        <f>Table1[[#This Row],[H-S Bet]]*Table1[[#This Row],[Odds]]*Table1[[#This Row],[Win]]-Table1[[#This Row],[H-S Bet]]</f>
        <v>0</v>
      </c>
      <c r="M1351" s="5">
        <f>M1350</f>
        <v>1.0808403307578738</v>
      </c>
      <c r="N1351" s="4">
        <v>0.58800000000000008</v>
      </c>
      <c r="O1351" s="4">
        <f>((Table1[[#This Row],[Dom prob.]]*(Table1[[#This Row],[Odds]]-1)-1+Table1[[#This Row],[Dom prob.]])/(Table1[[#This Row],[Odds]]-1))*0.3</f>
        <v>-5.364705882352919E-3</v>
      </c>
      <c r="P1351" s="4"/>
      <c r="Q1351" s="4">
        <f>(Table1[[#This Row],[Dom Bet]]*Table1[[#This Row],[Odds]]*Table1[[#This Row],[Win]]-Table1[[#This Row],[Dom Bet]])*Table1[[#This Row],[Dom Bankroll]]</f>
        <v>0</v>
      </c>
      <c r="R1351" s="4">
        <f>Table1[[#This Row],[Dom Bet]]*Table1[[#This Row],[Odds]]*Table1[[#This Row],[Win]]-Table1[[#This Row],[Dom Bet]]</f>
        <v>0</v>
      </c>
      <c r="S1351" s="4">
        <f>S1350</f>
        <v>1.2669886665226793</v>
      </c>
      <c r="T1351">
        <v>0.51029999999999998</v>
      </c>
      <c r="U1351">
        <f>((Table1[[#This Row],[BB prob.]]*(Table1[[#This Row],[Odds]]-1)-1+Table1[[#This Row],[BB prob.]])/(Table1[[#This Row],[Odds]]-1))*0.3</f>
        <v>-6.2954117647058841E-2</v>
      </c>
      <c r="W1351">
        <f>(Table1[[#This Row],[BB Bet]]*Table1[[#This Row],[Odds]]*Table1[[#This Row],[Win]]-Table1[[#This Row],[BB Bet]])*Table1[[#This Row],[BB Bankroll]]</f>
        <v>0</v>
      </c>
      <c r="X1351">
        <f>Table1[[#This Row],[BB Bet]]*Table1[[#This Row],[Odds]]*Table1[[#This Row],[Win]]-Table1[[#This Row],[BB Bet]]</f>
        <v>0</v>
      </c>
      <c r="Y1351" s="5">
        <f>Y1350</f>
        <v>0.85777596611794338</v>
      </c>
    </row>
    <row r="1352" spans="1:25" x14ac:dyDescent="0.35">
      <c r="A1352" s="4">
        <v>2020020700.0999999</v>
      </c>
      <c r="B1352" s="4">
        <v>94</v>
      </c>
      <c r="C1352" s="4" t="s">
        <v>2</v>
      </c>
      <c r="D1352" s="4" t="s">
        <v>13</v>
      </c>
      <c r="E1352" s="4">
        <v>1</v>
      </c>
      <c r="F1352" s="4">
        <v>0</v>
      </c>
      <c r="G1352" s="4">
        <v>2.25</v>
      </c>
      <c r="H1352">
        <v>0.4952046547192539</v>
      </c>
      <c r="I1352">
        <f>((Table1[[#This Row],[H-S prob.]]*(Table1[[#This Row],[Odds]]-1)-1+Table1[[#This Row],[H-S prob.]])/(Table1[[#This Row],[Odds]]-1))*0.3</f>
        <v>2.741051354839712E-2</v>
      </c>
      <c r="J1352">
        <v>2.741051354839712E-2</v>
      </c>
      <c r="K1352">
        <f>(Table1[[#This Row],[H-S Bet]]*Table1[[#This Row],[Odds]]*Table1[[#This Row],[Win]]-Table1[[#This Row],[H-S Bet]])*Table1[[#This Row],[H-S Bankroll]]</f>
        <v>-2.9626388529892723E-2</v>
      </c>
      <c r="L1352">
        <f>Table1[[#This Row],[H-S Bet]]*Table1[[#This Row],[Odds]]*Table1[[#This Row],[Win]]-Table1[[#This Row],[H-S Bet]]</f>
        <v>-2.741051354839712E-2</v>
      </c>
      <c r="M1352" s="5">
        <f>M1351</f>
        <v>1.0808403307578738</v>
      </c>
      <c r="N1352" s="4">
        <v>0.46300000000000002</v>
      </c>
      <c r="O1352" s="4">
        <f>((Table1[[#This Row],[Dom prob.]]*(Table1[[#This Row],[Odds]]-1)-1+Table1[[#This Row],[Dom prob.]])/(Table1[[#This Row],[Odds]]-1))*0.3</f>
        <v>1.0020000000000001E-2</v>
      </c>
      <c r="P1352" s="4">
        <v>1.0020000000000001E-2</v>
      </c>
      <c r="Q1352" s="4">
        <f>(Table1[[#This Row],[Dom Bet]]*Table1[[#This Row],[Odds]]*Table1[[#This Row],[Win]]-Table1[[#This Row],[Dom Bet]])*Table1[[#This Row],[Dom Bankroll]]</f>
        <v>-1.2695226438557248E-2</v>
      </c>
      <c r="R1352" s="4">
        <f>Table1[[#This Row],[Dom Bet]]*Table1[[#This Row],[Odds]]*Table1[[#This Row],[Win]]-Table1[[#This Row],[Dom Bet]]</f>
        <v>-1.0020000000000001E-2</v>
      </c>
      <c r="S1352" s="4">
        <f>S1351</f>
        <v>1.2669886665226793</v>
      </c>
      <c r="T1352">
        <v>0.39269999999999999</v>
      </c>
      <c r="U1352">
        <f>((Table1[[#This Row],[BB prob.]]*(Table1[[#This Row],[Odds]]-1)-1+Table1[[#This Row],[BB prob.]])/(Table1[[#This Row],[Odds]]-1))*0.3</f>
        <v>-2.7942000000000012E-2</v>
      </c>
      <c r="W1352">
        <f>(Table1[[#This Row],[BB Bet]]*Table1[[#This Row],[Odds]]*Table1[[#This Row],[Win]]-Table1[[#This Row],[BB Bet]])*Table1[[#This Row],[BB Bankroll]]</f>
        <v>0</v>
      </c>
      <c r="X1352">
        <f>Table1[[#This Row],[BB Bet]]*Table1[[#This Row],[Odds]]*Table1[[#This Row],[Win]]-Table1[[#This Row],[BB Bet]]</f>
        <v>0</v>
      </c>
      <c r="Y1352" s="5">
        <f>Y1351</f>
        <v>0.85777596611794338</v>
      </c>
    </row>
    <row r="1353" spans="1:25" x14ac:dyDescent="0.35">
      <c r="A1353" s="4">
        <v>2020020700.0999999</v>
      </c>
      <c r="B1353" s="4">
        <v>94</v>
      </c>
      <c r="C1353" s="4" t="s">
        <v>13</v>
      </c>
      <c r="D1353" s="4" t="s">
        <v>2</v>
      </c>
      <c r="E1353" s="4">
        <v>0</v>
      </c>
      <c r="F1353" s="4">
        <v>1</v>
      </c>
      <c r="G1353" s="4">
        <v>1.71</v>
      </c>
      <c r="H1353">
        <v>0.5047953452807461</v>
      </c>
      <c r="I1353">
        <f>((Table1[[#This Row],[H-S prob.]]*(Table1[[#This Row],[Odds]]-1)-1+Table1[[#This Row],[H-S prob.]])/(Table1[[#This Row],[Odds]]-1))*0.3</f>
        <v>-5.7802799818277829E-2</v>
      </c>
      <c r="K1353">
        <f>(Table1[[#This Row],[H-S Bet]]*Table1[[#This Row],[Odds]]*Table1[[#This Row],[Win]]-Table1[[#This Row],[H-S Bet]])*Table1[[#This Row],[H-S Bankroll]]</f>
        <v>0</v>
      </c>
      <c r="L1353">
        <f>Table1[[#This Row],[H-S Bet]]*Table1[[#This Row],[Odds]]*Table1[[#This Row],[Win]]-Table1[[#This Row],[H-S Bet]]</f>
        <v>0</v>
      </c>
      <c r="M1353" s="5">
        <f>M1352</f>
        <v>1.0808403307578738</v>
      </c>
      <c r="N1353" s="4">
        <v>0.53699999999999992</v>
      </c>
      <c r="O1353" s="4">
        <f>((Table1[[#This Row],[Dom prob.]]*(Table1[[#This Row],[Odds]]-1)-1+Table1[[#This Row],[Dom prob.]])/(Table1[[#This Row],[Odds]]-1))*0.3</f>
        <v>-3.4533802816901445E-2</v>
      </c>
      <c r="P1353" s="4"/>
      <c r="Q1353" s="4">
        <f>(Table1[[#This Row],[Dom Bet]]*Table1[[#This Row],[Odds]]*Table1[[#This Row],[Win]]-Table1[[#This Row],[Dom Bet]])*Table1[[#This Row],[Dom Bankroll]]</f>
        <v>0</v>
      </c>
      <c r="R1353" s="4">
        <f>Table1[[#This Row],[Dom Bet]]*Table1[[#This Row],[Odds]]*Table1[[#This Row],[Win]]-Table1[[#This Row],[Dom Bet]]</f>
        <v>0</v>
      </c>
      <c r="S1353" s="4">
        <f>S1352</f>
        <v>1.2669886665226793</v>
      </c>
      <c r="T1353">
        <v>0.60729999999999995</v>
      </c>
      <c r="U1353">
        <f>((Table1[[#This Row],[BB prob.]]*(Table1[[#This Row],[Odds]]-1)-1+Table1[[#This Row],[BB prob.]])/(Table1[[#This Row],[Odds]]-1))*0.3</f>
        <v>1.6260422535211195E-2</v>
      </c>
      <c r="V1353">
        <v>1.6260422535211195E-2</v>
      </c>
      <c r="W1353">
        <f>(Table1[[#This Row],[BB Bet]]*Table1[[#This Row],[Odds]]*Table1[[#This Row],[Win]]-Table1[[#This Row],[BB Bet]])*Table1[[#This Row],[BB Bankroll]]</f>
        <v>9.9029377512350001E-3</v>
      </c>
      <c r="X1353">
        <f>Table1[[#This Row],[BB Bet]]*Table1[[#This Row],[Odds]]*Table1[[#This Row],[Win]]-Table1[[#This Row],[BB Bet]]</f>
        <v>1.1544899999999948E-2</v>
      </c>
      <c r="Y1353" s="5">
        <f>Y1352</f>
        <v>0.85777596611794338</v>
      </c>
    </row>
    <row r="1354" spans="1:25" x14ac:dyDescent="0.35">
      <c r="A1354" s="4">
        <v>2020020700.2</v>
      </c>
      <c r="B1354" s="4">
        <v>94</v>
      </c>
      <c r="C1354" s="4" t="s">
        <v>6</v>
      </c>
      <c r="D1354" s="4" t="s">
        <v>30</v>
      </c>
      <c r="E1354" s="4">
        <v>1</v>
      </c>
      <c r="F1354" s="4">
        <v>0</v>
      </c>
      <c r="G1354" s="4">
        <v>1.47</v>
      </c>
      <c r="H1354">
        <v>0.58796557702792218</v>
      </c>
      <c r="I1354">
        <f>((Table1[[#This Row],[H-S prob.]]*(Table1[[#This Row],[Odds]]-1)-1+Table1[[#This Row],[H-S prob.]])/(Table1[[#This Row],[Odds]]-1))*0.3</f>
        <v>-8.6611022405715596E-2</v>
      </c>
      <c r="K1354">
        <f>(Table1[[#This Row],[H-S Bet]]*Table1[[#This Row],[Odds]]*Table1[[#This Row],[Win]]-Table1[[#This Row],[H-S Bet]])*Table1[[#This Row],[H-S Bankroll]]</f>
        <v>0</v>
      </c>
      <c r="L1354">
        <f>Table1[[#This Row],[H-S Bet]]*Table1[[#This Row],[Odds]]*Table1[[#This Row],[Win]]-Table1[[#This Row],[H-S Bet]]</f>
        <v>0</v>
      </c>
      <c r="M1354" s="5">
        <f>M1353</f>
        <v>1.0808403307578738</v>
      </c>
      <c r="N1354" s="4">
        <v>0.65500000000000003</v>
      </c>
      <c r="O1354" s="4">
        <f>((Table1[[#This Row],[Dom prob.]]*(Table1[[#This Row],[Odds]]-1)-1+Table1[[#This Row],[Dom prob.]])/(Table1[[#This Row],[Odds]]-1))*0.3</f>
        <v>-2.3712765957446817E-2</v>
      </c>
      <c r="P1354" s="4"/>
      <c r="Q1354" s="4">
        <f>(Table1[[#This Row],[Dom Bet]]*Table1[[#This Row],[Odds]]*Table1[[#This Row],[Win]]-Table1[[#This Row],[Dom Bet]])*Table1[[#This Row],[Dom Bankroll]]</f>
        <v>0</v>
      </c>
      <c r="R1354" s="4">
        <f>Table1[[#This Row],[Dom Bet]]*Table1[[#This Row],[Odds]]*Table1[[#This Row],[Win]]-Table1[[#This Row],[Dom Bet]]</f>
        <v>0</v>
      </c>
      <c r="S1354" s="4">
        <f>S1353</f>
        <v>1.2669886665226793</v>
      </c>
      <c r="T1354">
        <v>0.66220000000000001</v>
      </c>
      <c r="U1354">
        <f>((Table1[[#This Row],[BB prob.]]*(Table1[[#This Row],[Odds]]-1)-1+Table1[[#This Row],[BB prob.]])/(Table1[[#This Row],[Odds]]-1))*0.3</f>
        <v>-1.6957021276595732E-2</v>
      </c>
      <c r="W1354">
        <f>(Table1[[#This Row],[BB Bet]]*Table1[[#This Row],[Odds]]*Table1[[#This Row],[Win]]-Table1[[#This Row],[BB Bet]])*Table1[[#This Row],[BB Bankroll]]</f>
        <v>0</v>
      </c>
      <c r="X1354">
        <f>Table1[[#This Row],[BB Bet]]*Table1[[#This Row],[Odds]]*Table1[[#This Row],[Win]]-Table1[[#This Row],[BB Bet]]</f>
        <v>0</v>
      </c>
      <c r="Y1354" s="5">
        <f>Y1353</f>
        <v>0.85777596611794338</v>
      </c>
    </row>
    <row r="1355" spans="1:25" x14ac:dyDescent="0.35">
      <c r="A1355" s="4">
        <v>2020020700.2</v>
      </c>
      <c r="B1355" s="4">
        <v>94</v>
      </c>
      <c r="C1355" s="4" t="s">
        <v>30</v>
      </c>
      <c r="D1355" s="4" t="s">
        <v>6</v>
      </c>
      <c r="E1355" s="4">
        <v>0</v>
      </c>
      <c r="F1355" s="4">
        <v>1</v>
      </c>
      <c r="G1355" s="4">
        <v>2.95</v>
      </c>
      <c r="H1355">
        <v>0.41203442297207782</v>
      </c>
      <c r="I1355">
        <f>((Table1[[#This Row],[H-S prob.]]*(Table1[[#This Row],[Odds]]-1)-1+Table1[[#This Row],[H-S prob.]])/(Table1[[#This Row],[Odds]]-1))*0.3</f>
        <v>3.3154084271943017E-2</v>
      </c>
      <c r="J1355">
        <v>3.3154084271943017E-2</v>
      </c>
      <c r="K1355">
        <f>(Table1[[#This Row],[H-S Bet]]*Table1[[#This Row],[Odds]]*Table1[[#This Row],[Win]]-Table1[[#This Row],[H-S Bet]])*Table1[[#This Row],[H-S Bankroll]]</f>
        <v>6.9876829250399577E-2</v>
      </c>
      <c r="L1355">
        <f>Table1[[#This Row],[H-S Bet]]*Table1[[#This Row],[Odds]]*Table1[[#This Row],[Win]]-Table1[[#This Row],[H-S Bet]]</f>
        <v>6.4650464330288898E-2</v>
      </c>
      <c r="M1355" s="5">
        <f>M1354</f>
        <v>1.0808403307578738</v>
      </c>
      <c r="N1355" s="4">
        <v>0.34499999999999997</v>
      </c>
      <c r="O1355" s="4">
        <f>((Table1[[#This Row],[Dom prob.]]*(Table1[[#This Row],[Odds]]-1)-1+Table1[[#This Row],[Dom prob.]])/(Table1[[#This Row],[Odds]]-1))*0.3</f>
        <v>2.7307692307692202E-3</v>
      </c>
      <c r="P1355" s="4">
        <v>2.7307692307692202E-3</v>
      </c>
      <c r="Q1355" s="4">
        <f>(Table1[[#This Row],[Dom Bet]]*Table1[[#This Row],[Odds]]*Table1[[#This Row],[Win]]-Table1[[#This Row],[Dom Bet]])*Table1[[#This Row],[Dom Bankroll]]</f>
        <v>6.746714649233241E-3</v>
      </c>
      <c r="R1355" s="4">
        <f>Table1[[#This Row],[Dom Bet]]*Table1[[#This Row],[Odds]]*Table1[[#This Row],[Win]]-Table1[[#This Row],[Dom Bet]]</f>
        <v>5.3249999999999791E-3</v>
      </c>
      <c r="S1355" s="4">
        <f>S1354</f>
        <v>1.2669886665226793</v>
      </c>
      <c r="T1355">
        <v>0.33779999999999999</v>
      </c>
      <c r="U1355">
        <f>((Table1[[#This Row],[BB prob.]]*(Table1[[#This Row],[Odds]]-1)-1+Table1[[#This Row],[BB prob.]])/(Table1[[#This Row],[Odds]]-1))*0.3</f>
        <v>-5.3692307692307579E-4</v>
      </c>
      <c r="W1355">
        <f>(Table1[[#This Row],[BB Bet]]*Table1[[#This Row],[Odds]]*Table1[[#This Row],[Win]]-Table1[[#This Row],[BB Bet]])*Table1[[#This Row],[BB Bankroll]]</f>
        <v>0</v>
      </c>
      <c r="X1355">
        <f>Table1[[#This Row],[BB Bet]]*Table1[[#This Row],[Odds]]*Table1[[#This Row],[Win]]-Table1[[#This Row],[BB Bet]]</f>
        <v>0</v>
      </c>
      <c r="Y1355" s="5">
        <f>Y1354</f>
        <v>0.85777596611794338</v>
      </c>
    </row>
    <row r="1356" spans="1:25" x14ac:dyDescent="0.35">
      <c r="A1356" s="4">
        <v>2020020700.3</v>
      </c>
      <c r="B1356" s="4">
        <v>94</v>
      </c>
      <c r="C1356" s="4" t="s">
        <v>31</v>
      </c>
      <c r="D1356" s="4" t="s">
        <v>5</v>
      </c>
      <c r="E1356" s="4">
        <v>0</v>
      </c>
      <c r="F1356" s="4">
        <v>1</v>
      </c>
      <c r="G1356" s="4">
        <v>2.4</v>
      </c>
      <c r="H1356">
        <v>0.36339400003870065</v>
      </c>
      <c r="I1356">
        <f>((Table1[[#This Row],[H-S prob.]]*(Table1[[#This Row],[Odds]]-1)-1+Table1[[#This Row],[H-S prob.]])/(Table1[[#This Row],[Odds]]-1))*0.3</f>
        <v>-2.7397371408668252E-2</v>
      </c>
      <c r="K1356">
        <f>(Table1[[#This Row],[H-S Bet]]*Table1[[#This Row],[Odds]]*Table1[[#This Row],[Win]]-Table1[[#This Row],[H-S Bet]])*Table1[[#This Row],[H-S Bankroll]]</f>
        <v>0</v>
      </c>
      <c r="L1356">
        <f>Table1[[#This Row],[H-S Bet]]*Table1[[#This Row],[Odds]]*Table1[[#This Row],[Win]]-Table1[[#This Row],[H-S Bet]]</f>
        <v>0</v>
      </c>
      <c r="M1356" s="5">
        <f>M1355</f>
        <v>1.0808403307578738</v>
      </c>
      <c r="N1356" s="4">
        <v>0.37</v>
      </c>
      <c r="O1356" s="4">
        <f>((Table1[[#This Row],[Dom prob.]]*(Table1[[#This Row],[Odds]]-1)-1+Table1[[#This Row],[Dom prob.]])/(Table1[[#This Row],[Odds]]-1))*0.3</f>
        <v>-2.4E-2</v>
      </c>
      <c r="P1356" s="4"/>
      <c r="Q1356" s="4">
        <f>(Table1[[#This Row],[Dom Bet]]*Table1[[#This Row],[Odds]]*Table1[[#This Row],[Win]]-Table1[[#This Row],[Dom Bet]])*Table1[[#This Row],[Dom Bankroll]]</f>
        <v>0</v>
      </c>
      <c r="R1356" s="4">
        <f>Table1[[#This Row],[Dom Bet]]*Table1[[#This Row],[Odds]]*Table1[[#This Row],[Win]]-Table1[[#This Row],[Dom Bet]]</f>
        <v>0</v>
      </c>
      <c r="S1356" s="4">
        <f>S1355</f>
        <v>1.2669886665226793</v>
      </c>
      <c r="T1356">
        <v>0.36639999999999995</v>
      </c>
      <c r="U1356">
        <f>((Table1[[#This Row],[BB prob.]]*(Table1[[#This Row],[Odds]]-1)-1+Table1[[#This Row],[BB prob.]])/(Table1[[#This Row],[Odds]]-1))*0.3</f>
        <v>-2.5851428571428615E-2</v>
      </c>
      <c r="W1356">
        <f>(Table1[[#This Row],[BB Bet]]*Table1[[#This Row],[Odds]]*Table1[[#This Row],[Win]]-Table1[[#This Row],[BB Bet]])*Table1[[#This Row],[BB Bankroll]]</f>
        <v>0</v>
      </c>
      <c r="X1356">
        <f>Table1[[#This Row],[BB Bet]]*Table1[[#This Row],[Odds]]*Table1[[#This Row],[Win]]-Table1[[#This Row],[BB Bet]]</f>
        <v>0</v>
      </c>
      <c r="Y1356" s="5">
        <f>Y1355</f>
        <v>0.85777596611794338</v>
      </c>
    </row>
    <row r="1357" spans="1:25" x14ac:dyDescent="0.35">
      <c r="A1357" s="4">
        <v>2020020700.3</v>
      </c>
      <c r="B1357" s="4">
        <v>94</v>
      </c>
      <c r="C1357" s="4" t="s">
        <v>5</v>
      </c>
      <c r="D1357" s="4" t="s">
        <v>31</v>
      </c>
      <c r="E1357" s="4">
        <v>1</v>
      </c>
      <c r="F1357" s="4">
        <v>0</v>
      </c>
      <c r="G1357" s="4">
        <v>1.62</v>
      </c>
      <c r="H1357">
        <v>0.6366059999612993</v>
      </c>
      <c r="I1357">
        <f>((Table1[[#This Row],[H-S prob.]]*(Table1[[#This Row],[Odds]]-1)-1+Table1[[#This Row],[H-S prob.]])/(Table1[[#This Row],[Odds]]-1))*0.3</f>
        <v>1.5145993518050757E-2</v>
      </c>
      <c r="J1357">
        <v>1.5145993518050757E-2</v>
      </c>
      <c r="K1357">
        <f>(Table1[[#This Row],[H-S Bet]]*Table1[[#This Row],[Odds]]*Table1[[#This Row],[Win]]-Table1[[#This Row],[H-S Bet]])*Table1[[#This Row],[H-S Bankroll]]</f>
        <v>-1.6370400643706592E-2</v>
      </c>
      <c r="L1357">
        <f>Table1[[#This Row],[H-S Bet]]*Table1[[#This Row],[Odds]]*Table1[[#This Row],[Win]]-Table1[[#This Row],[H-S Bet]]</f>
        <v>-1.5145993518050757E-2</v>
      </c>
      <c r="M1357" s="5">
        <f>M1356</f>
        <v>1.0808403307578738</v>
      </c>
      <c r="N1357" s="4">
        <v>0.63</v>
      </c>
      <c r="O1357" s="4">
        <f>((Table1[[#This Row],[Dom prob.]]*(Table1[[#This Row],[Odds]]-1)-1+Table1[[#This Row],[Dom prob.]])/(Table1[[#This Row],[Odds]]-1))*0.3</f>
        <v>9.9677419354838991E-3</v>
      </c>
      <c r="P1357" s="4">
        <v>9.9677419354838991E-3</v>
      </c>
      <c r="Q1357" s="4">
        <f>(Table1[[#This Row],[Dom Bet]]*Table1[[#This Row],[Odds]]*Table1[[#This Row],[Win]]-Table1[[#This Row],[Dom Bet]])*Table1[[#This Row],[Dom Bankroll]]</f>
        <v>-1.2629016063080936E-2</v>
      </c>
      <c r="R1357" s="4">
        <f>Table1[[#This Row],[Dom Bet]]*Table1[[#This Row],[Odds]]*Table1[[#This Row],[Win]]-Table1[[#This Row],[Dom Bet]]</f>
        <v>-9.9677419354838991E-3</v>
      </c>
      <c r="S1357" s="4">
        <f>S1356</f>
        <v>1.2669886665226793</v>
      </c>
      <c r="T1357">
        <v>0.63360000000000005</v>
      </c>
      <c r="U1357">
        <f>((Table1[[#This Row],[BB prob.]]*(Table1[[#This Row],[Odds]]-1)-1+Table1[[#This Row],[BB prob.]])/(Table1[[#This Row],[Odds]]-1))*0.3</f>
        <v>1.2789677419354894E-2</v>
      </c>
      <c r="V1357">
        <v>1.2789677419354894E-2</v>
      </c>
      <c r="W1357">
        <f>(Table1[[#This Row],[BB Bet]]*Table1[[#This Row],[Odds]]*Table1[[#This Row],[Win]]-Table1[[#This Row],[BB Bet]])*Table1[[#This Row],[BB Bankroll]]</f>
        <v>-1.0970677904723988E-2</v>
      </c>
      <c r="X1357">
        <f>Table1[[#This Row],[BB Bet]]*Table1[[#This Row],[Odds]]*Table1[[#This Row],[Win]]-Table1[[#This Row],[BB Bet]]</f>
        <v>-1.2789677419354894E-2</v>
      </c>
      <c r="Y1357" s="5">
        <f>Y1356</f>
        <v>0.85777596611794338</v>
      </c>
    </row>
    <row r="1358" spans="1:25" x14ac:dyDescent="0.35">
      <c r="A1358" s="4">
        <v>2020020701</v>
      </c>
      <c r="B1358" s="4">
        <v>95</v>
      </c>
      <c r="C1358" s="4" t="s">
        <v>14</v>
      </c>
      <c r="D1358" s="4" t="s">
        <v>13</v>
      </c>
      <c r="E1358" s="4">
        <v>1</v>
      </c>
      <c r="F1358" s="4">
        <v>1</v>
      </c>
      <c r="G1358" s="4">
        <v>1.68</v>
      </c>
      <c r="H1358">
        <v>0.56965623252355824</v>
      </c>
      <c r="I1358">
        <f>((Table1[[#This Row],[H-S prob.]]*(Table1[[#This Row],[Odds]]-1)-1+Table1[[#This Row],[H-S prob.]])/(Table1[[#This Row],[Odds]]-1))*0.3</f>
        <v>-1.8960674717833328E-2</v>
      </c>
      <c r="K1358">
        <f>(Table1[[#This Row],[H-S Bet]]*Table1[[#This Row],[Odds]]*Table1[[#This Row],[Win]]-Table1[[#This Row],[H-S Bet]])*Table1[[#This Row],[H-S Bankroll]]</f>
        <v>0</v>
      </c>
      <c r="L1358">
        <f>Table1[[#This Row],[H-S Bet]]*Table1[[#This Row],[Odds]]*Table1[[#This Row],[Win]]-Table1[[#This Row],[H-S Bet]]</f>
        <v>0</v>
      </c>
      <c r="M1358" s="5">
        <f>M1357+SUM(K1336:K1357)</f>
        <v>1.0306826849226549</v>
      </c>
      <c r="N1358" s="4">
        <v>0.60199999999999998</v>
      </c>
      <c r="O1358" s="4">
        <f>((Table1[[#This Row],[Dom prob.]]*(Table1[[#This Row],[Odds]]-1)-1+Table1[[#This Row],[Dom prob.]])/(Table1[[#This Row],[Odds]]-1))*0.3</f>
        <v>5.0117647058823198E-3</v>
      </c>
      <c r="P1358" s="4">
        <v>5.0117647058823198E-3</v>
      </c>
      <c r="Q1358" s="4">
        <f>(Table1[[#This Row],[Dom Bet]]*Table1[[#This Row],[Odds]]*Table1[[#This Row],[Win]]-Table1[[#This Row],[Dom Bet]])*Table1[[#This Row],[Dom Bankroll]]</f>
        <v>4.0724228456184364E-3</v>
      </c>
      <c r="R1358" s="4">
        <f>Table1[[#This Row],[Dom Bet]]*Table1[[#This Row],[Odds]]*Table1[[#This Row],[Win]]-Table1[[#This Row],[Dom Bet]]</f>
        <v>3.407999999999977E-3</v>
      </c>
      <c r="S1358" s="4">
        <f>S1357+SUM(Q1336:Q1357)</f>
        <v>1.1949597551697371</v>
      </c>
      <c r="T1358">
        <v>0.51449999999999996</v>
      </c>
      <c r="U1358">
        <f>((Table1[[#This Row],[BB prob.]]*(Table1[[#This Row],[Odds]]-1)-1+Table1[[#This Row],[BB prob.]])/(Table1[[#This Row],[Odds]]-1))*0.3</f>
        <v>-5.9841176470588273E-2</v>
      </c>
      <c r="W1358">
        <f>(Table1[[#This Row],[BB Bet]]*Table1[[#This Row],[Odds]]*Table1[[#This Row],[Win]]-Table1[[#This Row],[BB Bet]])*Table1[[#This Row],[BB Bankroll]]</f>
        <v>0</v>
      </c>
      <c r="X1358">
        <f>Table1[[#This Row],[BB Bet]]*Table1[[#This Row],[Odds]]*Table1[[#This Row],[Win]]-Table1[[#This Row],[BB Bet]]</f>
        <v>0</v>
      </c>
      <c r="Y1358" s="5">
        <f>Y1357+SUM(W1336:W1357)</f>
        <v>0.87394551876010884</v>
      </c>
    </row>
    <row r="1359" spans="1:25" x14ac:dyDescent="0.35">
      <c r="A1359" s="4">
        <v>2020020701</v>
      </c>
      <c r="B1359" s="4">
        <v>95</v>
      </c>
      <c r="C1359" s="4" t="s">
        <v>13</v>
      </c>
      <c r="D1359" s="4" t="s">
        <v>14</v>
      </c>
      <c r="E1359" s="4">
        <v>0</v>
      </c>
      <c r="F1359" s="4">
        <v>0</v>
      </c>
      <c r="G1359" s="4">
        <v>2.35</v>
      </c>
      <c r="H1359">
        <v>0.43034376747644176</v>
      </c>
      <c r="I1359">
        <f>((Table1[[#This Row],[H-S prob.]]*(Table1[[#This Row],[Odds]]-1)-1+Table1[[#This Row],[H-S prob.]])/(Table1[[#This Row],[Odds]]-1))*0.3</f>
        <v>2.5128563488084773E-3</v>
      </c>
      <c r="J1359">
        <v>2.5128563488084773E-3</v>
      </c>
      <c r="K1359">
        <f>(Table1[[#This Row],[H-S Bet]]*Table1[[#This Row],[Odds]]*Table1[[#This Row],[Win]]-Table1[[#This Row],[H-S Bet]])*Table1[[#This Row],[H-S Bankroll]]</f>
        <v>-2.5899575284148608E-3</v>
      </c>
      <c r="L1359">
        <f>Table1[[#This Row],[H-S Bet]]*Table1[[#This Row],[Odds]]*Table1[[#This Row],[Win]]-Table1[[#This Row],[H-S Bet]]</f>
        <v>-2.5128563488084773E-3</v>
      </c>
      <c r="M1359" s="5">
        <f>M1358</f>
        <v>1.0306826849226549</v>
      </c>
      <c r="N1359" s="4">
        <v>0.39800000000000002</v>
      </c>
      <c r="O1359" s="4">
        <f>((Table1[[#This Row],[Dom prob.]]*(Table1[[#This Row],[Odds]]-1)-1+Table1[[#This Row],[Dom prob.]])/(Table1[[#This Row],[Odds]]-1))*0.3</f>
        <v>-1.4377777777777746E-2</v>
      </c>
      <c r="P1359" s="4"/>
      <c r="Q1359" s="4">
        <f>(Table1[[#This Row],[Dom Bet]]*Table1[[#This Row],[Odds]]*Table1[[#This Row],[Win]]-Table1[[#This Row],[Dom Bet]])*Table1[[#This Row],[Dom Bankroll]]</f>
        <v>0</v>
      </c>
      <c r="R1359" s="4">
        <f>Table1[[#This Row],[Dom Bet]]*Table1[[#This Row],[Odds]]*Table1[[#This Row],[Win]]-Table1[[#This Row],[Dom Bet]]</f>
        <v>0</v>
      </c>
      <c r="S1359" s="4">
        <f>S1358</f>
        <v>1.1949597551697371</v>
      </c>
      <c r="T1359">
        <v>0.48550000000000004</v>
      </c>
      <c r="U1359">
        <f>((Table1[[#This Row],[BB prob.]]*(Table1[[#This Row],[Odds]]-1)-1+Table1[[#This Row],[BB prob.]])/(Table1[[#This Row],[Odds]]-1))*0.3</f>
        <v>3.1316666666666701E-2</v>
      </c>
      <c r="V1359">
        <v>3.1316666666666701E-2</v>
      </c>
      <c r="W1359">
        <f>(Table1[[#This Row],[BB Bet]]*Table1[[#This Row],[Odds]]*Table1[[#This Row],[Win]]-Table1[[#This Row],[BB Bet]])*Table1[[#This Row],[BB Bankroll]]</f>
        <v>-2.7369060495837438E-2</v>
      </c>
      <c r="X1359">
        <f>Table1[[#This Row],[BB Bet]]*Table1[[#This Row],[Odds]]*Table1[[#This Row],[Win]]-Table1[[#This Row],[BB Bet]]</f>
        <v>-3.1316666666666701E-2</v>
      </c>
      <c r="Y1359" s="5">
        <f>Y1358</f>
        <v>0.87394551876010884</v>
      </c>
    </row>
    <row r="1360" spans="1:25" x14ac:dyDescent="0.35">
      <c r="A1360" s="4">
        <v>2020020702</v>
      </c>
      <c r="B1360" s="4">
        <v>95</v>
      </c>
      <c r="C1360" s="4" t="s">
        <v>15</v>
      </c>
      <c r="D1360" s="4" t="s">
        <v>17</v>
      </c>
      <c r="E1360" s="4">
        <v>1</v>
      </c>
      <c r="F1360" s="4">
        <v>0</v>
      </c>
      <c r="G1360" s="4">
        <v>2.7</v>
      </c>
      <c r="H1360">
        <v>0.43447429923493491</v>
      </c>
      <c r="I1360">
        <f>((Table1[[#This Row],[H-S prob.]]*(Table1[[#This Row],[Odds]]-1)-1+Table1[[#This Row],[H-S prob.]])/(Table1[[#This Row],[Odds]]-1))*0.3</f>
        <v>3.0543636694292536E-2</v>
      </c>
      <c r="J1360">
        <v>3.0543636694292536E-2</v>
      </c>
      <c r="K1360">
        <f>(Table1[[#This Row],[H-S Bet]]*Table1[[#This Row],[Odds]]*Table1[[#This Row],[Win]]-Table1[[#This Row],[H-S Bet]])*Table1[[#This Row],[H-S Bankroll]]</f>
        <v>-3.1480797475375556E-2</v>
      </c>
      <c r="L1360">
        <f>Table1[[#This Row],[H-S Bet]]*Table1[[#This Row],[Odds]]*Table1[[#This Row],[Win]]-Table1[[#This Row],[H-S Bet]]</f>
        <v>-3.0543636694292536E-2</v>
      </c>
      <c r="M1360" s="5">
        <f>M1359</f>
        <v>1.0306826849226549</v>
      </c>
      <c r="N1360" s="4">
        <v>0.35699999999999998</v>
      </c>
      <c r="O1360" s="4">
        <f>((Table1[[#This Row],[Dom prob.]]*(Table1[[#This Row],[Odds]]-1)-1+Table1[[#This Row],[Dom prob.]])/(Table1[[#This Row],[Odds]]-1))*0.3</f>
        <v>-6.3705882352941201E-3</v>
      </c>
      <c r="P1360" s="4"/>
      <c r="Q1360" s="4">
        <f>(Table1[[#This Row],[Dom Bet]]*Table1[[#This Row],[Odds]]*Table1[[#This Row],[Win]]-Table1[[#This Row],[Dom Bet]])*Table1[[#This Row],[Dom Bankroll]]</f>
        <v>0</v>
      </c>
      <c r="R1360" s="4">
        <f>Table1[[#This Row],[Dom Bet]]*Table1[[#This Row],[Odds]]*Table1[[#This Row],[Win]]-Table1[[#This Row],[Dom Bet]]</f>
        <v>0</v>
      </c>
      <c r="S1360" s="4">
        <f>S1359</f>
        <v>1.1949597551697371</v>
      </c>
      <c r="T1360">
        <v>0.32169999999999999</v>
      </c>
      <c r="U1360">
        <f>((Table1[[#This Row],[BB prob.]]*(Table1[[#This Row],[Odds]]-1)-1+Table1[[#This Row],[BB prob.]])/(Table1[[#This Row],[Odds]]-1))*0.3</f>
        <v>-2.3190000000000002E-2</v>
      </c>
      <c r="W1360">
        <f>(Table1[[#This Row],[BB Bet]]*Table1[[#This Row],[Odds]]*Table1[[#This Row],[Win]]-Table1[[#This Row],[BB Bet]])*Table1[[#This Row],[BB Bankroll]]</f>
        <v>0</v>
      </c>
      <c r="X1360">
        <f>Table1[[#This Row],[BB Bet]]*Table1[[#This Row],[Odds]]*Table1[[#This Row],[Win]]-Table1[[#This Row],[BB Bet]]</f>
        <v>0</v>
      </c>
      <c r="Y1360" s="5">
        <f>Y1359</f>
        <v>0.87394551876010884</v>
      </c>
    </row>
    <row r="1361" spans="1:25" x14ac:dyDescent="0.35">
      <c r="A1361" s="4">
        <v>2020020702</v>
      </c>
      <c r="B1361" s="4">
        <v>95</v>
      </c>
      <c r="C1361" s="4" t="s">
        <v>17</v>
      </c>
      <c r="D1361" s="4" t="s">
        <v>15</v>
      </c>
      <c r="E1361" s="4">
        <v>0</v>
      </c>
      <c r="F1361" s="4">
        <v>1</v>
      </c>
      <c r="G1361" s="4">
        <v>1.51</v>
      </c>
      <c r="H1361">
        <v>0.56552570076506503</v>
      </c>
      <c r="I1361">
        <f>((Table1[[#This Row],[H-S prob.]]*(Table1[[#This Row],[Odds]]-1)-1+Table1[[#This Row],[H-S prob.]])/(Table1[[#This Row],[Odds]]-1))*0.3</f>
        <v>-8.591540696750101E-2</v>
      </c>
      <c r="K1361">
        <f>(Table1[[#This Row],[H-S Bet]]*Table1[[#This Row],[Odds]]*Table1[[#This Row],[Win]]-Table1[[#This Row],[H-S Bet]])*Table1[[#This Row],[H-S Bankroll]]</f>
        <v>0</v>
      </c>
      <c r="L1361">
        <f>Table1[[#This Row],[H-S Bet]]*Table1[[#This Row],[Odds]]*Table1[[#This Row],[Win]]-Table1[[#This Row],[H-S Bet]]</f>
        <v>0</v>
      </c>
      <c r="M1361" s="5">
        <f>M1360</f>
        <v>1.0306826849226549</v>
      </c>
      <c r="N1361" s="4">
        <v>0.64300000000000002</v>
      </c>
      <c r="O1361" s="4">
        <f>((Table1[[#This Row],[Dom prob.]]*(Table1[[#This Row],[Odds]]-1)-1+Table1[[#This Row],[Dom prob.]])/(Table1[[#This Row],[Odds]]-1))*0.3</f>
        <v>-1.7099999999999959E-2</v>
      </c>
      <c r="P1361" s="4"/>
      <c r="Q1361" s="4">
        <f>(Table1[[#This Row],[Dom Bet]]*Table1[[#This Row],[Odds]]*Table1[[#This Row],[Win]]-Table1[[#This Row],[Dom Bet]])*Table1[[#This Row],[Dom Bankroll]]</f>
        <v>0</v>
      </c>
      <c r="R1361" s="4">
        <f>Table1[[#This Row],[Dom Bet]]*Table1[[#This Row],[Odds]]*Table1[[#This Row],[Win]]-Table1[[#This Row],[Dom Bet]]</f>
        <v>0</v>
      </c>
      <c r="S1361" s="4">
        <f>S1360</f>
        <v>1.1949597551697371</v>
      </c>
      <c r="T1361">
        <v>0.67830000000000001</v>
      </c>
      <c r="U1361">
        <f>((Table1[[#This Row],[BB prob.]]*(Table1[[#This Row],[Odds]]-1)-1+Table1[[#This Row],[BB prob.]])/(Table1[[#This Row],[Odds]]-1))*0.3</f>
        <v>1.4254705882352977E-2</v>
      </c>
      <c r="V1361">
        <v>1.4254705882352977E-2</v>
      </c>
      <c r="W1361">
        <f>(Table1[[#This Row],[BB Bet]]*Table1[[#This Row],[Odds]]*Table1[[#This Row],[Win]]-Table1[[#This Row],[BB Bet]])*Table1[[#This Row],[BB Bankroll]]</f>
        <v>6.3534965268341312E-3</v>
      </c>
      <c r="X1361">
        <f>Table1[[#This Row],[BB Bet]]*Table1[[#This Row],[Odds]]*Table1[[#This Row],[Win]]-Table1[[#This Row],[BB Bet]]</f>
        <v>7.2699000000000184E-3</v>
      </c>
      <c r="Y1361" s="5">
        <f>Y1360</f>
        <v>0.87394551876010884</v>
      </c>
    </row>
    <row r="1362" spans="1:25" x14ac:dyDescent="0.35">
      <c r="A1362" s="4">
        <v>2020020705</v>
      </c>
      <c r="B1362" s="4">
        <v>95</v>
      </c>
      <c r="C1362" s="4" t="s">
        <v>26</v>
      </c>
      <c r="D1362" s="4" t="s">
        <v>27</v>
      </c>
      <c r="E1362" s="4">
        <v>1</v>
      </c>
      <c r="F1362" s="4">
        <v>0</v>
      </c>
      <c r="G1362" s="4">
        <v>3.15</v>
      </c>
      <c r="H1362">
        <v>0.34683919525136708</v>
      </c>
      <c r="I1362">
        <f>((Table1[[#This Row],[H-S prob.]]*(Table1[[#This Row],[Odds]]-1)-1+Table1[[#This Row],[H-S prob.]])/(Table1[[#This Row],[Odds]]-1))*0.3</f>
        <v>1.2913041633740418E-2</v>
      </c>
      <c r="J1362">
        <v>1.2913041633740418E-2</v>
      </c>
      <c r="K1362">
        <f>(Table1[[#This Row],[H-S Bet]]*Table1[[#This Row],[Odds]]*Table1[[#This Row],[Win]]-Table1[[#This Row],[H-S Bet]])*Table1[[#This Row],[H-S Bankroll]]</f>
        <v>-1.33092484215816E-2</v>
      </c>
      <c r="L1362">
        <f>Table1[[#This Row],[H-S Bet]]*Table1[[#This Row],[Odds]]*Table1[[#This Row],[Win]]-Table1[[#This Row],[H-S Bet]]</f>
        <v>-1.2913041633740418E-2</v>
      </c>
      <c r="M1362" s="5">
        <f>M1361</f>
        <v>1.0306826849226549</v>
      </c>
      <c r="N1362" s="4">
        <v>0.30499999999999999</v>
      </c>
      <c r="O1362" s="4">
        <f>((Table1[[#This Row],[Dom prob.]]*(Table1[[#This Row],[Odds]]-1)-1+Table1[[#This Row],[Dom prob.]])/(Table1[[#This Row],[Odds]]-1))*0.3</f>
        <v>-5.4767441860465206E-3</v>
      </c>
      <c r="P1362" s="4"/>
      <c r="Q1362" s="4">
        <f>(Table1[[#This Row],[Dom Bet]]*Table1[[#This Row],[Odds]]*Table1[[#This Row],[Win]]-Table1[[#This Row],[Dom Bet]])*Table1[[#This Row],[Dom Bankroll]]</f>
        <v>0</v>
      </c>
      <c r="R1362" s="4">
        <f>Table1[[#This Row],[Dom Bet]]*Table1[[#This Row],[Odds]]*Table1[[#This Row],[Win]]-Table1[[#This Row],[Dom Bet]]</f>
        <v>0</v>
      </c>
      <c r="S1362" s="4">
        <f>S1361</f>
        <v>1.1949597551697371</v>
      </c>
      <c r="T1362">
        <v>0.25090000000000001</v>
      </c>
      <c r="U1362">
        <f>((Table1[[#This Row],[BB prob.]]*(Table1[[#This Row],[Odds]]-1)-1+Table1[[#This Row],[BB prob.]])/(Table1[[#This Row],[Odds]]-1))*0.3</f>
        <v>-2.9255581395348833E-2</v>
      </c>
      <c r="W1362">
        <f>(Table1[[#This Row],[BB Bet]]*Table1[[#This Row],[Odds]]*Table1[[#This Row],[Win]]-Table1[[#This Row],[BB Bet]])*Table1[[#This Row],[BB Bankroll]]</f>
        <v>0</v>
      </c>
      <c r="X1362">
        <f>Table1[[#This Row],[BB Bet]]*Table1[[#This Row],[Odds]]*Table1[[#This Row],[Win]]-Table1[[#This Row],[BB Bet]]</f>
        <v>0</v>
      </c>
      <c r="Y1362" s="5">
        <f>Y1361</f>
        <v>0.87394551876010884</v>
      </c>
    </row>
    <row r="1363" spans="1:25" x14ac:dyDescent="0.35">
      <c r="A1363" s="4">
        <v>2020020705</v>
      </c>
      <c r="B1363" s="4">
        <v>95</v>
      </c>
      <c r="C1363" s="4" t="s">
        <v>27</v>
      </c>
      <c r="D1363" s="4" t="s">
        <v>26</v>
      </c>
      <c r="E1363" s="4">
        <v>0</v>
      </c>
      <c r="F1363" s="4">
        <v>1</v>
      </c>
      <c r="G1363" s="4">
        <v>1.38</v>
      </c>
      <c r="H1363">
        <v>0.65316080474863292</v>
      </c>
      <c r="I1363">
        <f>((Table1[[#This Row],[H-S prob.]]*(Table1[[#This Row],[Odds]]-1)-1+Table1[[#This Row],[H-S prob.]])/(Table1[[#This Row],[Odds]]-1))*0.3</f>
        <v>-7.7872175879121083E-2</v>
      </c>
      <c r="K1363">
        <f>(Table1[[#This Row],[H-S Bet]]*Table1[[#This Row],[Odds]]*Table1[[#This Row],[Win]]-Table1[[#This Row],[H-S Bet]])*Table1[[#This Row],[H-S Bankroll]]</f>
        <v>0</v>
      </c>
      <c r="L1363">
        <f>Table1[[#This Row],[H-S Bet]]*Table1[[#This Row],[Odds]]*Table1[[#This Row],[Win]]-Table1[[#This Row],[H-S Bet]]</f>
        <v>0</v>
      </c>
      <c r="M1363" s="5">
        <f>M1362</f>
        <v>1.0306826849226549</v>
      </c>
      <c r="N1363" s="4">
        <v>0.69500000000000006</v>
      </c>
      <c r="O1363" s="4">
        <f>((Table1[[#This Row],[Dom prob.]]*(Table1[[#This Row],[Odds]]-1)-1+Table1[[#This Row],[Dom prob.]])/(Table1[[#This Row],[Odds]]-1))*0.3</f>
        <v>-3.2289473684210486E-2</v>
      </c>
      <c r="P1363" s="4"/>
      <c r="Q1363" s="4">
        <f>(Table1[[#This Row],[Dom Bet]]*Table1[[#This Row],[Odds]]*Table1[[#This Row],[Win]]-Table1[[#This Row],[Dom Bet]])*Table1[[#This Row],[Dom Bankroll]]</f>
        <v>0</v>
      </c>
      <c r="R1363" s="4">
        <f>Table1[[#This Row],[Dom Bet]]*Table1[[#This Row],[Odds]]*Table1[[#This Row],[Win]]-Table1[[#This Row],[Dom Bet]]</f>
        <v>0</v>
      </c>
      <c r="S1363" s="4">
        <f>S1362</f>
        <v>1.1949597551697371</v>
      </c>
      <c r="T1363">
        <v>0.74909999999999999</v>
      </c>
      <c r="U1363">
        <f>((Table1[[#This Row],[BB prob.]]*(Table1[[#This Row],[Odds]]-1)-1+Table1[[#This Row],[BB prob.]])/(Table1[[#This Row],[Odds]]-1))*0.3</f>
        <v>2.6651052631578829E-2</v>
      </c>
      <c r="V1363">
        <v>2.6651052631578829E-2</v>
      </c>
      <c r="W1363">
        <f>(Table1[[#This Row],[BB Bet]]*Table1[[#This Row],[Odds]]*Table1[[#This Row],[Win]]-Table1[[#This Row],[BB Bet]])*Table1[[#This Row],[BB Bankroll]]</f>
        <v>8.8507958466910817E-3</v>
      </c>
      <c r="X1363">
        <f>Table1[[#This Row],[BB Bet]]*Table1[[#This Row],[Odds]]*Table1[[#This Row],[Win]]-Table1[[#This Row],[BB Bet]]</f>
        <v>1.012739999999995E-2</v>
      </c>
      <c r="Y1363" s="5">
        <f>Y1362</f>
        <v>0.87394551876010884</v>
      </c>
    </row>
    <row r="1364" spans="1:25" x14ac:dyDescent="0.35">
      <c r="A1364" s="4">
        <v>2020020705.0999999</v>
      </c>
      <c r="B1364" s="4">
        <v>95</v>
      </c>
      <c r="C1364" s="4" t="s">
        <v>7</v>
      </c>
      <c r="D1364" s="4" t="s">
        <v>9</v>
      </c>
      <c r="E1364" s="4">
        <v>0</v>
      </c>
      <c r="F1364" s="4">
        <v>0</v>
      </c>
      <c r="G1364" s="4">
        <v>1.29</v>
      </c>
      <c r="H1364">
        <v>0.57575543036501098</v>
      </c>
      <c r="I1364">
        <f>((Table1[[#This Row],[H-S prob.]]*(Table1[[#This Row],[Odds]]-1)-1+Table1[[#This Row],[H-S prob.]])/(Table1[[#This Row],[Odds]]-1))*0.3</f>
        <v>-0.26614706361634738</v>
      </c>
      <c r="K1364">
        <f>(Table1[[#This Row],[H-S Bet]]*Table1[[#This Row],[Odds]]*Table1[[#This Row],[Win]]-Table1[[#This Row],[H-S Bet]])*Table1[[#This Row],[H-S Bankroll]]</f>
        <v>0</v>
      </c>
      <c r="L1364">
        <f>Table1[[#This Row],[H-S Bet]]*Table1[[#This Row],[Odds]]*Table1[[#This Row],[Win]]-Table1[[#This Row],[H-S Bet]]</f>
        <v>0</v>
      </c>
      <c r="M1364" s="5">
        <f>M1363</f>
        <v>1.0306826849226549</v>
      </c>
      <c r="N1364" s="4">
        <v>0.73099999999999998</v>
      </c>
      <c r="O1364" s="4">
        <f>((Table1[[#This Row],[Dom prob.]]*(Table1[[#This Row],[Odds]]-1)-1+Table1[[#This Row],[Dom prob.]])/(Table1[[#This Row],[Odds]]-1))*0.3</f>
        <v>-5.8975862068965511E-2</v>
      </c>
      <c r="P1364" s="4"/>
      <c r="Q1364" s="4">
        <f>(Table1[[#This Row],[Dom Bet]]*Table1[[#This Row],[Odds]]*Table1[[#This Row],[Win]]-Table1[[#This Row],[Dom Bet]])*Table1[[#This Row],[Dom Bankroll]]</f>
        <v>0</v>
      </c>
      <c r="R1364" s="4">
        <f>Table1[[#This Row],[Dom Bet]]*Table1[[#This Row],[Odds]]*Table1[[#This Row],[Win]]-Table1[[#This Row],[Dom Bet]]</f>
        <v>0</v>
      </c>
      <c r="S1364" s="4">
        <f>S1363</f>
        <v>1.1949597551697371</v>
      </c>
      <c r="T1364">
        <v>0.59850000000000003</v>
      </c>
      <c r="U1364">
        <f>((Table1[[#This Row],[BB prob.]]*(Table1[[#This Row],[Odds]]-1)-1+Table1[[#This Row],[BB prob.]])/(Table1[[#This Row],[Odds]]-1))*0.3</f>
        <v>-0.23579482758620685</v>
      </c>
      <c r="W1364">
        <f>(Table1[[#This Row],[BB Bet]]*Table1[[#This Row],[Odds]]*Table1[[#This Row],[Win]]-Table1[[#This Row],[BB Bet]])*Table1[[#This Row],[BB Bankroll]]</f>
        <v>0</v>
      </c>
      <c r="X1364">
        <f>Table1[[#This Row],[BB Bet]]*Table1[[#This Row],[Odds]]*Table1[[#This Row],[Win]]-Table1[[#This Row],[BB Bet]]</f>
        <v>0</v>
      </c>
      <c r="Y1364" s="5">
        <f>Y1363</f>
        <v>0.87394551876010884</v>
      </c>
    </row>
    <row r="1365" spans="1:25" x14ac:dyDescent="0.35">
      <c r="A1365" s="4">
        <v>2020020705.0999999</v>
      </c>
      <c r="B1365" s="4">
        <v>95</v>
      </c>
      <c r="C1365" s="4" t="s">
        <v>9</v>
      </c>
      <c r="D1365" s="4" t="s">
        <v>7</v>
      </c>
      <c r="E1365" s="4">
        <v>1</v>
      </c>
      <c r="F1365" s="4">
        <v>1</v>
      </c>
      <c r="G1365" s="4">
        <v>3.75</v>
      </c>
      <c r="H1365">
        <v>0.42424456963498891</v>
      </c>
      <c r="I1365">
        <f>((Table1[[#This Row],[H-S prob.]]*(Table1[[#This Row],[Odds]]-1)-1+Table1[[#This Row],[H-S prob.]])/(Table1[[#This Row],[Odds]]-1))*0.3</f>
        <v>6.4463687577949999E-2</v>
      </c>
      <c r="J1365">
        <v>6.4463687577949999E-2</v>
      </c>
      <c r="K1365">
        <f>(Table1[[#This Row],[H-S Bet]]*Table1[[#This Row],[Odds]]*Table1[[#This Row],[Win]]-Table1[[#This Row],[H-S Bet]])*Table1[[#This Row],[H-S Bankroll]]</f>
        <v>0.18271441813035597</v>
      </c>
      <c r="L1365">
        <f>Table1[[#This Row],[H-S Bet]]*Table1[[#This Row],[Odds]]*Table1[[#This Row],[Win]]-Table1[[#This Row],[H-S Bet]]</f>
        <v>0.17727514083936252</v>
      </c>
      <c r="M1365" s="5">
        <f>M1364</f>
        <v>1.0306826849226549</v>
      </c>
      <c r="N1365" s="4">
        <v>0.26900000000000002</v>
      </c>
      <c r="O1365" s="4">
        <f>((Table1[[#This Row],[Dom prob.]]*(Table1[[#This Row],[Odds]]-1)-1+Table1[[#This Row],[Dom prob.]])/(Table1[[#This Row],[Odds]]-1))*0.3</f>
        <v>9.5454545454545846E-4</v>
      </c>
      <c r="P1365" s="4">
        <v>9.5454545454545846E-4</v>
      </c>
      <c r="Q1365" s="4">
        <f>(Table1[[#This Row],[Dom Bet]]*Table1[[#This Row],[Odds]]*Table1[[#This Row],[Win]]-Table1[[#This Row],[Dom Bet]])*Table1[[#This Row],[Dom Bankroll]]</f>
        <v>3.1367693573205731E-3</v>
      </c>
      <c r="R1365" s="4">
        <f>Table1[[#This Row],[Dom Bet]]*Table1[[#This Row],[Odds]]*Table1[[#This Row],[Win]]-Table1[[#This Row],[Dom Bet]]</f>
        <v>2.625000000000011E-3</v>
      </c>
      <c r="S1365" s="4">
        <f>S1364</f>
        <v>1.1949597551697371</v>
      </c>
      <c r="T1365">
        <v>0.40150000000000002</v>
      </c>
      <c r="U1365">
        <f>((Table1[[#This Row],[BB prob.]]*(Table1[[#This Row],[Odds]]-1)-1+Table1[[#This Row],[BB prob.]])/(Table1[[#This Row],[Odds]]-1))*0.3</f>
        <v>5.5159090909090908E-2</v>
      </c>
      <c r="V1365">
        <v>5.5159090909090908E-2</v>
      </c>
      <c r="W1365">
        <f>(Table1[[#This Row],[BB Bet]]*Table1[[#This Row],[Odds]]*Table1[[#This Row],[Win]]-Table1[[#This Row],[BB Bet]])*Table1[[#This Row],[BB Bankroll]]</f>
        <v>0.13256661087692401</v>
      </c>
      <c r="X1365">
        <f>Table1[[#This Row],[BB Bet]]*Table1[[#This Row],[Odds]]*Table1[[#This Row],[Win]]-Table1[[#This Row],[BB Bet]]</f>
        <v>0.1516875</v>
      </c>
      <c r="Y1365" s="5">
        <f>Y1364</f>
        <v>0.87394551876010884</v>
      </c>
    </row>
    <row r="1366" spans="1:25" x14ac:dyDescent="0.35">
      <c r="A1366" s="4">
        <v>2020020705.2</v>
      </c>
      <c r="B1366" s="4">
        <v>95</v>
      </c>
      <c r="C1366" s="4" t="s">
        <v>12</v>
      </c>
      <c r="D1366" s="4" t="s">
        <v>3</v>
      </c>
      <c r="E1366" s="4">
        <v>1</v>
      </c>
      <c r="F1366" s="4">
        <v>1</v>
      </c>
      <c r="G1366" s="4">
        <v>3.4</v>
      </c>
      <c r="H1366">
        <v>0.29184057209062497</v>
      </c>
      <c r="I1366">
        <f>((Table1[[#This Row],[H-S prob.]]*(Table1[[#This Row],[Odds]]-1)-1+Table1[[#This Row],[H-S prob.]])/(Table1[[#This Row],[Odds]]-1))*0.3</f>
        <v>-9.67756861484384E-4</v>
      </c>
      <c r="K1366">
        <f>(Table1[[#This Row],[H-S Bet]]*Table1[[#This Row],[Odds]]*Table1[[#This Row],[Win]]-Table1[[#This Row],[H-S Bet]])*Table1[[#This Row],[H-S Bankroll]]</f>
        <v>0</v>
      </c>
      <c r="L1366">
        <f>Table1[[#This Row],[H-S Bet]]*Table1[[#This Row],[Odds]]*Table1[[#This Row],[Win]]-Table1[[#This Row],[H-S Bet]]</f>
        <v>0</v>
      </c>
      <c r="M1366" s="5">
        <f>M1365</f>
        <v>1.0306826849226549</v>
      </c>
      <c r="N1366" s="4">
        <v>0.27300000000000002</v>
      </c>
      <c r="O1366" s="4">
        <f>((Table1[[#This Row],[Dom prob.]]*(Table1[[#This Row],[Odds]]-1)-1+Table1[[#This Row],[Dom prob.]])/(Table1[[#This Row],[Odds]]-1))*0.3</f>
        <v>-8.9749999999999969E-3</v>
      </c>
      <c r="P1366" s="4"/>
      <c r="Q1366" s="4">
        <f>(Table1[[#This Row],[Dom Bet]]*Table1[[#This Row],[Odds]]*Table1[[#This Row],[Win]]-Table1[[#This Row],[Dom Bet]])*Table1[[#This Row],[Dom Bankroll]]</f>
        <v>0</v>
      </c>
      <c r="R1366" s="4">
        <f>Table1[[#This Row],[Dom Bet]]*Table1[[#This Row],[Odds]]*Table1[[#This Row],[Win]]-Table1[[#This Row],[Dom Bet]]</f>
        <v>0</v>
      </c>
      <c r="S1366" s="4">
        <f>S1365</f>
        <v>1.1949597551697371</v>
      </c>
      <c r="T1366">
        <v>0.28749999999999998</v>
      </c>
      <c r="U1366">
        <f>((Table1[[#This Row],[BB prob.]]*(Table1[[#This Row],[Odds]]-1)-1+Table1[[#This Row],[BB prob.]])/(Table1[[#This Row],[Odds]]-1))*0.3</f>
        <v>-2.8125000000000099E-3</v>
      </c>
      <c r="W1366">
        <f>(Table1[[#This Row],[BB Bet]]*Table1[[#This Row],[Odds]]*Table1[[#This Row],[Win]]-Table1[[#This Row],[BB Bet]])*Table1[[#This Row],[BB Bankroll]]</f>
        <v>0</v>
      </c>
      <c r="X1366">
        <f>Table1[[#This Row],[BB Bet]]*Table1[[#This Row],[Odds]]*Table1[[#This Row],[Win]]-Table1[[#This Row],[BB Bet]]</f>
        <v>0</v>
      </c>
      <c r="Y1366" s="5">
        <f>Y1365</f>
        <v>0.87394551876010884</v>
      </c>
    </row>
    <row r="1367" spans="1:25" x14ac:dyDescent="0.35">
      <c r="A1367" s="4">
        <v>2020020705.2</v>
      </c>
      <c r="B1367" s="4">
        <v>95</v>
      </c>
      <c r="C1367" s="4" t="s">
        <v>3</v>
      </c>
      <c r="D1367" s="4" t="s">
        <v>12</v>
      </c>
      <c r="E1367" s="4">
        <v>0</v>
      </c>
      <c r="F1367" s="4">
        <v>0</v>
      </c>
      <c r="G1367" s="4">
        <v>1.38</v>
      </c>
      <c r="H1367">
        <v>0.70815942790937492</v>
      </c>
      <c r="I1367">
        <f>((Table1[[#This Row],[H-S prob.]]*(Table1[[#This Row],[Odds]]-1)-1+Table1[[#This Row],[H-S prob.]])/(Table1[[#This Row],[Odds]]-1))*0.3</f>
        <v>-1.7952623277681105E-2</v>
      </c>
      <c r="K1367">
        <f>(Table1[[#This Row],[H-S Bet]]*Table1[[#This Row],[Odds]]*Table1[[#This Row],[Win]]-Table1[[#This Row],[H-S Bet]])*Table1[[#This Row],[H-S Bankroll]]</f>
        <v>0</v>
      </c>
      <c r="L1367">
        <f>Table1[[#This Row],[H-S Bet]]*Table1[[#This Row],[Odds]]*Table1[[#This Row],[Win]]-Table1[[#This Row],[H-S Bet]]</f>
        <v>0</v>
      </c>
      <c r="M1367" s="5">
        <f>M1366</f>
        <v>1.0306826849226549</v>
      </c>
      <c r="N1367" s="4">
        <v>0.72699999999999998</v>
      </c>
      <c r="O1367" s="4">
        <f>((Table1[[#This Row],[Dom prob.]]*(Table1[[#This Row],[Odds]]-1)-1+Table1[[#This Row],[Dom prob.]])/(Table1[[#This Row],[Odds]]-1))*0.3</f>
        <v>2.573684210526261E-3</v>
      </c>
      <c r="P1367" s="4">
        <v>2.573684210526261E-3</v>
      </c>
      <c r="Q1367" s="4">
        <f>(Table1[[#This Row],[Dom Bet]]*Table1[[#This Row],[Odds]]*Table1[[#This Row],[Win]]-Table1[[#This Row],[Dom Bet]])*Table1[[#This Row],[Dom Bankroll]]</f>
        <v>-3.0754490540946789E-3</v>
      </c>
      <c r="R1367" s="4">
        <f>Table1[[#This Row],[Dom Bet]]*Table1[[#This Row],[Odds]]*Table1[[#This Row],[Win]]-Table1[[#This Row],[Dom Bet]]</f>
        <v>-2.573684210526261E-3</v>
      </c>
      <c r="S1367" s="4">
        <f>S1366</f>
        <v>1.1949597551697371</v>
      </c>
      <c r="T1367">
        <v>0.71250000000000002</v>
      </c>
      <c r="U1367">
        <f>((Table1[[#This Row],[BB prob.]]*(Table1[[#This Row],[Odds]]-1)-1+Table1[[#This Row],[BB prob.]])/(Table1[[#This Row],[Odds]]-1))*0.3</f>
        <v>-1.3223684210526353E-2</v>
      </c>
      <c r="W1367">
        <f>(Table1[[#This Row],[BB Bet]]*Table1[[#This Row],[Odds]]*Table1[[#This Row],[Win]]-Table1[[#This Row],[BB Bet]])*Table1[[#This Row],[BB Bankroll]]</f>
        <v>0</v>
      </c>
      <c r="X1367">
        <f>Table1[[#This Row],[BB Bet]]*Table1[[#This Row],[Odds]]*Table1[[#This Row],[Win]]-Table1[[#This Row],[BB Bet]]</f>
        <v>0</v>
      </c>
      <c r="Y1367" s="5">
        <f>Y1366</f>
        <v>0.87394551876010884</v>
      </c>
    </row>
    <row r="1368" spans="1:25" x14ac:dyDescent="0.35">
      <c r="A1368" s="4">
        <v>2020020705.3</v>
      </c>
      <c r="B1368" s="4">
        <v>95</v>
      </c>
      <c r="C1368" s="4" t="s">
        <v>16</v>
      </c>
      <c r="D1368" s="4" t="s">
        <v>2</v>
      </c>
      <c r="E1368" s="4">
        <v>0</v>
      </c>
      <c r="F1368" s="4">
        <v>1</v>
      </c>
      <c r="G1368" s="4">
        <v>1.68</v>
      </c>
      <c r="H1368">
        <v>0.5475301285824361</v>
      </c>
      <c r="I1368">
        <f>((Table1[[#This Row],[H-S prob.]]*(Table1[[#This Row],[Odds]]-1)-1+Table1[[#This Row],[H-S prob.]])/(Table1[[#This Row],[Odds]]-1))*0.3</f>
        <v>-3.5360022344782673E-2</v>
      </c>
      <c r="K1368">
        <f>(Table1[[#This Row],[H-S Bet]]*Table1[[#This Row],[Odds]]*Table1[[#This Row],[Win]]-Table1[[#This Row],[H-S Bet]])*Table1[[#This Row],[H-S Bankroll]]</f>
        <v>0</v>
      </c>
      <c r="L1368">
        <f>Table1[[#This Row],[H-S Bet]]*Table1[[#This Row],[Odds]]*Table1[[#This Row],[Win]]-Table1[[#This Row],[H-S Bet]]</f>
        <v>0</v>
      </c>
      <c r="M1368" s="5">
        <f>M1367</f>
        <v>1.0306826849226549</v>
      </c>
      <c r="N1368" s="4">
        <v>0.55600000000000005</v>
      </c>
      <c r="O1368" s="4">
        <f>((Table1[[#This Row],[Dom prob.]]*(Table1[[#This Row],[Odds]]-1)-1+Table1[[#This Row],[Dom prob.]])/(Table1[[#This Row],[Odds]]-1))*0.3</f>
        <v>-2.9082352941176462E-2</v>
      </c>
      <c r="P1368" s="4"/>
      <c r="Q1368" s="4">
        <f>(Table1[[#This Row],[Dom Bet]]*Table1[[#This Row],[Odds]]*Table1[[#This Row],[Win]]-Table1[[#This Row],[Dom Bet]])*Table1[[#This Row],[Dom Bankroll]]</f>
        <v>0</v>
      </c>
      <c r="R1368" s="4">
        <f>Table1[[#This Row],[Dom Bet]]*Table1[[#This Row],[Odds]]*Table1[[#This Row],[Win]]-Table1[[#This Row],[Dom Bet]]</f>
        <v>0</v>
      </c>
      <c r="S1368" s="4">
        <f>S1367</f>
        <v>1.1949597551697371</v>
      </c>
      <c r="T1368">
        <v>0.61199999999999999</v>
      </c>
      <c r="U1368">
        <f>((Table1[[#This Row],[BB prob.]]*(Table1[[#This Row],[Odds]]-1)-1+Table1[[#This Row],[BB prob.]])/(Table1[[#This Row],[Odds]]-1))*0.3</f>
        <v>1.2423529411764689E-2</v>
      </c>
      <c r="V1368">
        <v>1.2423529411764689E-2</v>
      </c>
      <c r="W1368">
        <f>(Table1[[#This Row],[BB Bet]]*Table1[[#This Row],[Odds]]*Table1[[#This Row],[Win]]-Table1[[#This Row],[BB Bet]])*Table1[[#This Row],[BB Bankroll]]</f>
        <v>7.3830917424853896E-3</v>
      </c>
      <c r="X1368">
        <f>Table1[[#This Row],[BB Bet]]*Table1[[#This Row],[Odds]]*Table1[[#This Row],[Win]]-Table1[[#This Row],[BB Bet]]</f>
        <v>8.4479999999999885E-3</v>
      </c>
      <c r="Y1368" s="5">
        <f>Y1367</f>
        <v>0.87394551876010884</v>
      </c>
    </row>
    <row r="1369" spans="1:25" x14ac:dyDescent="0.35">
      <c r="A1369" s="4">
        <v>2020020705.3</v>
      </c>
      <c r="B1369" s="4">
        <v>95</v>
      </c>
      <c r="C1369" s="4" t="s">
        <v>2</v>
      </c>
      <c r="D1369" s="4" t="s">
        <v>16</v>
      </c>
      <c r="E1369" s="4">
        <v>1</v>
      </c>
      <c r="F1369" s="4">
        <v>0</v>
      </c>
      <c r="G1369" s="4">
        <v>2.4</v>
      </c>
      <c r="H1369">
        <v>0.45246987141756401</v>
      </c>
      <c r="I1369">
        <f>((Table1[[#This Row],[H-S prob.]]*(Table1[[#This Row],[Odds]]-1)-1+Table1[[#This Row],[H-S prob.]])/(Table1[[#This Row],[Odds]]-1))*0.3</f>
        <v>1.8413076729032918E-2</v>
      </c>
      <c r="J1369">
        <v>1.8413076729032918E-2</v>
      </c>
      <c r="K1369">
        <f>(Table1[[#This Row],[H-S Bet]]*Table1[[#This Row],[Odds]]*Table1[[#This Row],[Win]]-Table1[[#This Row],[H-S Bet]])*Table1[[#This Row],[H-S Bankroll]]</f>
        <v>-1.8978039360766506E-2</v>
      </c>
      <c r="L1369">
        <f>Table1[[#This Row],[H-S Bet]]*Table1[[#This Row],[Odds]]*Table1[[#This Row],[Win]]-Table1[[#This Row],[H-S Bet]]</f>
        <v>-1.8413076729032918E-2</v>
      </c>
      <c r="M1369" s="5">
        <f>M1368</f>
        <v>1.0306826849226549</v>
      </c>
      <c r="N1369" s="4">
        <v>0.44400000000000001</v>
      </c>
      <c r="O1369" s="4">
        <f>((Table1[[#This Row],[Dom prob.]]*(Table1[[#This Row],[Odds]]-1)-1+Table1[[#This Row],[Dom prob.]])/(Table1[[#This Row],[Odds]]-1))*0.3</f>
        <v>1.4057142857142843E-2</v>
      </c>
      <c r="P1369" s="4">
        <v>1.4057142857142843E-2</v>
      </c>
      <c r="Q1369" s="4">
        <f>(Table1[[#This Row],[Dom Bet]]*Table1[[#This Row],[Odds]]*Table1[[#This Row],[Win]]-Table1[[#This Row],[Dom Bet]])*Table1[[#This Row],[Dom Bankroll]]</f>
        <v>-1.6797719986957428E-2</v>
      </c>
      <c r="R1369" s="4">
        <f>Table1[[#This Row],[Dom Bet]]*Table1[[#This Row],[Odds]]*Table1[[#This Row],[Win]]-Table1[[#This Row],[Dom Bet]]</f>
        <v>-1.4057142857142843E-2</v>
      </c>
      <c r="S1369" s="4">
        <f>S1368</f>
        <v>1.1949597551697371</v>
      </c>
      <c r="T1369">
        <v>0.38800000000000001</v>
      </c>
      <c r="U1369">
        <f>((Table1[[#This Row],[BB prob.]]*(Table1[[#This Row],[Odds]]-1)-1+Table1[[#This Row],[BB prob.]])/(Table1[[#This Row],[Odds]]-1))*0.3</f>
        <v>-1.4742857142857137E-2</v>
      </c>
      <c r="W1369">
        <f>(Table1[[#This Row],[BB Bet]]*Table1[[#This Row],[Odds]]*Table1[[#This Row],[Win]]-Table1[[#This Row],[BB Bet]])*Table1[[#This Row],[BB Bankroll]]</f>
        <v>0</v>
      </c>
      <c r="X1369">
        <f>Table1[[#This Row],[BB Bet]]*Table1[[#This Row],[Odds]]*Table1[[#This Row],[Win]]-Table1[[#This Row],[BB Bet]]</f>
        <v>0</v>
      </c>
      <c r="Y1369" s="5">
        <f>Y1368</f>
        <v>0.87394551876010884</v>
      </c>
    </row>
    <row r="1370" spans="1:25" x14ac:dyDescent="0.35">
      <c r="A1370" s="4">
        <v>2020020707</v>
      </c>
      <c r="B1370" s="4">
        <v>96</v>
      </c>
      <c r="C1370" s="4" t="s">
        <v>20</v>
      </c>
      <c r="D1370" s="4" t="s">
        <v>31</v>
      </c>
      <c r="E1370" s="4">
        <v>0</v>
      </c>
      <c r="F1370" s="4">
        <v>0</v>
      </c>
      <c r="G1370" s="4">
        <v>2.9</v>
      </c>
      <c r="H1370">
        <v>0.43521021649730796</v>
      </c>
      <c r="I1370">
        <f>((Table1[[#This Row],[H-S prob.]]*(Table1[[#This Row],[Odds]]-1)-1+Table1[[#This Row],[H-S prob.]])/(Table1[[#This Row],[Odds]]-1))*0.3</f>
        <v>4.1385730711925223E-2</v>
      </c>
      <c r="J1370">
        <v>4.1385730711925223E-2</v>
      </c>
      <c r="K1370">
        <f>(Table1[[#This Row],[H-S Bet]]*Table1[[#This Row],[Odds]]*Table1[[#This Row],[Win]]-Table1[[#This Row],[H-S Bet]])*Table1[[#This Row],[H-S Bankroll]]</f>
        <v>-4.747104966426454E-2</v>
      </c>
      <c r="L1370">
        <f>Table1[[#This Row],[H-S Bet]]*Table1[[#This Row],[Odds]]*Table1[[#This Row],[Win]]-Table1[[#This Row],[H-S Bet]]</f>
        <v>-4.1385730711925223E-2</v>
      </c>
      <c r="M1370" s="5">
        <f>M1369+SUM(K1358:K1369)</f>
        <v>1.1470390602668723</v>
      </c>
      <c r="N1370" s="4">
        <v>0.36699999999999999</v>
      </c>
      <c r="O1370" s="4">
        <f>((Table1[[#This Row],[Dom prob.]]*(Table1[[#This Row],[Odds]]-1)-1+Table1[[#This Row],[Dom prob.]])/(Table1[[#This Row],[Odds]]-1))*0.3</f>
        <v>1.0152631578947354E-2</v>
      </c>
      <c r="P1370" s="4">
        <v>1.0152631578947354E-2</v>
      </c>
      <c r="Q1370" s="4">
        <f>(Table1[[#This Row],[Dom Bet]]*Table1[[#This Row],[Odds]]*Table1[[#This Row],[Win]]-Table1[[#This Row],[Dom Bet]])*Table1[[#This Row],[Dom Bankroll]]</f>
        <v>-1.2003413454745785E-2</v>
      </c>
      <c r="R1370" s="4">
        <f>Table1[[#This Row],[Dom Bet]]*Table1[[#This Row],[Odds]]*Table1[[#This Row],[Win]]-Table1[[#This Row],[Dom Bet]]</f>
        <v>-1.0152631578947354E-2</v>
      </c>
      <c r="S1370" s="4">
        <f>S1369+SUM(Q1358:Q1369)</f>
        <v>1.1822957783316239</v>
      </c>
      <c r="T1370">
        <v>0.36219999999999997</v>
      </c>
      <c r="U1370">
        <f>((Table1[[#This Row],[BB prob.]]*(Table1[[#This Row],[Odds]]-1)-1+Table1[[#This Row],[BB prob.]])/(Table1[[#This Row],[Odds]]-1))*0.3</f>
        <v>7.9547368421052419E-3</v>
      </c>
      <c r="V1370">
        <v>7.9547368421052419E-3</v>
      </c>
      <c r="W1370">
        <f>(Table1[[#This Row],[BB Bet]]*Table1[[#This Row],[Odds]]*Table1[[#This Row],[Win]]-Table1[[#This Row],[BB Bet]])*Table1[[#This Row],[BB Bankroll]]</f>
        <v>-7.9685021423838796E-3</v>
      </c>
      <c r="X1370">
        <f>Table1[[#This Row],[BB Bet]]*Table1[[#This Row],[Odds]]*Table1[[#This Row],[Win]]-Table1[[#This Row],[BB Bet]]</f>
        <v>-7.9547368421052419E-3</v>
      </c>
      <c r="Y1370" s="5">
        <f>Y1369+SUM(W1358:W1369)</f>
        <v>1.001730453257206</v>
      </c>
    </row>
    <row r="1371" spans="1:25" x14ac:dyDescent="0.35">
      <c r="A1371" s="4">
        <v>2020020707</v>
      </c>
      <c r="B1371" s="4">
        <v>96</v>
      </c>
      <c r="C1371" s="4" t="s">
        <v>31</v>
      </c>
      <c r="D1371" s="4" t="s">
        <v>20</v>
      </c>
      <c r="E1371" s="4">
        <v>1</v>
      </c>
      <c r="F1371" s="4">
        <v>1</v>
      </c>
      <c r="G1371" s="4">
        <v>1.45</v>
      </c>
      <c r="H1371">
        <v>0.56478978350269204</v>
      </c>
      <c r="I1371">
        <f>((Table1[[#This Row],[H-S prob.]]*(Table1[[#This Row],[Odds]]-1)-1+Table1[[#This Row],[H-S prob.]])/(Table1[[#This Row],[Odds]]-1))*0.3</f>
        <v>-0.12070320928073106</v>
      </c>
      <c r="K1371">
        <f>(Table1[[#This Row],[H-S Bet]]*Table1[[#This Row],[Odds]]*Table1[[#This Row],[Win]]-Table1[[#This Row],[H-S Bet]])*Table1[[#This Row],[H-S Bankroll]]</f>
        <v>0</v>
      </c>
      <c r="L1371">
        <f>Table1[[#This Row],[H-S Bet]]*Table1[[#This Row],[Odds]]*Table1[[#This Row],[Win]]-Table1[[#This Row],[H-S Bet]]</f>
        <v>0</v>
      </c>
      <c r="M1371" s="5">
        <f>M1370</f>
        <v>1.1470390602668723</v>
      </c>
      <c r="N1371" s="4">
        <v>0.63300000000000001</v>
      </c>
      <c r="O1371" s="4">
        <f>((Table1[[#This Row],[Dom prob.]]*(Table1[[#This Row],[Odds]]-1)-1+Table1[[#This Row],[Dom prob.]])/(Table1[[#This Row],[Odds]]-1))*0.3</f>
        <v>-5.476666666666663E-2</v>
      </c>
      <c r="P1371" s="4"/>
      <c r="Q1371" s="4">
        <f>(Table1[[#This Row],[Dom Bet]]*Table1[[#This Row],[Odds]]*Table1[[#This Row],[Win]]-Table1[[#This Row],[Dom Bet]])*Table1[[#This Row],[Dom Bankroll]]</f>
        <v>0</v>
      </c>
      <c r="R1371" s="4">
        <f>Table1[[#This Row],[Dom Bet]]*Table1[[#This Row],[Odds]]*Table1[[#This Row],[Win]]-Table1[[#This Row],[Dom Bet]]</f>
        <v>0</v>
      </c>
      <c r="S1371" s="4">
        <f>S1370</f>
        <v>1.1822957783316239</v>
      </c>
      <c r="T1371">
        <v>0.63780000000000003</v>
      </c>
      <c r="U1371">
        <f>((Table1[[#This Row],[BB prob.]]*(Table1[[#This Row],[Odds]]-1)-1+Table1[[#This Row],[BB prob.]])/(Table1[[#This Row],[Odds]]-1))*0.3</f>
        <v>-5.012666666666666E-2</v>
      </c>
      <c r="W1371">
        <f>(Table1[[#This Row],[BB Bet]]*Table1[[#This Row],[Odds]]*Table1[[#This Row],[Win]]-Table1[[#This Row],[BB Bet]])*Table1[[#This Row],[BB Bankroll]]</f>
        <v>0</v>
      </c>
      <c r="X1371">
        <f>Table1[[#This Row],[BB Bet]]*Table1[[#This Row],[Odds]]*Table1[[#This Row],[Win]]-Table1[[#This Row],[BB Bet]]</f>
        <v>0</v>
      </c>
      <c r="Y1371" s="5">
        <f>Y1370</f>
        <v>1.001730453257206</v>
      </c>
    </row>
    <row r="1372" spans="1:25" x14ac:dyDescent="0.35">
      <c r="A1372" s="4">
        <v>2020020708</v>
      </c>
      <c r="B1372" s="4">
        <v>96</v>
      </c>
      <c r="C1372" s="4" t="s">
        <v>22</v>
      </c>
      <c r="D1372" s="4" t="s">
        <v>30</v>
      </c>
      <c r="E1372" s="4">
        <v>1</v>
      </c>
      <c r="F1372" s="4">
        <v>0</v>
      </c>
      <c r="G1372" s="4">
        <v>1.47</v>
      </c>
      <c r="H1372">
        <v>0.5833040047237652</v>
      </c>
      <c r="I1372">
        <f>((Table1[[#This Row],[H-S prob.]]*(Table1[[#This Row],[Odds]]-1)-1+Table1[[#This Row],[H-S prob.]])/(Table1[[#This Row],[Odds]]-1))*0.3</f>
        <v>-9.0984965780467122E-2</v>
      </c>
      <c r="K1372">
        <f>(Table1[[#This Row],[H-S Bet]]*Table1[[#This Row],[Odds]]*Table1[[#This Row],[Win]]-Table1[[#This Row],[H-S Bet]])*Table1[[#This Row],[H-S Bankroll]]</f>
        <v>0</v>
      </c>
      <c r="L1372">
        <f>Table1[[#This Row],[H-S Bet]]*Table1[[#This Row],[Odds]]*Table1[[#This Row],[Win]]-Table1[[#This Row],[H-S Bet]]</f>
        <v>0</v>
      </c>
      <c r="M1372" s="5">
        <f>M1371</f>
        <v>1.1470390602668723</v>
      </c>
      <c r="N1372" s="4">
        <v>0.66600000000000004</v>
      </c>
      <c r="O1372" s="4">
        <f>((Table1[[#This Row],[Dom prob.]]*(Table1[[#This Row],[Odds]]-1)-1+Table1[[#This Row],[Dom prob.]])/(Table1[[#This Row],[Odds]]-1))*0.3</f>
        <v>-1.3391489361702055E-2</v>
      </c>
      <c r="P1372" s="4"/>
      <c r="Q1372" s="4">
        <f>(Table1[[#This Row],[Dom Bet]]*Table1[[#This Row],[Odds]]*Table1[[#This Row],[Win]]-Table1[[#This Row],[Dom Bet]])*Table1[[#This Row],[Dom Bankroll]]</f>
        <v>0</v>
      </c>
      <c r="R1372" s="4">
        <f>Table1[[#This Row],[Dom Bet]]*Table1[[#This Row],[Odds]]*Table1[[#This Row],[Win]]-Table1[[#This Row],[Dom Bet]]</f>
        <v>0</v>
      </c>
      <c r="S1372" s="4">
        <f>S1371</f>
        <v>1.1822957783316239</v>
      </c>
      <c r="T1372">
        <v>0.62119999999999997</v>
      </c>
      <c r="U1372">
        <f>((Table1[[#This Row],[BB prob.]]*(Table1[[#This Row],[Odds]]-1)-1+Table1[[#This Row],[BB prob.]])/(Table1[[#This Row],[Odds]]-1))*0.3</f>
        <v>-5.5427234042553279E-2</v>
      </c>
      <c r="W1372">
        <f>(Table1[[#This Row],[BB Bet]]*Table1[[#This Row],[Odds]]*Table1[[#This Row],[Win]]-Table1[[#This Row],[BB Bet]])*Table1[[#This Row],[BB Bankroll]]</f>
        <v>0</v>
      </c>
      <c r="X1372">
        <f>Table1[[#This Row],[BB Bet]]*Table1[[#This Row],[Odds]]*Table1[[#This Row],[Win]]-Table1[[#This Row],[BB Bet]]</f>
        <v>0</v>
      </c>
      <c r="Y1372" s="5">
        <f>Y1371</f>
        <v>1.001730453257206</v>
      </c>
    </row>
    <row r="1373" spans="1:25" x14ac:dyDescent="0.35">
      <c r="A1373" s="4">
        <v>2020020708</v>
      </c>
      <c r="B1373" s="4">
        <v>96</v>
      </c>
      <c r="C1373" s="4" t="s">
        <v>30</v>
      </c>
      <c r="D1373" s="4" t="s">
        <v>22</v>
      </c>
      <c r="E1373" s="4">
        <v>0</v>
      </c>
      <c r="F1373" s="4">
        <v>1</v>
      </c>
      <c r="G1373" s="4">
        <v>2.8</v>
      </c>
      <c r="H1373">
        <v>0.4166959952762348</v>
      </c>
      <c r="I1373">
        <f>((Table1[[#This Row],[H-S prob.]]*(Table1[[#This Row],[Odds]]-1)-1+Table1[[#This Row],[H-S prob.]])/(Table1[[#This Row],[Odds]]-1))*0.3</f>
        <v>2.7791464462242902E-2</v>
      </c>
      <c r="J1373">
        <v>2.7791464462242902E-2</v>
      </c>
      <c r="K1373">
        <f>(Table1[[#This Row],[H-S Bet]]*Table1[[#This Row],[Odds]]*Table1[[#This Row],[Win]]-Table1[[#This Row],[H-S Bet]])*Table1[[#This Row],[H-S Bankroll]]</f>
        <v>5.7380211504380288E-2</v>
      </c>
      <c r="L1373">
        <f>Table1[[#This Row],[H-S Bet]]*Table1[[#This Row],[Odds]]*Table1[[#This Row],[Win]]-Table1[[#This Row],[H-S Bet]]</f>
        <v>5.0024636032037217E-2</v>
      </c>
      <c r="M1373" s="5">
        <f>M1372</f>
        <v>1.1470390602668723</v>
      </c>
      <c r="N1373" s="4">
        <v>0.33399999999999996</v>
      </c>
      <c r="O1373" s="4">
        <f>((Table1[[#This Row],[Dom prob.]]*(Table1[[#This Row],[Odds]]-1)-1+Table1[[#This Row],[Dom prob.]])/(Table1[[#This Row],[Odds]]-1))*0.3</f>
        <v>-1.0800000000000032E-2</v>
      </c>
      <c r="P1373" s="4"/>
      <c r="Q1373" s="4">
        <f>(Table1[[#This Row],[Dom Bet]]*Table1[[#This Row],[Odds]]*Table1[[#This Row],[Win]]-Table1[[#This Row],[Dom Bet]])*Table1[[#This Row],[Dom Bankroll]]</f>
        <v>0</v>
      </c>
      <c r="R1373" s="4">
        <f>Table1[[#This Row],[Dom Bet]]*Table1[[#This Row],[Odds]]*Table1[[#This Row],[Win]]-Table1[[#This Row],[Dom Bet]]</f>
        <v>0</v>
      </c>
      <c r="S1373" s="4">
        <f>S1372</f>
        <v>1.1822957783316239</v>
      </c>
      <c r="T1373">
        <v>0.37880000000000003</v>
      </c>
      <c r="U1373">
        <f>((Table1[[#This Row],[BB prob.]]*(Table1[[#This Row],[Odds]]-1)-1+Table1[[#This Row],[BB prob.]])/(Table1[[#This Row],[Odds]]-1))*0.3</f>
        <v>1.0106666666666672E-2</v>
      </c>
      <c r="V1373">
        <v>1.0106666666666672E-2</v>
      </c>
      <c r="W1373">
        <f>(Table1[[#This Row],[BB Bet]]*Table1[[#This Row],[Odds]]*Table1[[#This Row],[Win]]-Table1[[#This Row],[BB Bet]])*Table1[[#This Row],[BB Bankroll]]</f>
        <v>1.82234804056551E-2</v>
      </c>
      <c r="X1373">
        <f>Table1[[#This Row],[BB Bet]]*Table1[[#This Row],[Odds]]*Table1[[#This Row],[Win]]-Table1[[#This Row],[BB Bet]]</f>
        <v>1.8192000000000007E-2</v>
      </c>
      <c r="Y1373" s="5">
        <f>Y1372</f>
        <v>1.001730453257206</v>
      </c>
    </row>
    <row r="1374" spans="1:25" x14ac:dyDescent="0.35">
      <c r="A1374" s="4">
        <v>2020020709</v>
      </c>
      <c r="B1374" s="4">
        <v>96</v>
      </c>
      <c r="C1374" s="4" t="s">
        <v>8</v>
      </c>
      <c r="D1374" s="4" t="s">
        <v>6</v>
      </c>
      <c r="E1374" s="4">
        <v>1</v>
      </c>
      <c r="F1374" s="4">
        <v>1</v>
      </c>
      <c r="G1374" s="4">
        <v>1.8</v>
      </c>
      <c r="H1374">
        <v>0.55787720669620833</v>
      </c>
      <c r="I1374">
        <f>((Table1[[#This Row],[H-S prob.]]*(Table1[[#This Row],[Odds]]-1)-1+Table1[[#This Row],[H-S prob.]])/(Table1[[#This Row],[Odds]]-1))*0.3</f>
        <v>1.5671145199406544E-3</v>
      </c>
      <c r="J1374">
        <v>1.5671145199406544E-3</v>
      </c>
      <c r="K1374">
        <f>(Table1[[#This Row],[H-S Bet]]*Table1[[#This Row],[Odds]]*Table1[[#This Row],[Win]]-Table1[[#This Row],[H-S Bet]])*Table1[[#This Row],[H-S Bankroll]]</f>
        <v>1.4380332530266394E-3</v>
      </c>
      <c r="L1374">
        <f>Table1[[#This Row],[H-S Bet]]*Table1[[#This Row],[Odds]]*Table1[[#This Row],[Win]]-Table1[[#This Row],[H-S Bet]]</f>
        <v>1.2536916159525237E-3</v>
      </c>
      <c r="M1374" s="5">
        <f>M1373</f>
        <v>1.1470390602668723</v>
      </c>
      <c r="N1374" s="4">
        <v>0.54</v>
      </c>
      <c r="O1374" s="4">
        <f>((Table1[[#This Row],[Dom prob.]]*(Table1[[#This Row],[Odds]]-1)-1+Table1[[#This Row],[Dom prob.]])/(Table1[[#This Row],[Odds]]-1))*0.3</f>
        <v>-1.0499999999999968E-2</v>
      </c>
      <c r="P1374" s="4"/>
      <c r="Q1374" s="4">
        <f>(Table1[[#This Row],[Dom Bet]]*Table1[[#This Row],[Odds]]*Table1[[#This Row],[Win]]-Table1[[#This Row],[Dom Bet]])*Table1[[#This Row],[Dom Bankroll]]</f>
        <v>0</v>
      </c>
      <c r="R1374" s="4">
        <f>Table1[[#This Row],[Dom Bet]]*Table1[[#This Row],[Odds]]*Table1[[#This Row],[Win]]-Table1[[#This Row],[Dom Bet]]</f>
        <v>0</v>
      </c>
      <c r="S1374" s="4">
        <f>S1373</f>
        <v>1.1822957783316239</v>
      </c>
      <c r="T1374">
        <v>0.57609999999999995</v>
      </c>
      <c r="U1374">
        <f>((Table1[[#This Row],[BB prob.]]*(Table1[[#This Row],[Odds]]-1)-1+Table1[[#This Row],[BB prob.]])/(Table1[[#This Row],[Odds]]-1))*0.3</f>
        <v>1.3867499999999963E-2</v>
      </c>
      <c r="V1374">
        <v>1.3867499999999963E-2</v>
      </c>
      <c r="W1374">
        <f>(Table1[[#This Row],[BB Bet]]*Table1[[#This Row],[Odds]]*Table1[[#This Row],[Win]]-Table1[[#This Row],[BB Bet]])*Table1[[#This Row],[BB Bankroll]]</f>
        <v>1.1113197648435415E-2</v>
      </c>
      <c r="X1374">
        <f>Table1[[#This Row],[BB Bet]]*Table1[[#This Row],[Odds]]*Table1[[#This Row],[Win]]-Table1[[#This Row],[BB Bet]]</f>
        <v>1.1093999999999972E-2</v>
      </c>
      <c r="Y1374" s="5">
        <f>Y1373</f>
        <v>1.001730453257206</v>
      </c>
    </row>
    <row r="1375" spans="1:25" x14ac:dyDescent="0.35">
      <c r="A1375" s="4">
        <v>2020020709</v>
      </c>
      <c r="B1375" s="4">
        <v>96</v>
      </c>
      <c r="C1375" s="4" t="s">
        <v>6</v>
      </c>
      <c r="D1375" s="4" t="s">
        <v>8</v>
      </c>
      <c r="E1375" s="4">
        <v>0</v>
      </c>
      <c r="F1375" s="4">
        <v>0</v>
      </c>
      <c r="G1375" s="4">
        <v>2.1</v>
      </c>
      <c r="H1375">
        <v>0.44212279330379151</v>
      </c>
      <c r="I1375">
        <f>((Table1[[#This Row],[H-S prob.]]*(Table1[[#This Row],[Odds]]-1)-1+Table1[[#This Row],[H-S prob.]])/(Table1[[#This Row],[Odds]]-1))*0.3</f>
        <v>-1.9511491107828505E-2</v>
      </c>
      <c r="K1375">
        <f>(Table1[[#This Row],[H-S Bet]]*Table1[[#This Row],[Odds]]*Table1[[#This Row],[Win]]-Table1[[#This Row],[H-S Bet]])*Table1[[#This Row],[H-S Bankroll]]</f>
        <v>0</v>
      </c>
      <c r="L1375">
        <f>Table1[[#This Row],[H-S Bet]]*Table1[[#This Row],[Odds]]*Table1[[#This Row],[Win]]-Table1[[#This Row],[H-S Bet]]</f>
        <v>0</v>
      </c>
      <c r="M1375" s="5">
        <f>M1374</f>
        <v>1.1470390602668723</v>
      </c>
      <c r="N1375" s="4">
        <v>0.45999999999999996</v>
      </c>
      <c r="O1375" s="4">
        <f>((Table1[[#This Row],[Dom prob.]]*(Table1[[#This Row],[Odds]]-1)-1+Table1[[#This Row],[Dom prob.]])/(Table1[[#This Row],[Odds]]-1))*0.3</f>
        <v>-9.2727272727272797E-3</v>
      </c>
      <c r="P1375" s="4"/>
      <c r="Q1375" s="4">
        <f>(Table1[[#This Row],[Dom Bet]]*Table1[[#This Row],[Odds]]*Table1[[#This Row],[Win]]-Table1[[#This Row],[Dom Bet]])*Table1[[#This Row],[Dom Bankroll]]</f>
        <v>0</v>
      </c>
      <c r="R1375" s="4">
        <f>Table1[[#This Row],[Dom Bet]]*Table1[[#This Row],[Odds]]*Table1[[#This Row],[Win]]-Table1[[#This Row],[Dom Bet]]</f>
        <v>0</v>
      </c>
      <c r="S1375" s="4">
        <f>S1374</f>
        <v>1.1822957783316239</v>
      </c>
      <c r="T1375">
        <v>0.42390000000000005</v>
      </c>
      <c r="U1375">
        <f>((Table1[[#This Row],[BB prob.]]*(Table1[[#This Row],[Odds]]-1)-1+Table1[[#This Row],[BB prob.]])/(Table1[[#This Row],[Odds]]-1))*0.3</f>
        <v>-2.9948181818181773E-2</v>
      </c>
      <c r="W1375">
        <f>(Table1[[#This Row],[BB Bet]]*Table1[[#This Row],[Odds]]*Table1[[#This Row],[Win]]-Table1[[#This Row],[BB Bet]])*Table1[[#This Row],[BB Bankroll]]</f>
        <v>0</v>
      </c>
      <c r="X1375">
        <f>Table1[[#This Row],[BB Bet]]*Table1[[#This Row],[Odds]]*Table1[[#This Row],[Win]]-Table1[[#This Row],[BB Bet]]</f>
        <v>0</v>
      </c>
      <c r="Y1375" s="5">
        <f>Y1374</f>
        <v>1.001730453257206</v>
      </c>
    </row>
    <row r="1376" spans="1:25" x14ac:dyDescent="0.35">
      <c r="A1376" s="4">
        <v>2020020711</v>
      </c>
      <c r="B1376" s="4">
        <v>96</v>
      </c>
      <c r="C1376" s="4" t="s">
        <v>32</v>
      </c>
      <c r="D1376" s="4" t="s">
        <v>19</v>
      </c>
      <c r="E1376" s="4">
        <v>1</v>
      </c>
      <c r="F1376" s="4">
        <v>1</v>
      </c>
      <c r="G1376" s="4">
        <v>1.43</v>
      </c>
      <c r="H1376">
        <v>0.63135548444806766</v>
      </c>
      <c r="I1376">
        <f>((Table1[[#This Row],[H-S prob.]]*(Table1[[#This Row],[Odds]]-1)-1+Table1[[#This Row],[H-S prob.]])/(Table1[[#This Row],[Odds]]-1))*0.3</f>
        <v>-6.7787202725067414E-2</v>
      </c>
      <c r="K1376">
        <f>(Table1[[#This Row],[H-S Bet]]*Table1[[#This Row],[Odds]]*Table1[[#This Row],[Win]]-Table1[[#This Row],[H-S Bet]])*Table1[[#This Row],[H-S Bankroll]]</f>
        <v>0</v>
      </c>
      <c r="L1376">
        <f>Table1[[#This Row],[H-S Bet]]*Table1[[#This Row],[Odds]]*Table1[[#This Row],[Win]]-Table1[[#This Row],[H-S Bet]]</f>
        <v>0</v>
      </c>
      <c r="M1376" s="5">
        <f>M1375</f>
        <v>1.1470390602668723</v>
      </c>
      <c r="N1376" s="4">
        <v>0.66600000000000004</v>
      </c>
      <c r="O1376" s="4">
        <f>((Table1[[#This Row],[Dom prob.]]*(Table1[[#This Row],[Odds]]-1)-1+Table1[[#This Row],[Dom prob.]])/(Table1[[#This Row],[Odds]]-1))*0.3</f>
        <v>-3.3223255813953488E-2</v>
      </c>
      <c r="P1376" s="4"/>
      <c r="Q1376" s="4">
        <f>(Table1[[#This Row],[Dom Bet]]*Table1[[#This Row],[Odds]]*Table1[[#This Row],[Win]]-Table1[[#This Row],[Dom Bet]])*Table1[[#This Row],[Dom Bankroll]]</f>
        <v>0</v>
      </c>
      <c r="R1376" s="4">
        <f>Table1[[#This Row],[Dom Bet]]*Table1[[#This Row],[Odds]]*Table1[[#This Row],[Win]]-Table1[[#This Row],[Dom Bet]]</f>
        <v>0</v>
      </c>
      <c r="S1376" s="4">
        <f>S1375</f>
        <v>1.1822957783316239</v>
      </c>
      <c r="T1376">
        <v>0.72030000000000005</v>
      </c>
      <c r="U1376">
        <f>((Table1[[#This Row],[BB prob.]]*(Table1[[#This Row],[Odds]]-1)-1+Table1[[#This Row],[BB prob.]])/(Table1[[#This Row],[Odds]]-1))*0.3</f>
        <v>2.0950465116279054E-2</v>
      </c>
      <c r="V1376">
        <v>2.0950465116279054E-2</v>
      </c>
      <c r="W1376">
        <f>(Table1[[#This Row],[BB Bet]]*Table1[[#This Row],[Odds]]*Table1[[#This Row],[Win]]-Table1[[#This Row],[BB Bet]])*Table1[[#This Row],[BB Bankroll]]</f>
        <v>9.0242891342581823E-3</v>
      </c>
      <c r="X1376">
        <f>Table1[[#This Row],[BB Bet]]*Table1[[#This Row],[Odds]]*Table1[[#This Row],[Win]]-Table1[[#This Row],[BB Bet]]</f>
        <v>9.008699999999991E-3</v>
      </c>
      <c r="Y1376" s="5">
        <f>Y1375</f>
        <v>1.001730453257206</v>
      </c>
    </row>
    <row r="1377" spans="1:25" x14ac:dyDescent="0.35">
      <c r="A1377" s="4">
        <v>2020020711</v>
      </c>
      <c r="B1377" s="4">
        <v>96</v>
      </c>
      <c r="C1377" s="4" t="s">
        <v>19</v>
      </c>
      <c r="D1377" s="4" t="s">
        <v>32</v>
      </c>
      <c r="E1377" s="4">
        <v>0</v>
      </c>
      <c r="F1377" s="4">
        <v>0</v>
      </c>
      <c r="G1377" s="4">
        <v>3.05</v>
      </c>
      <c r="H1377">
        <v>0.36864451555193228</v>
      </c>
      <c r="I1377">
        <f>((Table1[[#This Row],[H-S prob.]]*(Table1[[#This Row],[Odds]]-1)-1+Table1[[#This Row],[H-S prob.]])/(Table1[[#This Row],[Odds]]-1))*0.3</f>
        <v>1.8199869136594153E-2</v>
      </c>
      <c r="J1377">
        <v>1.8199869136594153E-2</v>
      </c>
      <c r="K1377">
        <f>(Table1[[#This Row],[H-S Bet]]*Table1[[#This Row],[Odds]]*Table1[[#This Row],[Win]]-Table1[[#This Row],[H-S Bet]])*Table1[[#This Row],[H-S Bankroll]]</f>
        <v>-2.0875960791419009E-2</v>
      </c>
      <c r="L1377">
        <f>Table1[[#This Row],[H-S Bet]]*Table1[[#This Row],[Odds]]*Table1[[#This Row],[Win]]-Table1[[#This Row],[H-S Bet]]</f>
        <v>-1.8199869136594153E-2</v>
      </c>
      <c r="M1377" s="5">
        <f>M1376</f>
        <v>1.1470390602668723</v>
      </c>
      <c r="N1377" s="4">
        <v>0.33399999999999996</v>
      </c>
      <c r="O1377" s="4">
        <f>((Table1[[#This Row],[Dom prob.]]*(Table1[[#This Row],[Odds]]-1)-1+Table1[[#This Row],[Dom prob.]])/(Table1[[#This Row],[Odds]]-1))*0.3</f>
        <v>2.7365853658536331E-3</v>
      </c>
      <c r="P1377" s="4">
        <v>2.7365853658536331E-3</v>
      </c>
      <c r="Q1377" s="4">
        <f>(Table1[[#This Row],[Dom Bet]]*Table1[[#This Row],[Odds]]*Table1[[#This Row],[Win]]-Table1[[#This Row],[Dom Bet]])*Table1[[#This Row],[Dom Bankroll]]</f>
        <v>-3.2354533250928529E-3</v>
      </c>
      <c r="R1377" s="4">
        <f>Table1[[#This Row],[Dom Bet]]*Table1[[#This Row],[Odds]]*Table1[[#This Row],[Win]]-Table1[[#This Row],[Dom Bet]]</f>
        <v>-2.7365853658536331E-3</v>
      </c>
      <c r="S1377" s="4">
        <f>S1376</f>
        <v>1.1822957783316239</v>
      </c>
      <c r="T1377">
        <v>0.27969999999999995</v>
      </c>
      <c r="U1377">
        <f>((Table1[[#This Row],[BB prob.]]*(Table1[[#This Row],[Odds]]-1)-1+Table1[[#This Row],[BB prob.]])/(Table1[[#This Row],[Odds]]-1))*0.3</f>
        <v>-2.1499756097561013E-2</v>
      </c>
      <c r="W1377">
        <f>(Table1[[#This Row],[BB Bet]]*Table1[[#This Row],[Odds]]*Table1[[#This Row],[Win]]-Table1[[#This Row],[BB Bet]])*Table1[[#This Row],[BB Bankroll]]</f>
        <v>0</v>
      </c>
      <c r="X1377">
        <f>Table1[[#This Row],[BB Bet]]*Table1[[#This Row],[Odds]]*Table1[[#This Row],[Win]]-Table1[[#This Row],[BB Bet]]</f>
        <v>0</v>
      </c>
      <c r="Y1377" s="5">
        <f>Y1376</f>
        <v>1.001730453257206</v>
      </c>
    </row>
    <row r="1378" spans="1:25" x14ac:dyDescent="0.35">
      <c r="A1378" s="4">
        <v>2020020712</v>
      </c>
      <c r="B1378" s="4">
        <v>96</v>
      </c>
      <c r="C1378" s="4" t="s">
        <v>24</v>
      </c>
      <c r="D1378" s="4" t="s">
        <v>29</v>
      </c>
      <c r="E1378" s="4">
        <v>1</v>
      </c>
      <c r="F1378" s="4">
        <v>0</v>
      </c>
      <c r="G1378" s="4">
        <v>2.2999999999999998</v>
      </c>
      <c r="H1378">
        <v>0.43293431850592407</v>
      </c>
      <c r="I1378">
        <f>((Table1[[#This Row],[H-S prob.]]*(Table1[[#This Row],[Odds]]-1)-1+Table1[[#This Row],[H-S prob.]])/(Table1[[#This Row],[Odds]]-1))*0.3</f>
        <v>-9.8101556224033091E-4</v>
      </c>
      <c r="K1378">
        <f>(Table1[[#This Row],[H-S Bet]]*Table1[[#This Row],[Odds]]*Table1[[#This Row],[Win]]-Table1[[#This Row],[H-S Bet]])*Table1[[#This Row],[H-S Bankroll]]</f>
        <v>0</v>
      </c>
      <c r="L1378">
        <f>Table1[[#This Row],[H-S Bet]]*Table1[[#This Row],[Odds]]*Table1[[#This Row],[Win]]-Table1[[#This Row],[H-S Bet]]</f>
        <v>0</v>
      </c>
      <c r="M1378" s="5">
        <f>M1377</f>
        <v>1.1470390602668723</v>
      </c>
      <c r="N1378" s="4">
        <v>0.4</v>
      </c>
      <c r="O1378" s="4">
        <f>((Table1[[#This Row],[Dom prob.]]*(Table1[[#This Row],[Odds]]-1)-1+Table1[[#This Row],[Dom prob.]])/(Table1[[#This Row],[Odds]]-1))*0.3</f>
        <v>-1.8461538461538481E-2</v>
      </c>
      <c r="P1378" s="4"/>
      <c r="Q1378" s="4">
        <f>(Table1[[#This Row],[Dom Bet]]*Table1[[#This Row],[Odds]]*Table1[[#This Row],[Win]]-Table1[[#This Row],[Dom Bet]])*Table1[[#This Row],[Dom Bankroll]]</f>
        <v>0</v>
      </c>
      <c r="R1378" s="4">
        <f>Table1[[#This Row],[Dom Bet]]*Table1[[#This Row],[Odds]]*Table1[[#This Row],[Win]]-Table1[[#This Row],[Dom Bet]]</f>
        <v>0</v>
      </c>
      <c r="S1378" s="4">
        <f>S1377</f>
        <v>1.1822957783316239</v>
      </c>
      <c r="T1378">
        <v>0.44219999999999998</v>
      </c>
      <c r="U1378">
        <f>((Table1[[#This Row],[BB prob.]]*(Table1[[#This Row],[Odds]]-1)-1+Table1[[#This Row],[BB prob.]])/(Table1[[#This Row],[Odds]]-1))*0.3</f>
        <v>3.9369230769230558E-3</v>
      </c>
      <c r="V1378">
        <v>3.9369230769230558E-3</v>
      </c>
      <c r="W1378">
        <f>(Table1[[#This Row],[BB Bet]]*Table1[[#This Row],[Odds]]*Table1[[#This Row],[Win]]-Table1[[#This Row],[BB Bet]])*Table1[[#This Row],[BB Bankroll]]</f>
        <v>-3.9437357382848866E-3</v>
      </c>
      <c r="X1378">
        <f>Table1[[#This Row],[BB Bet]]*Table1[[#This Row],[Odds]]*Table1[[#This Row],[Win]]-Table1[[#This Row],[BB Bet]]</f>
        <v>-3.9369230769230558E-3</v>
      </c>
      <c r="Y1378" s="5">
        <f>Y1377</f>
        <v>1.001730453257206</v>
      </c>
    </row>
    <row r="1379" spans="1:25" x14ac:dyDescent="0.35">
      <c r="A1379" s="4">
        <v>2020020712</v>
      </c>
      <c r="B1379" s="4">
        <v>96</v>
      </c>
      <c r="C1379" s="4" t="s">
        <v>29</v>
      </c>
      <c r="D1379" s="4" t="s">
        <v>24</v>
      </c>
      <c r="E1379" s="4">
        <v>0</v>
      </c>
      <c r="F1379" s="4">
        <v>1</v>
      </c>
      <c r="G1379" s="4">
        <v>1.68</v>
      </c>
      <c r="H1379">
        <v>0.56706568149407588</v>
      </c>
      <c r="I1379">
        <f>((Table1[[#This Row],[H-S prob.]]*(Table1[[#This Row],[Odds]]-1)-1+Table1[[#This Row],[H-S prob.]])/(Table1[[#This Row],[Odds]]-1))*0.3</f>
        <v>-2.0880730186743784E-2</v>
      </c>
      <c r="K1379">
        <f>(Table1[[#This Row],[H-S Bet]]*Table1[[#This Row],[Odds]]*Table1[[#This Row],[Win]]-Table1[[#This Row],[H-S Bet]])*Table1[[#This Row],[H-S Bankroll]]</f>
        <v>0</v>
      </c>
      <c r="L1379">
        <f>Table1[[#This Row],[H-S Bet]]*Table1[[#This Row],[Odds]]*Table1[[#This Row],[Win]]-Table1[[#This Row],[H-S Bet]]</f>
        <v>0</v>
      </c>
      <c r="M1379" s="5">
        <f>M1378</f>
        <v>1.1470390602668723</v>
      </c>
      <c r="N1379" s="4">
        <v>0.6</v>
      </c>
      <c r="O1379" s="4">
        <f>((Table1[[#This Row],[Dom prob.]]*(Table1[[#This Row],[Odds]]-1)-1+Table1[[#This Row],[Dom prob.]])/(Table1[[#This Row],[Odds]]-1))*0.3</f>
        <v>3.5294117647058369E-3</v>
      </c>
      <c r="P1379" s="4">
        <v>3.5294117647058369E-3</v>
      </c>
      <c r="Q1379" s="4">
        <f>(Table1[[#This Row],[Dom Bet]]*Table1[[#This Row],[Odds]]*Table1[[#This Row],[Win]]-Table1[[#This Row],[Dom Bet]])*Table1[[#This Row],[Dom Bankroll]]</f>
        <v>2.8375098679958603E-3</v>
      </c>
      <c r="R1379" s="4">
        <f>Table1[[#This Row],[Dom Bet]]*Table1[[#This Row],[Odds]]*Table1[[#This Row],[Win]]-Table1[[#This Row],[Dom Bet]]</f>
        <v>2.3999999999999686E-3</v>
      </c>
      <c r="S1379" s="4">
        <f>S1378</f>
        <v>1.1822957783316239</v>
      </c>
      <c r="T1379">
        <v>0.55780000000000007</v>
      </c>
      <c r="U1379">
        <f>((Table1[[#This Row],[BB prob.]]*(Table1[[#This Row],[Odds]]-1)-1+Table1[[#This Row],[BB prob.]])/(Table1[[#This Row],[Odds]]-1))*0.3</f>
        <v>-2.7748235294117581E-2</v>
      </c>
      <c r="W1379">
        <f>(Table1[[#This Row],[BB Bet]]*Table1[[#This Row],[Odds]]*Table1[[#This Row],[Win]]-Table1[[#This Row],[BB Bet]])*Table1[[#This Row],[BB Bankroll]]</f>
        <v>0</v>
      </c>
      <c r="X1379">
        <f>Table1[[#This Row],[BB Bet]]*Table1[[#This Row],[Odds]]*Table1[[#This Row],[Win]]-Table1[[#This Row],[BB Bet]]</f>
        <v>0</v>
      </c>
      <c r="Y1379" s="5">
        <f>Y1378</f>
        <v>1.001730453257206</v>
      </c>
    </row>
    <row r="1380" spans="1:25" x14ac:dyDescent="0.35">
      <c r="A1380" s="4">
        <v>2020020713</v>
      </c>
      <c r="B1380" s="4">
        <v>96</v>
      </c>
      <c r="C1380" s="4" t="s">
        <v>25</v>
      </c>
      <c r="D1380" s="4" t="s">
        <v>27</v>
      </c>
      <c r="E1380" s="4">
        <v>0</v>
      </c>
      <c r="F1380" s="4">
        <v>0</v>
      </c>
      <c r="G1380" s="4">
        <v>2.9</v>
      </c>
      <c r="H1380">
        <v>0.32553066937155856</v>
      </c>
      <c r="I1380">
        <f>((Table1[[#This Row],[H-S prob.]]*(Table1[[#This Row],[Odds]]-1)-1+Table1[[#This Row],[H-S prob.]])/(Table1[[#This Row],[Odds]]-1))*0.3</f>
        <v>-8.8359566561810841E-3</v>
      </c>
      <c r="K1380">
        <f>(Table1[[#This Row],[H-S Bet]]*Table1[[#This Row],[Odds]]*Table1[[#This Row],[Win]]-Table1[[#This Row],[H-S Bet]])*Table1[[#This Row],[H-S Bankroll]]</f>
        <v>0</v>
      </c>
      <c r="L1380">
        <f>Table1[[#This Row],[H-S Bet]]*Table1[[#This Row],[Odds]]*Table1[[#This Row],[Win]]-Table1[[#This Row],[H-S Bet]]</f>
        <v>0</v>
      </c>
      <c r="M1380" s="5">
        <f>M1379</f>
        <v>1.1470390602668723</v>
      </c>
      <c r="N1380" s="4">
        <v>0.32699999999999996</v>
      </c>
      <c r="O1380" s="4">
        <f>((Table1[[#This Row],[Dom prob.]]*(Table1[[#This Row],[Odds]]-1)-1+Table1[[#This Row],[Dom prob.]])/(Table1[[#This Row],[Odds]]-1))*0.3</f>
        <v>-8.1631578947368721E-3</v>
      </c>
      <c r="P1380" s="4"/>
      <c r="Q1380" s="4">
        <f>(Table1[[#This Row],[Dom Bet]]*Table1[[#This Row],[Odds]]*Table1[[#This Row],[Win]]-Table1[[#This Row],[Dom Bet]])*Table1[[#This Row],[Dom Bankroll]]</f>
        <v>0</v>
      </c>
      <c r="R1380" s="4">
        <f>Table1[[#This Row],[Dom Bet]]*Table1[[#This Row],[Odds]]*Table1[[#This Row],[Win]]-Table1[[#This Row],[Dom Bet]]</f>
        <v>0</v>
      </c>
      <c r="S1380" s="4">
        <f>S1379</f>
        <v>1.1822957783316239</v>
      </c>
      <c r="T1380">
        <v>0.23509999999999998</v>
      </c>
      <c r="U1380">
        <f>((Table1[[#This Row],[BB prob.]]*(Table1[[#This Row],[Odds]]-1)-1+Table1[[#This Row],[BB prob.]])/(Table1[[#This Row],[Odds]]-1))*0.3</f>
        <v>-5.0243684210526336E-2</v>
      </c>
      <c r="W1380">
        <f>(Table1[[#This Row],[BB Bet]]*Table1[[#This Row],[Odds]]*Table1[[#This Row],[Win]]-Table1[[#This Row],[BB Bet]])*Table1[[#This Row],[BB Bankroll]]</f>
        <v>0</v>
      </c>
      <c r="X1380">
        <f>Table1[[#This Row],[BB Bet]]*Table1[[#This Row],[Odds]]*Table1[[#This Row],[Win]]-Table1[[#This Row],[BB Bet]]</f>
        <v>0</v>
      </c>
      <c r="Y1380" s="5">
        <f>Y1379</f>
        <v>1.001730453257206</v>
      </c>
    </row>
    <row r="1381" spans="1:25" x14ac:dyDescent="0.35">
      <c r="A1381" s="4">
        <v>2020020713</v>
      </c>
      <c r="B1381" s="4">
        <v>96</v>
      </c>
      <c r="C1381" s="4" t="s">
        <v>27</v>
      </c>
      <c r="D1381" s="4" t="s">
        <v>25</v>
      </c>
      <c r="E1381" s="4">
        <v>1</v>
      </c>
      <c r="F1381" s="4">
        <v>1</v>
      </c>
      <c r="G1381" s="4">
        <v>1.43</v>
      </c>
      <c r="H1381">
        <v>0.6744693306284415</v>
      </c>
      <c r="I1381">
        <f>((Table1[[#This Row],[H-S prob.]]*(Table1[[#This Row],[Odds]]-1)-1+Table1[[#This Row],[H-S prob.]])/(Table1[[#This Row],[Odds]]-1))*0.3</f>
        <v>-2.4773621303252572E-2</v>
      </c>
      <c r="K1381">
        <f>(Table1[[#This Row],[H-S Bet]]*Table1[[#This Row],[Odds]]*Table1[[#This Row],[Win]]-Table1[[#This Row],[H-S Bet]])*Table1[[#This Row],[H-S Bankroll]]</f>
        <v>0</v>
      </c>
      <c r="L1381">
        <f>Table1[[#This Row],[H-S Bet]]*Table1[[#This Row],[Odds]]*Table1[[#This Row],[Win]]-Table1[[#This Row],[H-S Bet]]</f>
        <v>0</v>
      </c>
      <c r="M1381" s="5">
        <f>M1380</f>
        <v>1.1470390602668723</v>
      </c>
      <c r="N1381" s="4">
        <v>0.67300000000000004</v>
      </c>
      <c r="O1381" s="4">
        <f>((Table1[[#This Row],[Dom prob.]]*(Table1[[#This Row],[Odds]]-1)-1+Table1[[#This Row],[Dom prob.]])/(Table1[[#This Row],[Odds]]-1))*0.3</f>
        <v>-2.623953488372088E-2</v>
      </c>
      <c r="P1381" s="4"/>
      <c r="Q1381" s="4">
        <f>(Table1[[#This Row],[Dom Bet]]*Table1[[#This Row],[Odds]]*Table1[[#This Row],[Win]]-Table1[[#This Row],[Dom Bet]])*Table1[[#This Row],[Dom Bankroll]]</f>
        <v>0</v>
      </c>
      <c r="R1381" s="4">
        <f>Table1[[#This Row],[Dom Bet]]*Table1[[#This Row],[Odds]]*Table1[[#This Row],[Win]]-Table1[[#This Row],[Dom Bet]]</f>
        <v>0</v>
      </c>
      <c r="S1381" s="4">
        <f>S1380</f>
        <v>1.1822957783316239</v>
      </c>
      <c r="T1381">
        <v>0.76490000000000002</v>
      </c>
      <c r="U1381">
        <f>((Table1[[#This Row],[BB prob.]]*(Table1[[#This Row],[Odds]]-1)-1+Table1[[#This Row],[BB prob.]])/(Table1[[#This Row],[Odds]]-1))*0.3</f>
        <v>6.5446744186046499E-2</v>
      </c>
      <c r="V1381">
        <v>6.5446744186046499E-2</v>
      </c>
      <c r="W1381">
        <f>(Table1[[#This Row],[BB Bet]]*Table1[[#This Row],[Odds]]*Table1[[#This Row],[Win]]-Table1[[#This Row],[BB Bet]])*Table1[[#This Row],[BB Bankroll]]</f>
        <v>2.8190798588609605E-2</v>
      </c>
      <c r="X1381">
        <f>Table1[[#This Row],[BB Bet]]*Table1[[#This Row],[Odds]]*Table1[[#This Row],[Win]]-Table1[[#This Row],[BB Bet]]</f>
        <v>2.8142099999999989E-2</v>
      </c>
      <c r="Y1381" s="5">
        <f>Y1380</f>
        <v>1.001730453257206</v>
      </c>
    </row>
    <row r="1382" spans="1:25" x14ac:dyDescent="0.35">
      <c r="A1382" s="4">
        <v>2020020713.0999999</v>
      </c>
      <c r="B1382" s="4">
        <v>96</v>
      </c>
      <c r="C1382" s="4" t="s">
        <v>4</v>
      </c>
      <c r="D1382" s="4" t="s">
        <v>21</v>
      </c>
      <c r="E1382" s="4">
        <v>0</v>
      </c>
      <c r="F1382" s="4">
        <v>0</v>
      </c>
      <c r="G1382" s="4">
        <v>2.2000000000000002</v>
      </c>
      <c r="H1382">
        <v>0.43066317050064695</v>
      </c>
      <c r="I1382">
        <f>((Table1[[#This Row],[H-S prob.]]*(Table1[[#This Row],[Odds]]-1)-1+Table1[[#This Row],[H-S prob.]])/(Table1[[#This Row],[Odds]]-1))*0.3</f>
        <v>-1.3135256224644145E-2</v>
      </c>
      <c r="K1382">
        <f>(Table1[[#This Row],[H-S Bet]]*Table1[[#This Row],[Odds]]*Table1[[#This Row],[Win]]-Table1[[#This Row],[H-S Bet]])*Table1[[#This Row],[H-S Bankroll]]</f>
        <v>0</v>
      </c>
      <c r="L1382">
        <f>Table1[[#This Row],[H-S Bet]]*Table1[[#This Row],[Odds]]*Table1[[#This Row],[Win]]-Table1[[#This Row],[H-S Bet]]</f>
        <v>0</v>
      </c>
      <c r="M1382" s="5">
        <f>M1381</f>
        <v>1.1470390602668723</v>
      </c>
      <c r="N1382" s="4">
        <v>0.42300000000000004</v>
      </c>
      <c r="O1382" s="4">
        <f>((Table1[[#This Row],[Dom prob.]]*(Table1[[#This Row],[Odds]]-1)-1+Table1[[#This Row],[Dom prob.]])/(Table1[[#This Row],[Odds]]-1))*0.3</f>
        <v>-1.7349999999999945E-2</v>
      </c>
      <c r="P1382" s="4"/>
      <c r="Q1382" s="4">
        <f>(Table1[[#This Row],[Dom Bet]]*Table1[[#This Row],[Odds]]*Table1[[#This Row],[Win]]-Table1[[#This Row],[Dom Bet]])*Table1[[#This Row],[Dom Bankroll]]</f>
        <v>0</v>
      </c>
      <c r="R1382" s="4">
        <f>Table1[[#This Row],[Dom Bet]]*Table1[[#This Row],[Odds]]*Table1[[#This Row],[Win]]-Table1[[#This Row],[Dom Bet]]</f>
        <v>0</v>
      </c>
      <c r="S1382" s="4">
        <f>S1381</f>
        <v>1.1822957783316239</v>
      </c>
      <c r="T1382">
        <v>0.4415</v>
      </c>
      <c r="U1382">
        <f>((Table1[[#This Row],[BB prob.]]*(Table1[[#This Row],[Odds]]-1)-1+Table1[[#This Row],[BB prob.]])/(Table1[[#This Row],[Odds]]-1))*0.3</f>
        <v>-7.1749999999999861E-3</v>
      </c>
      <c r="W1382">
        <f>(Table1[[#This Row],[BB Bet]]*Table1[[#This Row],[Odds]]*Table1[[#This Row],[Win]]-Table1[[#This Row],[BB Bet]])*Table1[[#This Row],[BB Bankroll]]</f>
        <v>0</v>
      </c>
      <c r="X1382">
        <f>Table1[[#This Row],[BB Bet]]*Table1[[#This Row],[Odds]]*Table1[[#This Row],[Win]]-Table1[[#This Row],[BB Bet]]</f>
        <v>0</v>
      </c>
      <c r="Y1382" s="5">
        <f>Y1381</f>
        <v>1.001730453257206</v>
      </c>
    </row>
    <row r="1383" spans="1:25" x14ac:dyDescent="0.35">
      <c r="A1383" s="4">
        <v>2020020713.0999999</v>
      </c>
      <c r="B1383" s="4">
        <v>96</v>
      </c>
      <c r="C1383" s="4" t="s">
        <v>21</v>
      </c>
      <c r="D1383" s="4" t="s">
        <v>4</v>
      </c>
      <c r="E1383" s="4">
        <v>1</v>
      </c>
      <c r="F1383" s="4">
        <v>1</v>
      </c>
      <c r="G1383" s="4">
        <v>1.71</v>
      </c>
      <c r="H1383">
        <v>0.56933682949935294</v>
      </c>
      <c r="I1383">
        <f>((Table1[[#This Row],[H-S prob.]]*(Table1[[#This Row],[Odds]]-1)-1+Table1[[#This Row],[H-S prob.]])/(Table1[[#This Row],[Odds]]-1))*0.3</f>
        <v>-1.1169304882861912E-2</v>
      </c>
      <c r="K1383">
        <f>(Table1[[#This Row],[H-S Bet]]*Table1[[#This Row],[Odds]]*Table1[[#This Row],[Win]]-Table1[[#This Row],[H-S Bet]])*Table1[[#This Row],[H-S Bankroll]]</f>
        <v>0</v>
      </c>
      <c r="L1383">
        <f>Table1[[#This Row],[H-S Bet]]*Table1[[#This Row],[Odds]]*Table1[[#This Row],[Win]]-Table1[[#This Row],[H-S Bet]]</f>
        <v>0</v>
      </c>
      <c r="M1383" s="5">
        <f>M1382</f>
        <v>1.1470390602668723</v>
      </c>
      <c r="N1383" s="4">
        <v>0.57699999999999996</v>
      </c>
      <c r="O1383" s="4">
        <f>((Table1[[#This Row],[Dom prob.]]*(Table1[[#This Row],[Odds]]-1)-1+Table1[[#This Row],[Dom prob.]])/(Table1[[#This Row],[Odds]]-1))*0.3</f>
        <v>-5.6323943661972103E-3</v>
      </c>
      <c r="P1383" s="4"/>
      <c r="Q1383" s="4">
        <f>(Table1[[#This Row],[Dom Bet]]*Table1[[#This Row],[Odds]]*Table1[[#This Row],[Win]]-Table1[[#This Row],[Dom Bet]])*Table1[[#This Row],[Dom Bankroll]]</f>
        <v>0</v>
      </c>
      <c r="R1383" s="4">
        <f>Table1[[#This Row],[Dom Bet]]*Table1[[#This Row],[Odds]]*Table1[[#This Row],[Win]]-Table1[[#This Row],[Dom Bet]]</f>
        <v>0</v>
      </c>
      <c r="S1383" s="4">
        <f>S1382</f>
        <v>1.1822957783316239</v>
      </c>
      <c r="T1383">
        <v>0.5585</v>
      </c>
      <c r="U1383">
        <f>((Table1[[#This Row],[BB prob.]]*(Table1[[#This Row],[Odds]]-1)-1+Table1[[#This Row],[BB prob.]])/(Table1[[#This Row],[Odds]]-1))*0.3</f>
        <v>-1.8999295774647901E-2</v>
      </c>
      <c r="W1383">
        <f>(Table1[[#This Row],[BB Bet]]*Table1[[#This Row],[Odds]]*Table1[[#This Row],[Win]]-Table1[[#This Row],[BB Bet]])*Table1[[#This Row],[BB Bankroll]]</f>
        <v>0</v>
      </c>
      <c r="X1383">
        <f>Table1[[#This Row],[BB Bet]]*Table1[[#This Row],[Odds]]*Table1[[#This Row],[Win]]-Table1[[#This Row],[BB Bet]]</f>
        <v>0</v>
      </c>
      <c r="Y1383" s="5">
        <f>Y1382</f>
        <v>1.001730453257206</v>
      </c>
    </row>
    <row r="1384" spans="1:25" x14ac:dyDescent="0.35">
      <c r="A1384" s="4">
        <v>2020020713.2</v>
      </c>
      <c r="B1384" s="4">
        <v>96</v>
      </c>
      <c r="C1384" s="4" t="s">
        <v>18</v>
      </c>
      <c r="D1384" s="4" t="s">
        <v>5</v>
      </c>
      <c r="E1384" s="4">
        <v>0</v>
      </c>
      <c r="F1384" s="4">
        <v>0</v>
      </c>
      <c r="G1384" s="4">
        <v>2</v>
      </c>
      <c r="H1384">
        <v>0.43121786548487645</v>
      </c>
      <c r="I1384">
        <f>((Table1[[#This Row],[H-S prob.]]*(Table1[[#This Row],[Odds]]-1)-1+Table1[[#This Row],[H-S prob.]])/(Table1[[#This Row],[Odds]]-1))*0.3</f>
        <v>-4.1269280709074145E-2</v>
      </c>
      <c r="K1384">
        <f>(Table1[[#This Row],[H-S Bet]]*Table1[[#This Row],[Odds]]*Table1[[#This Row],[Win]]-Table1[[#This Row],[H-S Bet]])*Table1[[#This Row],[H-S Bankroll]]</f>
        <v>0</v>
      </c>
      <c r="L1384">
        <f>Table1[[#This Row],[H-S Bet]]*Table1[[#This Row],[Odds]]*Table1[[#This Row],[Win]]-Table1[[#This Row],[H-S Bet]]</f>
        <v>0</v>
      </c>
      <c r="M1384" s="5">
        <f>M1383</f>
        <v>1.1470390602668723</v>
      </c>
      <c r="N1384" s="4">
        <v>0.43799999999999994</v>
      </c>
      <c r="O1384" s="4">
        <f>((Table1[[#This Row],[Dom prob.]]*(Table1[[#This Row],[Odds]]-1)-1+Table1[[#This Row],[Dom prob.]])/(Table1[[#This Row],[Odds]]-1))*0.3</f>
        <v>-3.7200000000000032E-2</v>
      </c>
      <c r="P1384" s="4"/>
      <c r="Q1384" s="4">
        <f>(Table1[[#This Row],[Dom Bet]]*Table1[[#This Row],[Odds]]*Table1[[#This Row],[Win]]-Table1[[#This Row],[Dom Bet]])*Table1[[#This Row],[Dom Bankroll]]</f>
        <v>0</v>
      </c>
      <c r="R1384" s="4">
        <f>Table1[[#This Row],[Dom Bet]]*Table1[[#This Row],[Odds]]*Table1[[#This Row],[Win]]-Table1[[#This Row],[Dom Bet]]</f>
        <v>0</v>
      </c>
      <c r="S1384" s="4">
        <f>S1383</f>
        <v>1.1822957783316239</v>
      </c>
      <c r="T1384">
        <v>0.46009999999999995</v>
      </c>
      <c r="U1384">
        <f>((Table1[[#This Row],[BB prob.]]*(Table1[[#This Row],[Odds]]-1)-1+Table1[[#This Row],[BB prob.]])/(Table1[[#This Row],[Odds]]-1))*0.3</f>
        <v>-2.3940000000000027E-2</v>
      </c>
      <c r="W1384">
        <f>(Table1[[#This Row],[BB Bet]]*Table1[[#This Row],[Odds]]*Table1[[#This Row],[Win]]-Table1[[#This Row],[BB Bet]])*Table1[[#This Row],[BB Bankroll]]</f>
        <v>0</v>
      </c>
      <c r="X1384">
        <f>Table1[[#This Row],[BB Bet]]*Table1[[#This Row],[Odds]]*Table1[[#This Row],[Win]]-Table1[[#This Row],[BB Bet]]</f>
        <v>0</v>
      </c>
      <c r="Y1384" s="5">
        <f>Y1383</f>
        <v>1.001730453257206</v>
      </c>
    </row>
    <row r="1385" spans="1:25" x14ac:dyDescent="0.35">
      <c r="A1385" s="4">
        <v>2020020713.2</v>
      </c>
      <c r="B1385" s="4">
        <v>96</v>
      </c>
      <c r="C1385" s="4" t="s">
        <v>5</v>
      </c>
      <c r="D1385" s="4" t="s">
        <v>18</v>
      </c>
      <c r="E1385" s="4">
        <v>1</v>
      </c>
      <c r="F1385" s="4">
        <v>1</v>
      </c>
      <c r="G1385" s="4">
        <v>1.83</v>
      </c>
      <c r="H1385">
        <v>0.56878213451512361</v>
      </c>
      <c r="I1385">
        <f>((Table1[[#This Row],[H-S prob.]]*(Table1[[#This Row],[Odds]]-1)-1+Table1[[#This Row],[H-S prob.]])/(Table1[[#This Row],[Odds]]-1))*0.3</f>
        <v>1.4772761263617902E-2</v>
      </c>
      <c r="J1385">
        <v>1.4772761263617902E-2</v>
      </c>
      <c r="K1385">
        <f>(Table1[[#This Row],[H-S Bet]]*Table1[[#This Row],[Odds]]*Table1[[#This Row],[Win]]-Table1[[#This Row],[H-S Bet]])*Table1[[#This Row],[H-S Bankroll]]</f>
        <v>1.4064295383814721E-2</v>
      </c>
      <c r="L1385">
        <f>Table1[[#This Row],[H-S Bet]]*Table1[[#This Row],[Odds]]*Table1[[#This Row],[Win]]-Table1[[#This Row],[H-S Bet]]</f>
        <v>1.226139184880286E-2</v>
      </c>
      <c r="M1385" s="5">
        <f>M1384</f>
        <v>1.1470390602668723</v>
      </c>
      <c r="N1385" s="4">
        <v>0.56200000000000006</v>
      </c>
      <c r="O1385" s="4">
        <f>((Table1[[#This Row],[Dom prob.]]*(Table1[[#This Row],[Odds]]-1)-1+Table1[[#This Row],[Dom prob.]])/(Table1[[#This Row],[Odds]]-1))*0.3</f>
        <v>1.028674698795186E-2</v>
      </c>
      <c r="P1385" s="4">
        <v>1.028674698795186E-2</v>
      </c>
      <c r="Q1385" s="4">
        <f>(Table1[[#This Row],[Dom Bet]]*Table1[[#This Row],[Odds]]*Table1[[#This Row],[Win]]-Table1[[#This Row],[Dom Bet]])*Table1[[#This Row],[Dom Bankroll]]</f>
        <v>1.0094441355395457E-2</v>
      </c>
      <c r="R1385" s="4">
        <f>Table1[[#This Row],[Dom Bet]]*Table1[[#This Row],[Odds]]*Table1[[#This Row],[Win]]-Table1[[#This Row],[Dom Bet]]</f>
        <v>8.5380000000000438E-3</v>
      </c>
      <c r="S1385" s="4">
        <f>S1384</f>
        <v>1.1822957783316239</v>
      </c>
      <c r="T1385">
        <v>0.53990000000000005</v>
      </c>
      <c r="U1385">
        <f>((Table1[[#This Row],[BB prob.]]*(Table1[[#This Row],[Odds]]-1)-1+Table1[[#This Row],[BB prob.]])/(Table1[[#This Row],[Odds]]-1))*0.3</f>
        <v>-4.331204819277055E-3</v>
      </c>
      <c r="W1385">
        <f>(Table1[[#This Row],[BB Bet]]*Table1[[#This Row],[Odds]]*Table1[[#This Row],[Win]]-Table1[[#This Row],[BB Bet]])*Table1[[#This Row],[BB Bankroll]]</f>
        <v>0</v>
      </c>
      <c r="X1385">
        <f>Table1[[#This Row],[BB Bet]]*Table1[[#This Row],[Odds]]*Table1[[#This Row],[Win]]-Table1[[#This Row],[BB Bet]]</f>
        <v>0</v>
      </c>
      <c r="Y1385" s="5">
        <f>Y1384</f>
        <v>1.001730453257206</v>
      </c>
    </row>
    <row r="1386" spans="1:25" x14ac:dyDescent="0.35">
      <c r="A1386" s="4">
        <v>2020020717</v>
      </c>
      <c r="B1386" s="4">
        <v>97</v>
      </c>
      <c r="C1386" s="4" t="s">
        <v>16</v>
      </c>
      <c r="D1386" s="4" t="s">
        <v>17</v>
      </c>
      <c r="E1386" s="4">
        <v>1</v>
      </c>
      <c r="F1386" s="4">
        <v>1</v>
      </c>
      <c r="G1386" s="4">
        <v>1.9</v>
      </c>
      <c r="H1386">
        <v>0.55727173944050534</v>
      </c>
      <c r="I1386">
        <f>((Table1[[#This Row],[H-S prob.]]*(Table1[[#This Row],[Odds]]-1)-1+Table1[[#This Row],[H-S prob.]])/(Table1[[#This Row],[Odds]]-1))*0.3</f>
        <v>1.9605434978986702E-2</v>
      </c>
      <c r="J1386">
        <v>1.9605434978986702E-2</v>
      </c>
      <c r="K1386">
        <f>(Table1[[#This Row],[H-S Bet]]*Table1[[#This Row],[Odds]]*Table1[[#This Row],[Win]]-Table1[[#This Row],[H-S Bet]])*Table1[[#This Row],[H-S Bankroll]]</f>
        <v>2.0319408672088729E-2</v>
      </c>
      <c r="L1386">
        <f>Table1[[#This Row],[H-S Bet]]*Table1[[#This Row],[Odds]]*Table1[[#This Row],[Win]]-Table1[[#This Row],[H-S Bet]]</f>
        <v>1.7644891481088033E-2</v>
      </c>
      <c r="M1386" s="5">
        <f>M1385+SUM(K1370:K1385)</f>
        <v>1.1515745899524104</v>
      </c>
      <c r="N1386" s="4">
        <v>0.51200000000000001</v>
      </c>
      <c r="O1386" s="4">
        <f>((Table1[[#This Row],[Dom prob.]]*(Table1[[#This Row],[Odds]]-1)-1+Table1[[#This Row],[Dom prob.]])/(Table1[[#This Row],[Odds]]-1))*0.3</f>
        <v>-9.0666666666666673E-3</v>
      </c>
      <c r="P1386" s="4"/>
      <c r="Q1386" s="4">
        <f>(Table1[[#This Row],[Dom Bet]]*Table1[[#This Row],[Odds]]*Table1[[#This Row],[Win]]-Table1[[#This Row],[Dom Bet]])*Table1[[#This Row],[Dom Bankroll]]</f>
        <v>0</v>
      </c>
      <c r="R1386" s="4">
        <f>Table1[[#This Row],[Dom Bet]]*Table1[[#This Row],[Odds]]*Table1[[#This Row],[Win]]-Table1[[#This Row],[Dom Bet]]</f>
        <v>0</v>
      </c>
      <c r="S1386" s="4">
        <f>S1385+SUM(Q1370:Q1385)</f>
        <v>1.1799888627751767</v>
      </c>
      <c r="T1386">
        <v>0.5121</v>
      </c>
      <c r="U1386">
        <f>((Table1[[#This Row],[BB prob.]]*(Table1[[#This Row],[Odds]]-1)-1+Table1[[#This Row],[BB prob.]])/(Table1[[#This Row],[Odds]]-1))*0.3</f>
        <v>-9.0033333333333267E-3</v>
      </c>
      <c r="W1386">
        <f>(Table1[[#This Row],[BB Bet]]*Table1[[#This Row],[Odds]]*Table1[[#This Row],[Win]]-Table1[[#This Row],[BB Bet]])*Table1[[#This Row],[BB Bankroll]]</f>
        <v>0</v>
      </c>
      <c r="X1386">
        <f>Table1[[#This Row],[BB Bet]]*Table1[[#This Row],[Odds]]*Table1[[#This Row],[Win]]-Table1[[#This Row],[BB Bet]]</f>
        <v>0</v>
      </c>
      <c r="Y1386" s="5">
        <f>Y1385+SUM(W1370:W1385)</f>
        <v>1.0563699811534955</v>
      </c>
    </row>
    <row r="1387" spans="1:25" x14ac:dyDescent="0.35">
      <c r="A1387" s="4">
        <v>2020020717</v>
      </c>
      <c r="B1387" s="4">
        <v>97</v>
      </c>
      <c r="C1387" s="4" t="s">
        <v>17</v>
      </c>
      <c r="D1387" s="4" t="s">
        <v>16</v>
      </c>
      <c r="E1387" s="4">
        <v>0</v>
      </c>
      <c r="F1387" s="4">
        <v>0</v>
      </c>
      <c r="G1387" s="4">
        <v>2.0499999999999998</v>
      </c>
      <c r="H1387">
        <v>0.4427282605594946</v>
      </c>
      <c r="I1387">
        <f>((Table1[[#This Row],[H-S prob.]]*(Table1[[#This Row],[Odds]]-1)-1+Table1[[#This Row],[H-S prob.]])/(Table1[[#This Row],[Odds]]-1))*0.3</f>
        <v>-2.6402018815153177E-2</v>
      </c>
      <c r="K1387">
        <f>(Table1[[#This Row],[H-S Bet]]*Table1[[#This Row],[Odds]]*Table1[[#This Row],[Win]]-Table1[[#This Row],[H-S Bet]])*Table1[[#This Row],[H-S Bankroll]]</f>
        <v>0</v>
      </c>
      <c r="L1387">
        <f>Table1[[#This Row],[H-S Bet]]*Table1[[#This Row],[Odds]]*Table1[[#This Row],[Win]]-Table1[[#This Row],[H-S Bet]]</f>
        <v>0</v>
      </c>
      <c r="M1387" s="5">
        <f>M1386</f>
        <v>1.1515745899524104</v>
      </c>
      <c r="N1387" s="4">
        <v>0.48799999999999999</v>
      </c>
      <c r="O1387" s="4">
        <f>((Table1[[#This Row],[Dom prob.]]*(Table1[[#This Row],[Odds]]-1)-1+Table1[[#This Row],[Dom prob.]])/(Table1[[#This Row],[Odds]]-1))*0.3</f>
        <v>1.1428571428566999E-4</v>
      </c>
      <c r="P1387" s="4">
        <v>1.1428571428566999E-4</v>
      </c>
      <c r="Q1387" s="4">
        <f>(Table1[[#This Row],[Dom Bet]]*Table1[[#This Row],[Odds]]*Table1[[#This Row],[Win]]-Table1[[#This Row],[Dom Bet]])*Table1[[#This Row],[Dom Bankroll]]</f>
        <v>-1.348558700313965E-4</v>
      </c>
      <c r="R1387" s="4">
        <f>Table1[[#This Row],[Dom Bet]]*Table1[[#This Row],[Odds]]*Table1[[#This Row],[Win]]-Table1[[#This Row],[Dom Bet]]</f>
        <v>-1.1428571428566999E-4</v>
      </c>
      <c r="S1387" s="4">
        <f>S1386</f>
        <v>1.1799888627751767</v>
      </c>
      <c r="T1387">
        <v>0.4879</v>
      </c>
      <c r="U1387">
        <f>((Table1[[#This Row],[BB prob.]]*(Table1[[#This Row],[Odds]]-1)-1+Table1[[#This Row],[BB prob.]])/(Table1[[#This Row],[Odds]]-1))*0.3</f>
        <v>5.5714285714270069E-5</v>
      </c>
      <c r="V1387">
        <v>5.5714285714270069E-5</v>
      </c>
      <c r="W1387">
        <f>(Table1[[#This Row],[BB Bet]]*Table1[[#This Row],[Odds]]*Table1[[#This Row],[Win]]-Table1[[#This Row],[BB Bet]])*Table1[[#This Row],[BB Bankroll]]</f>
        <v>-5.8854898949963936E-5</v>
      </c>
      <c r="X1387">
        <f>Table1[[#This Row],[BB Bet]]*Table1[[#This Row],[Odds]]*Table1[[#This Row],[Win]]-Table1[[#This Row],[BB Bet]]</f>
        <v>-5.5714285714270069E-5</v>
      </c>
      <c r="Y1387" s="5">
        <f>Y1386</f>
        <v>1.0563699811534955</v>
      </c>
    </row>
    <row r="1388" spans="1:25" x14ac:dyDescent="0.35">
      <c r="A1388" s="4">
        <v>2020020719</v>
      </c>
      <c r="B1388" s="4">
        <v>97</v>
      </c>
      <c r="C1388" s="4" t="s">
        <v>20</v>
      </c>
      <c r="D1388" s="4" t="s">
        <v>31</v>
      </c>
      <c r="E1388" s="4">
        <v>0</v>
      </c>
      <c r="F1388" s="4">
        <v>0</v>
      </c>
      <c r="G1388" s="4">
        <v>2.85</v>
      </c>
      <c r="H1388">
        <v>0.42895438580246709</v>
      </c>
      <c r="I1388">
        <f>((Table1[[#This Row],[H-S prob.]]*(Table1[[#This Row],[Odds]]-1)-1+Table1[[#This Row],[H-S prob.]])/(Table1[[#This Row],[Odds]]-1))*0.3</f>
        <v>3.6084324249248304E-2</v>
      </c>
      <c r="J1388">
        <v>3.6084324249248304E-2</v>
      </c>
      <c r="K1388">
        <f>(Table1[[#This Row],[H-S Bet]]*Table1[[#This Row],[Odds]]*Table1[[#This Row],[Win]]-Table1[[#This Row],[H-S Bet]])*Table1[[#This Row],[H-S Bankroll]]</f>
        <v>-4.1553790901037932E-2</v>
      </c>
      <c r="L1388">
        <f>Table1[[#This Row],[H-S Bet]]*Table1[[#This Row],[Odds]]*Table1[[#This Row],[Win]]-Table1[[#This Row],[H-S Bet]]</f>
        <v>-3.6084324249248304E-2</v>
      </c>
      <c r="M1388" s="5">
        <f>M1387</f>
        <v>1.1515745899524104</v>
      </c>
      <c r="N1388" s="4">
        <v>0.35199999999999998</v>
      </c>
      <c r="O1388" s="4">
        <f>((Table1[[#This Row],[Dom prob.]]*(Table1[[#This Row],[Odds]]-1)-1+Table1[[#This Row],[Dom prob.]])/(Table1[[#This Row],[Odds]]-1))*0.3</f>
        <v>5.1891891891891573E-4</v>
      </c>
      <c r="P1388" s="4">
        <v>5.1891891891891573E-4</v>
      </c>
      <c r="Q1388" s="4">
        <f>(Table1[[#This Row],[Dom Bet]]*Table1[[#This Row],[Odds]]*Table1[[#This Row],[Win]]-Table1[[#This Row],[Dom Bet]])*Table1[[#This Row],[Dom Bankroll]]</f>
        <v>-6.1231854500765548E-4</v>
      </c>
      <c r="R1388" s="4">
        <f>Table1[[#This Row],[Dom Bet]]*Table1[[#This Row],[Odds]]*Table1[[#This Row],[Win]]-Table1[[#This Row],[Dom Bet]]</f>
        <v>-5.1891891891891573E-4</v>
      </c>
      <c r="S1388" s="4">
        <f>S1387</f>
        <v>1.1799888627751767</v>
      </c>
      <c r="T1388">
        <v>0.35209999999999997</v>
      </c>
      <c r="U1388">
        <f>((Table1[[#This Row],[BB prob.]]*(Table1[[#This Row],[Odds]]-1)-1+Table1[[#This Row],[BB prob.]])/(Table1[[#This Row],[Odds]]-1))*0.3</f>
        <v>5.651351351351287E-4</v>
      </c>
      <c r="V1388">
        <v>5.651351351351287E-4</v>
      </c>
      <c r="W1388">
        <f>(Table1[[#This Row],[BB Bet]]*Table1[[#This Row],[Odds]]*Table1[[#This Row],[Win]]-Table1[[#This Row],[BB Bet]])*Table1[[#This Row],[BB Bankroll]]</f>
        <v>-5.9699179205187402E-4</v>
      </c>
      <c r="X1388">
        <f>Table1[[#This Row],[BB Bet]]*Table1[[#This Row],[Odds]]*Table1[[#This Row],[Win]]-Table1[[#This Row],[BB Bet]]</f>
        <v>-5.651351351351287E-4</v>
      </c>
      <c r="Y1388" s="5">
        <f>Y1387</f>
        <v>1.0563699811534955</v>
      </c>
    </row>
    <row r="1389" spans="1:25" x14ac:dyDescent="0.35">
      <c r="A1389" s="4">
        <v>2020020719</v>
      </c>
      <c r="B1389" s="4">
        <v>97</v>
      </c>
      <c r="C1389" s="4" t="s">
        <v>31</v>
      </c>
      <c r="D1389" s="4" t="s">
        <v>20</v>
      </c>
      <c r="E1389" s="4">
        <v>1</v>
      </c>
      <c r="F1389" s="4">
        <v>1</v>
      </c>
      <c r="G1389" s="4">
        <v>1.45</v>
      </c>
      <c r="H1389">
        <v>0.57104561419753286</v>
      </c>
      <c r="I1389">
        <f>((Table1[[#This Row],[H-S prob.]]*(Table1[[#This Row],[Odds]]-1)-1+Table1[[#This Row],[H-S prob.]])/(Table1[[#This Row],[Odds]]-1))*0.3</f>
        <v>-0.11465590627571828</v>
      </c>
      <c r="K1389">
        <f>(Table1[[#This Row],[H-S Bet]]*Table1[[#This Row],[Odds]]*Table1[[#This Row],[Win]]-Table1[[#This Row],[H-S Bet]])*Table1[[#This Row],[H-S Bankroll]]</f>
        <v>0</v>
      </c>
      <c r="L1389">
        <f>Table1[[#This Row],[H-S Bet]]*Table1[[#This Row],[Odds]]*Table1[[#This Row],[Win]]-Table1[[#This Row],[H-S Bet]]</f>
        <v>0</v>
      </c>
      <c r="M1389" s="5">
        <f>M1388</f>
        <v>1.1515745899524104</v>
      </c>
      <c r="N1389" s="4">
        <v>0.64800000000000002</v>
      </c>
      <c r="O1389" s="4">
        <f>((Table1[[#This Row],[Dom prob.]]*(Table1[[#This Row],[Odds]]-1)-1+Table1[[#This Row],[Dom prob.]])/(Table1[[#This Row],[Odds]]-1))*0.3</f>
        <v>-4.0266666666666673E-2</v>
      </c>
      <c r="P1389" s="4"/>
      <c r="Q1389" s="4">
        <f>(Table1[[#This Row],[Dom Bet]]*Table1[[#This Row],[Odds]]*Table1[[#This Row],[Win]]-Table1[[#This Row],[Dom Bet]])*Table1[[#This Row],[Dom Bankroll]]</f>
        <v>0</v>
      </c>
      <c r="R1389" s="4">
        <f>Table1[[#This Row],[Dom Bet]]*Table1[[#This Row],[Odds]]*Table1[[#This Row],[Win]]-Table1[[#This Row],[Dom Bet]]</f>
        <v>0</v>
      </c>
      <c r="S1389" s="4">
        <f>S1388</f>
        <v>1.1799888627751767</v>
      </c>
      <c r="T1389">
        <v>0.64790000000000003</v>
      </c>
      <c r="U1389">
        <f>((Table1[[#This Row],[BB prob.]]*(Table1[[#This Row],[Odds]]-1)-1+Table1[[#This Row],[BB prob.]])/(Table1[[#This Row],[Odds]]-1))*0.3</f>
        <v>-4.0363333333333307E-2</v>
      </c>
      <c r="W1389">
        <f>(Table1[[#This Row],[BB Bet]]*Table1[[#This Row],[Odds]]*Table1[[#This Row],[Win]]-Table1[[#This Row],[BB Bet]])*Table1[[#This Row],[BB Bankroll]]</f>
        <v>0</v>
      </c>
      <c r="X1389">
        <f>Table1[[#This Row],[BB Bet]]*Table1[[#This Row],[Odds]]*Table1[[#This Row],[Win]]-Table1[[#This Row],[BB Bet]]</f>
        <v>0</v>
      </c>
      <c r="Y1389" s="5">
        <f>Y1388</f>
        <v>1.0563699811534955</v>
      </c>
    </row>
    <row r="1390" spans="1:25" x14ac:dyDescent="0.35">
      <c r="A1390" s="4">
        <v>2020020722</v>
      </c>
      <c r="B1390" s="4">
        <v>97</v>
      </c>
      <c r="C1390" s="4" t="s">
        <v>32</v>
      </c>
      <c r="D1390" s="4" t="s">
        <v>19</v>
      </c>
      <c r="E1390" s="4">
        <v>1</v>
      </c>
      <c r="F1390" s="4">
        <v>1</v>
      </c>
      <c r="G1390" s="4">
        <v>1.38</v>
      </c>
      <c r="H1390">
        <v>0.67225340868627681</v>
      </c>
      <c r="I1390">
        <f>((Table1[[#This Row],[H-S prob.]]*(Table1[[#This Row],[Odds]]-1)-1+Table1[[#This Row],[H-S prob.]])/(Table1[[#This Row],[Odds]]-1))*0.3</f>
        <v>-5.7071286326003792E-2</v>
      </c>
      <c r="K1390">
        <f>(Table1[[#This Row],[H-S Bet]]*Table1[[#This Row],[Odds]]*Table1[[#This Row],[Win]]-Table1[[#This Row],[H-S Bet]])*Table1[[#This Row],[H-S Bankroll]]</f>
        <v>0</v>
      </c>
      <c r="L1390">
        <f>Table1[[#This Row],[H-S Bet]]*Table1[[#This Row],[Odds]]*Table1[[#This Row],[Win]]-Table1[[#This Row],[H-S Bet]]</f>
        <v>0</v>
      </c>
      <c r="M1390" s="5">
        <f>M1389</f>
        <v>1.1515745899524104</v>
      </c>
      <c r="N1390" s="4">
        <v>0.65400000000000003</v>
      </c>
      <c r="O1390" s="4">
        <f>((Table1[[#This Row],[Dom prob.]]*(Table1[[#This Row],[Odds]]-1)-1+Table1[[#This Row],[Dom prob.]])/(Table1[[#This Row],[Odds]]-1))*0.3</f>
        <v>-7.6957894736842128E-2</v>
      </c>
      <c r="P1390" s="4"/>
      <c r="Q1390" s="4">
        <f>(Table1[[#This Row],[Dom Bet]]*Table1[[#This Row],[Odds]]*Table1[[#This Row],[Win]]-Table1[[#This Row],[Dom Bet]])*Table1[[#This Row],[Dom Bankroll]]</f>
        <v>0</v>
      </c>
      <c r="R1390" s="4">
        <f>Table1[[#This Row],[Dom Bet]]*Table1[[#This Row],[Odds]]*Table1[[#This Row],[Win]]-Table1[[#This Row],[Dom Bet]]</f>
        <v>0</v>
      </c>
      <c r="S1390" s="4">
        <f>S1389</f>
        <v>1.1799888627751767</v>
      </c>
      <c r="T1390">
        <v>0.71819999999999995</v>
      </c>
      <c r="U1390">
        <f>((Table1[[#This Row],[BB prob.]]*(Table1[[#This Row],[Odds]]-1)-1+Table1[[#This Row],[BB prob.]])/(Table1[[#This Row],[Odds]]-1))*0.3</f>
        <v>-7.013684210526408E-3</v>
      </c>
      <c r="W1390">
        <f>(Table1[[#This Row],[BB Bet]]*Table1[[#This Row],[Odds]]*Table1[[#This Row],[Win]]-Table1[[#This Row],[BB Bet]])*Table1[[#This Row],[BB Bankroll]]</f>
        <v>0</v>
      </c>
      <c r="X1390">
        <f>Table1[[#This Row],[BB Bet]]*Table1[[#This Row],[Odds]]*Table1[[#This Row],[Win]]-Table1[[#This Row],[BB Bet]]</f>
        <v>0</v>
      </c>
      <c r="Y1390" s="5">
        <f>Y1389</f>
        <v>1.0563699811534955</v>
      </c>
    </row>
    <row r="1391" spans="1:25" x14ac:dyDescent="0.35">
      <c r="A1391" s="4">
        <v>2020020722</v>
      </c>
      <c r="B1391" s="4">
        <v>97</v>
      </c>
      <c r="C1391" s="4" t="s">
        <v>19</v>
      </c>
      <c r="D1391" s="4" t="s">
        <v>32</v>
      </c>
      <c r="E1391" s="4">
        <v>0</v>
      </c>
      <c r="F1391" s="4">
        <v>0</v>
      </c>
      <c r="G1391" s="4">
        <v>3.15</v>
      </c>
      <c r="H1391">
        <v>0.32774659131372308</v>
      </c>
      <c r="I1391">
        <f>((Table1[[#This Row],[H-S prob.]]*(Table1[[#This Row],[Odds]]-1)-1+Table1[[#This Row],[H-S prob.]])/(Table1[[#This Row],[Odds]]-1))*0.3</f>
        <v>4.521176182078283E-3</v>
      </c>
      <c r="J1391">
        <v>4.521176182078283E-3</v>
      </c>
      <c r="K1391">
        <f>(Table1[[#This Row],[H-S Bet]]*Table1[[#This Row],[Odds]]*Table1[[#This Row],[Win]]-Table1[[#This Row],[H-S Bet]])*Table1[[#This Row],[H-S Bankroll]]</f>
        <v>-5.2064716079794028E-3</v>
      </c>
      <c r="L1391">
        <f>Table1[[#This Row],[H-S Bet]]*Table1[[#This Row],[Odds]]*Table1[[#This Row],[Win]]-Table1[[#This Row],[H-S Bet]]</f>
        <v>-4.521176182078283E-3</v>
      </c>
      <c r="M1391" s="5">
        <f>M1390</f>
        <v>1.1515745899524104</v>
      </c>
      <c r="N1391" s="4">
        <v>0.34599999999999997</v>
      </c>
      <c r="O1391" s="4">
        <f>((Table1[[#This Row],[Dom prob.]]*(Table1[[#This Row],[Odds]]-1)-1+Table1[[#This Row],[Dom prob.]])/(Table1[[#This Row],[Odds]]-1))*0.3</f>
        <v>1.2544186046511609E-2</v>
      </c>
      <c r="P1391" s="4">
        <v>1.2544186046511609E-2</v>
      </c>
      <c r="Q1391" s="4">
        <f>(Table1[[#This Row],[Dom Bet]]*Table1[[#This Row],[Odds]]*Table1[[#This Row],[Win]]-Table1[[#This Row],[Dom Bet]])*Table1[[#This Row],[Dom Bankroll]]</f>
        <v>-1.4801999827463474E-2</v>
      </c>
      <c r="R1391" s="4">
        <f>Table1[[#This Row],[Dom Bet]]*Table1[[#This Row],[Odds]]*Table1[[#This Row],[Win]]-Table1[[#This Row],[Dom Bet]]</f>
        <v>-1.2544186046511609E-2</v>
      </c>
      <c r="S1391" s="4">
        <f>S1390</f>
        <v>1.1799888627751767</v>
      </c>
      <c r="T1391">
        <v>0.28180000000000005</v>
      </c>
      <c r="U1391">
        <f>((Table1[[#This Row],[BB prob.]]*(Table1[[#This Row],[Odds]]-1)-1+Table1[[#This Row],[BB prob.]])/(Table1[[#This Row],[Odds]]-1))*0.3</f>
        <v>-1.5673953488372069E-2</v>
      </c>
      <c r="W1391">
        <f>(Table1[[#This Row],[BB Bet]]*Table1[[#This Row],[Odds]]*Table1[[#This Row],[Win]]-Table1[[#This Row],[BB Bet]])*Table1[[#This Row],[BB Bankroll]]</f>
        <v>0</v>
      </c>
      <c r="X1391">
        <f>Table1[[#This Row],[BB Bet]]*Table1[[#This Row],[Odds]]*Table1[[#This Row],[Win]]-Table1[[#This Row],[BB Bet]]</f>
        <v>0</v>
      </c>
      <c r="Y1391" s="5">
        <f>Y1390</f>
        <v>1.0563699811534955</v>
      </c>
    </row>
    <row r="1392" spans="1:25" x14ac:dyDescent="0.35">
      <c r="A1392" s="4">
        <v>2020020724</v>
      </c>
      <c r="B1392" s="4">
        <v>97</v>
      </c>
      <c r="C1392" s="4" t="s">
        <v>26</v>
      </c>
      <c r="D1392" s="4" t="s">
        <v>28</v>
      </c>
      <c r="E1392" s="4">
        <v>0</v>
      </c>
      <c r="F1392" s="4">
        <v>0</v>
      </c>
      <c r="G1392" s="4">
        <v>2.4</v>
      </c>
      <c r="H1392">
        <v>0.4454197072649177</v>
      </c>
      <c r="I1392">
        <f>((Table1[[#This Row],[H-S prob.]]*(Table1[[#This Row],[Odds]]-1)-1+Table1[[#This Row],[H-S prob.]])/(Table1[[#This Row],[Odds]]-1))*0.3</f>
        <v>1.4787278021957662E-2</v>
      </c>
      <c r="J1392">
        <v>1.4787278021957662E-2</v>
      </c>
      <c r="K1392">
        <f>(Table1[[#This Row],[H-S Bet]]*Table1[[#This Row],[Odds]]*Table1[[#This Row],[Win]]-Table1[[#This Row],[H-S Bet]])*Table1[[#This Row],[H-S Bankroll]]</f>
        <v>-1.7028653624648185E-2</v>
      </c>
      <c r="L1392">
        <f>Table1[[#This Row],[H-S Bet]]*Table1[[#This Row],[Odds]]*Table1[[#This Row],[Win]]-Table1[[#This Row],[H-S Bet]]</f>
        <v>-1.4787278021957662E-2</v>
      </c>
      <c r="M1392" s="5">
        <f>M1391</f>
        <v>1.1515745899524104</v>
      </c>
      <c r="N1392" s="4">
        <v>0.44399999999999995</v>
      </c>
      <c r="O1392" s="4">
        <f>((Table1[[#This Row],[Dom prob.]]*(Table1[[#This Row],[Odds]]-1)-1+Table1[[#This Row],[Dom prob.]])/(Table1[[#This Row],[Odds]]-1))*0.3</f>
        <v>1.4057142857142832E-2</v>
      </c>
      <c r="P1392" s="4">
        <v>1.4057142857142832E-2</v>
      </c>
      <c r="Q1392" s="4">
        <f>(Table1[[#This Row],[Dom Bet]]*Table1[[#This Row],[Odds]]*Table1[[#This Row],[Win]]-Table1[[#This Row],[Dom Bet]])*Table1[[#This Row],[Dom Bankroll]]</f>
        <v>-1.6587272013868167E-2</v>
      </c>
      <c r="R1392" s="4">
        <f>Table1[[#This Row],[Dom Bet]]*Table1[[#This Row],[Odds]]*Table1[[#This Row],[Win]]-Table1[[#This Row],[Dom Bet]]</f>
        <v>-1.4057142857142832E-2</v>
      </c>
      <c r="S1392" s="4">
        <f>S1391</f>
        <v>1.1799888627751767</v>
      </c>
      <c r="T1392">
        <v>0.41379999999999995</v>
      </c>
      <c r="U1392">
        <f>((Table1[[#This Row],[BB prob.]]*(Table1[[#This Row],[Odds]]-1)-1+Table1[[#This Row],[BB prob.]])/(Table1[[#This Row],[Odds]]-1))*0.3</f>
        <v>-1.4742857142857613E-3</v>
      </c>
      <c r="W1392">
        <f>(Table1[[#This Row],[BB Bet]]*Table1[[#This Row],[Odds]]*Table1[[#This Row],[Win]]-Table1[[#This Row],[BB Bet]])*Table1[[#This Row],[BB Bankroll]]</f>
        <v>0</v>
      </c>
      <c r="X1392">
        <f>Table1[[#This Row],[BB Bet]]*Table1[[#This Row],[Odds]]*Table1[[#This Row],[Win]]-Table1[[#This Row],[BB Bet]]</f>
        <v>0</v>
      </c>
      <c r="Y1392" s="5">
        <f>Y1391</f>
        <v>1.0563699811534955</v>
      </c>
    </row>
    <row r="1393" spans="1:25" x14ac:dyDescent="0.35">
      <c r="A1393" s="4">
        <v>2020020724</v>
      </c>
      <c r="B1393" s="4">
        <v>97</v>
      </c>
      <c r="C1393" s="4" t="s">
        <v>28</v>
      </c>
      <c r="D1393" s="4" t="s">
        <v>26</v>
      </c>
      <c r="E1393" s="4">
        <v>1</v>
      </c>
      <c r="F1393" s="4">
        <v>1</v>
      </c>
      <c r="G1393" s="4">
        <v>1.64</v>
      </c>
      <c r="H1393">
        <v>0.55458029273508225</v>
      </c>
      <c r="I1393">
        <f>((Table1[[#This Row],[H-S prob.]]*(Table1[[#This Row],[Odds]]-1)-1+Table1[[#This Row],[H-S prob.]])/(Table1[[#This Row],[Odds]]-1))*0.3</f>
        <v>-4.2416399959905551E-2</v>
      </c>
      <c r="K1393">
        <f>(Table1[[#This Row],[H-S Bet]]*Table1[[#This Row],[Odds]]*Table1[[#This Row],[Win]]-Table1[[#This Row],[H-S Bet]])*Table1[[#This Row],[H-S Bankroll]]</f>
        <v>0</v>
      </c>
      <c r="L1393">
        <f>Table1[[#This Row],[H-S Bet]]*Table1[[#This Row],[Odds]]*Table1[[#This Row],[Win]]-Table1[[#This Row],[H-S Bet]]</f>
        <v>0</v>
      </c>
      <c r="M1393" s="5">
        <f>M1392</f>
        <v>1.1515745899524104</v>
      </c>
      <c r="N1393" s="4">
        <v>0.55600000000000005</v>
      </c>
      <c r="O1393" s="4">
        <f>((Table1[[#This Row],[Dom prob.]]*(Table1[[#This Row],[Odds]]-1)-1+Table1[[#This Row],[Dom prob.]])/(Table1[[#This Row],[Odds]]-1))*0.3</f>
        <v>-4.1325000000000008E-2</v>
      </c>
      <c r="P1393" s="4"/>
      <c r="Q1393" s="4">
        <f>(Table1[[#This Row],[Dom Bet]]*Table1[[#This Row],[Odds]]*Table1[[#This Row],[Win]]-Table1[[#This Row],[Dom Bet]])*Table1[[#This Row],[Dom Bankroll]]</f>
        <v>0</v>
      </c>
      <c r="R1393" s="4">
        <f>Table1[[#This Row],[Dom Bet]]*Table1[[#This Row],[Odds]]*Table1[[#This Row],[Win]]-Table1[[#This Row],[Dom Bet]]</f>
        <v>0</v>
      </c>
      <c r="S1393" s="4">
        <f>S1392</f>
        <v>1.1799888627751767</v>
      </c>
      <c r="T1393">
        <v>0.58620000000000005</v>
      </c>
      <c r="U1393">
        <f>((Table1[[#This Row],[BB prob.]]*(Table1[[#This Row],[Odds]]-1)-1+Table1[[#This Row],[BB prob.]])/(Table1[[#This Row],[Odds]]-1))*0.3</f>
        <v>-1.810875E-2</v>
      </c>
      <c r="W1393">
        <f>(Table1[[#This Row],[BB Bet]]*Table1[[#This Row],[Odds]]*Table1[[#This Row],[Win]]-Table1[[#This Row],[BB Bet]])*Table1[[#This Row],[BB Bankroll]]</f>
        <v>0</v>
      </c>
      <c r="X1393">
        <f>Table1[[#This Row],[BB Bet]]*Table1[[#This Row],[Odds]]*Table1[[#This Row],[Win]]-Table1[[#This Row],[BB Bet]]</f>
        <v>0</v>
      </c>
      <c r="Y1393" s="5">
        <f>Y1392</f>
        <v>1.0563699811534955</v>
      </c>
    </row>
    <row r="1394" spans="1:25" x14ac:dyDescent="0.35">
      <c r="A1394" s="4">
        <v>2020020724.0999999</v>
      </c>
      <c r="B1394" s="4">
        <v>97</v>
      </c>
      <c r="C1394" s="4" t="s">
        <v>14</v>
      </c>
      <c r="D1394" s="4" t="s">
        <v>12</v>
      </c>
      <c r="E1394" s="4">
        <v>0</v>
      </c>
      <c r="F1394" s="4">
        <v>1</v>
      </c>
      <c r="G1394" s="4">
        <v>1.32</v>
      </c>
      <c r="H1394">
        <v>0.67665324162052665</v>
      </c>
      <c r="I1394">
        <f>((Table1[[#This Row],[H-S prob.]]*(Table1[[#This Row],[Odds]]-1)-1+Table1[[#This Row],[H-S prob.]])/(Table1[[#This Row],[Odds]]-1))*0.3</f>
        <v>-0.10014161349459824</v>
      </c>
      <c r="K1394">
        <f>(Table1[[#This Row],[H-S Bet]]*Table1[[#This Row],[Odds]]*Table1[[#This Row],[Win]]-Table1[[#This Row],[H-S Bet]])*Table1[[#This Row],[H-S Bankroll]]</f>
        <v>0</v>
      </c>
      <c r="L1394">
        <f>Table1[[#This Row],[H-S Bet]]*Table1[[#This Row],[Odds]]*Table1[[#This Row],[Win]]-Table1[[#This Row],[H-S Bet]]</f>
        <v>0</v>
      </c>
      <c r="M1394" s="5">
        <f>M1393</f>
        <v>1.1515745899524104</v>
      </c>
      <c r="N1394" s="4">
        <v>0.74399999999999999</v>
      </c>
      <c r="O1394" s="4">
        <f>((Table1[[#This Row],[Dom prob.]]*(Table1[[#This Row],[Odds]]-1)-1+Table1[[#This Row],[Dom prob.]])/(Table1[[#This Row],[Odds]]-1))*0.3</f>
        <v>-1.6799999999999937E-2</v>
      </c>
      <c r="P1394" s="4"/>
      <c r="Q1394" s="4">
        <f>(Table1[[#This Row],[Dom Bet]]*Table1[[#This Row],[Odds]]*Table1[[#This Row],[Win]]-Table1[[#This Row],[Dom Bet]])*Table1[[#This Row],[Dom Bankroll]]</f>
        <v>0</v>
      </c>
      <c r="R1394" s="4">
        <f>Table1[[#This Row],[Dom Bet]]*Table1[[#This Row],[Odds]]*Table1[[#This Row],[Win]]-Table1[[#This Row],[Dom Bet]]</f>
        <v>0</v>
      </c>
      <c r="S1394" s="4">
        <f>S1393</f>
        <v>1.1799888627751767</v>
      </c>
      <c r="T1394">
        <v>0.69900000000000007</v>
      </c>
      <c r="U1394">
        <f>((Table1[[#This Row],[BB prob.]]*(Table1[[#This Row],[Odds]]-1)-1+Table1[[#This Row],[BB prob.]])/(Table1[[#This Row],[Odds]]-1))*0.3</f>
        <v>-7.248749999999983E-2</v>
      </c>
      <c r="W1394">
        <f>(Table1[[#This Row],[BB Bet]]*Table1[[#This Row],[Odds]]*Table1[[#This Row],[Win]]-Table1[[#This Row],[BB Bet]])*Table1[[#This Row],[BB Bankroll]]</f>
        <v>0</v>
      </c>
      <c r="X1394">
        <f>Table1[[#This Row],[BB Bet]]*Table1[[#This Row],[Odds]]*Table1[[#This Row],[Win]]-Table1[[#This Row],[BB Bet]]</f>
        <v>0</v>
      </c>
      <c r="Y1394" s="5">
        <f>Y1393</f>
        <v>1.0563699811534955</v>
      </c>
    </row>
    <row r="1395" spans="1:25" x14ac:dyDescent="0.35">
      <c r="A1395" s="4">
        <v>2020020724.0999999</v>
      </c>
      <c r="B1395" s="4">
        <v>97</v>
      </c>
      <c r="C1395" s="4" t="s">
        <v>12</v>
      </c>
      <c r="D1395" s="4" t="s">
        <v>14</v>
      </c>
      <c r="E1395" s="4">
        <v>1</v>
      </c>
      <c r="F1395" s="4">
        <v>0</v>
      </c>
      <c r="G1395" s="4">
        <v>3.5</v>
      </c>
      <c r="H1395">
        <v>0.32334675837947341</v>
      </c>
      <c r="I1395">
        <f>((Table1[[#This Row],[H-S prob.]]*(Table1[[#This Row],[Odds]]-1)-1+Table1[[#This Row],[H-S prob.]])/(Table1[[#This Row],[Odds]]-1))*0.3</f>
        <v>1.5805638519378828E-2</v>
      </c>
      <c r="J1395">
        <v>1.5805638519378828E-2</v>
      </c>
      <c r="K1395">
        <f>(Table1[[#This Row],[H-S Bet]]*Table1[[#This Row],[Odds]]*Table1[[#This Row],[Win]]-Table1[[#This Row],[H-S Bet]])*Table1[[#This Row],[H-S Bankroll]]</f>
        <v>-1.8201371696889696E-2</v>
      </c>
      <c r="L1395">
        <f>Table1[[#This Row],[H-S Bet]]*Table1[[#This Row],[Odds]]*Table1[[#This Row],[Win]]-Table1[[#This Row],[H-S Bet]]</f>
        <v>-1.5805638519378828E-2</v>
      </c>
      <c r="M1395" s="5">
        <f>M1394</f>
        <v>1.1515745899524104</v>
      </c>
      <c r="N1395" s="4">
        <v>0.25600000000000001</v>
      </c>
      <c r="O1395" s="4">
        <f>((Table1[[#This Row],[Dom prob.]]*(Table1[[#This Row],[Odds]]-1)-1+Table1[[#This Row],[Dom prob.]])/(Table1[[#This Row],[Odds]]-1))*0.3</f>
        <v>-1.2479999999999996E-2</v>
      </c>
      <c r="P1395" s="4"/>
      <c r="Q1395" s="4">
        <f>(Table1[[#This Row],[Dom Bet]]*Table1[[#This Row],[Odds]]*Table1[[#This Row],[Win]]-Table1[[#This Row],[Dom Bet]])*Table1[[#This Row],[Dom Bankroll]]</f>
        <v>0</v>
      </c>
      <c r="R1395" s="4">
        <f>Table1[[#This Row],[Dom Bet]]*Table1[[#This Row],[Odds]]*Table1[[#This Row],[Win]]-Table1[[#This Row],[Dom Bet]]</f>
        <v>0</v>
      </c>
      <c r="S1395" s="4">
        <f>S1394</f>
        <v>1.1799888627751767</v>
      </c>
      <c r="T1395">
        <v>0.30099999999999999</v>
      </c>
      <c r="U1395">
        <f>((Table1[[#This Row],[BB prob.]]*(Table1[[#This Row],[Odds]]-1)-1+Table1[[#This Row],[BB prob.]])/(Table1[[#This Row],[Odds]]-1))*0.3</f>
        <v>6.4199999999999926E-3</v>
      </c>
      <c r="V1395">
        <v>6.4199999999999926E-3</v>
      </c>
      <c r="W1395">
        <f>(Table1[[#This Row],[BB Bet]]*Table1[[#This Row],[Odds]]*Table1[[#This Row],[Win]]-Table1[[#This Row],[BB Bet]])*Table1[[#This Row],[BB Bankroll]]</f>
        <v>-6.7818952790054329E-3</v>
      </c>
      <c r="X1395">
        <f>Table1[[#This Row],[BB Bet]]*Table1[[#This Row],[Odds]]*Table1[[#This Row],[Win]]-Table1[[#This Row],[BB Bet]]</f>
        <v>-6.4199999999999926E-3</v>
      </c>
      <c r="Y1395" s="5">
        <f>Y1394</f>
        <v>1.0563699811534955</v>
      </c>
    </row>
    <row r="1396" spans="1:25" x14ac:dyDescent="0.35">
      <c r="A1396" s="4">
        <v>2020020724.2</v>
      </c>
      <c r="B1396" s="4">
        <v>97</v>
      </c>
      <c r="C1396" s="4" t="s">
        <v>18</v>
      </c>
      <c r="D1396" s="4" t="s">
        <v>5</v>
      </c>
      <c r="E1396" s="4">
        <v>0</v>
      </c>
      <c r="F1396" s="4">
        <v>1</v>
      </c>
      <c r="G1396" s="4">
        <v>2</v>
      </c>
      <c r="H1396">
        <v>0.44676293893303665</v>
      </c>
      <c r="I1396">
        <f>((Table1[[#This Row],[H-S prob.]]*(Table1[[#This Row],[Odds]]-1)-1+Table1[[#This Row],[H-S prob.]])/(Table1[[#This Row],[Odds]]-1))*0.3</f>
        <v>-3.1942236640178014E-2</v>
      </c>
      <c r="K1396">
        <f>(Table1[[#This Row],[H-S Bet]]*Table1[[#This Row],[Odds]]*Table1[[#This Row],[Win]]-Table1[[#This Row],[H-S Bet]])*Table1[[#This Row],[H-S Bankroll]]</f>
        <v>0</v>
      </c>
      <c r="L1396">
        <f>Table1[[#This Row],[H-S Bet]]*Table1[[#This Row],[Odds]]*Table1[[#This Row],[Win]]-Table1[[#This Row],[H-S Bet]]</f>
        <v>0</v>
      </c>
      <c r="M1396" s="5">
        <f>M1395</f>
        <v>1.1515745899524104</v>
      </c>
      <c r="N1396" s="4">
        <v>0.53200000000000003</v>
      </c>
      <c r="O1396" s="4">
        <f>((Table1[[#This Row],[Dom prob.]]*(Table1[[#This Row],[Odds]]-1)-1+Table1[[#This Row],[Dom prob.]])/(Table1[[#This Row],[Odds]]-1))*0.3</f>
        <v>1.9200000000000016E-2</v>
      </c>
      <c r="P1396" s="4">
        <v>1.9200000000000016E-2</v>
      </c>
      <c r="Q1396" s="4">
        <f>(Table1[[#This Row],[Dom Bet]]*Table1[[#This Row],[Odds]]*Table1[[#This Row],[Win]]-Table1[[#This Row],[Dom Bet]])*Table1[[#This Row],[Dom Bankroll]]</f>
        <v>2.2655786165283409E-2</v>
      </c>
      <c r="R1396" s="4">
        <f>Table1[[#This Row],[Dom Bet]]*Table1[[#This Row],[Odds]]*Table1[[#This Row],[Win]]-Table1[[#This Row],[Dom Bet]]</f>
        <v>1.9200000000000016E-2</v>
      </c>
      <c r="S1396" s="4">
        <f>S1395</f>
        <v>1.1799888627751767</v>
      </c>
      <c r="T1396">
        <v>0.45660000000000001</v>
      </c>
      <c r="U1396">
        <f>((Table1[[#This Row],[BB prob.]]*(Table1[[#This Row],[Odds]]-1)-1+Table1[[#This Row],[BB prob.]])/(Table1[[#This Row],[Odds]]-1))*0.3</f>
        <v>-2.6039999999999997E-2</v>
      </c>
      <c r="W1396">
        <f>(Table1[[#This Row],[BB Bet]]*Table1[[#This Row],[Odds]]*Table1[[#This Row],[Win]]-Table1[[#This Row],[BB Bet]])*Table1[[#This Row],[BB Bankroll]]</f>
        <v>0</v>
      </c>
      <c r="X1396">
        <f>Table1[[#This Row],[BB Bet]]*Table1[[#This Row],[Odds]]*Table1[[#This Row],[Win]]-Table1[[#This Row],[BB Bet]]</f>
        <v>0</v>
      </c>
      <c r="Y1396" s="5">
        <f>Y1395</f>
        <v>1.0563699811534955</v>
      </c>
    </row>
    <row r="1397" spans="1:25" x14ac:dyDescent="0.35">
      <c r="A1397" s="4">
        <v>2020020724.2</v>
      </c>
      <c r="B1397" s="4">
        <v>97</v>
      </c>
      <c r="C1397" s="4" t="s">
        <v>5</v>
      </c>
      <c r="D1397" s="4" t="s">
        <v>18</v>
      </c>
      <c r="E1397" s="4">
        <v>1</v>
      </c>
      <c r="F1397" s="4">
        <v>0</v>
      </c>
      <c r="G1397" s="4">
        <v>1.9</v>
      </c>
      <c r="H1397">
        <v>0.55323706106696335</v>
      </c>
      <c r="I1397">
        <f>((Table1[[#This Row],[H-S prob.]]*(Table1[[#This Row],[Odds]]-1)-1+Table1[[#This Row],[H-S prob.]])/(Table1[[#This Row],[Odds]]-1))*0.3</f>
        <v>1.7050138675743454E-2</v>
      </c>
      <c r="J1397">
        <v>1.7050138675743454E-2</v>
      </c>
      <c r="K1397">
        <f>(Table1[[#This Row],[H-S Bet]]*Table1[[#This Row],[Odds]]*Table1[[#This Row],[Win]]-Table1[[#This Row],[H-S Bet]])*Table1[[#This Row],[H-S Bankroll]]</f>
        <v>-1.9634506454151001E-2</v>
      </c>
      <c r="L1397">
        <f>Table1[[#This Row],[H-S Bet]]*Table1[[#This Row],[Odds]]*Table1[[#This Row],[Win]]-Table1[[#This Row],[H-S Bet]]</f>
        <v>-1.7050138675743454E-2</v>
      </c>
      <c r="M1397" s="5">
        <f>M1396</f>
        <v>1.1515745899524104</v>
      </c>
      <c r="N1397" s="4">
        <v>0.46800000000000003</v>
      </c>
      <c r="O1397" s="4">
        <f>((Table1[[#This Row],[Dom prob.]]*(Table1[[#This Row],[Odds]]-1)-1+Table1[[#This Row],[Dom prob.]])/(Table1[[#This Row],[Odds]]-1))*0.3</f>
        <v>-3.6933333333333318E-2</v>
      </c>
      <c r="P1397" s="4"/>
      <c r="Q1397" s="4">
        <f>(Table1[[#This Row],[Dom Bet]]*Table1[[#This Row],[Odds]]*Table1[[#This Row],[Win]]-Table1[[#This Row],[Dom Bet]])*Table1[[#This Row],[Dom Bankroll]]</f>
        <v>0</v>
      </c>
      <c r="R1397" s="4">
        <f>Table1[[#This Row],[Dom Bet]]*Table1[[#This Row],[Odds]]*Table1[[#This Row],[Win]]-Table1[[#This Row],[Dom Bet]]</f>
        <v>0</v>
      </c>
      <c r="S1397" s="4">
        <f>S1396</f>
        <v>1.1799888627751767</v>
      </c>
      <c r="T1397">
        <v>0.54339999999999999</v>
      </c>
      <c r="U1397">
        <f>((Table1[[#This Row],[BB prob.]]*(Table1[[#This Row],[Odds]]-1)-1+Table1[[#This Row],[BB prob.]])/(Table1[[#This Row],[Odds]]-1))*0.3</f>
        <v>1.0819999999999977E-2</v>
      </c>
      <c r="V1397">
        <v>1.0819999999999977E-2</v>
      </c>
      <c r="W1397">
        <f>(Table1[[#This Row],[BB Bet]]*Table1[[#This Row],[Odds]]*Table1[[#This Row],[Win]]-Table1[[#This Row],[BB Bet]])*Table1[[#This Row],[BB Bankroll]]</f>
        <v>-1.1429923196080797E-2</v>
      </c>
      <c r="X1397">
        <f>Table1[[#This Row],[BB Bet]]*Table1[[#This Row],[Odds]]*Table1[[#This Row],[Win]]-Table1[[#This Row],[BB Bet]]</f>
        <v>-1.0819999999999977E-2</v>
      </c>
      <c r="Y1397" s="5">
        <f>Y1396</f>
        <v>1.0563699811534955</v>
      </c>
    </row>
    <row r="1398" spans="1:25" x14ac:dyDescent="0.35">
      <c r="A1398" s="4">
        <v>2020020724.3</v>
      </c>
      <c r="B1398" s="4">
        <v>97</v>
      </c>
      <c r="C1398" s="4" t="s">
        <v>15</v>
      </c>
      <c r="D1398" s="4" t="s">
        <v>3</v>
      </c>
      <c r="E1398" s="4">
        <v>0</v>
      </c>
      <c r="F1398" s="4">
        <v>0</v>
      </c>
      <c r="G1398" s="4">
        <v>3.15</v>
      </c>
      <c r="H1398">
        <v>0.32706463482911352</v>
      </c>
      <c r="I1398">
        <f>((Table1[[#This Row],[H-S prob.]]*(Table1[[#This Row],[Odds]]-1)-1+Table1[[#This Row],[H-S prob.]])/(Table1[[#This Row],[Odds]]-1))*0.3</f>
        <v>4.2214325179126882E-3</v>
      </c>
      <c r="J1398">
        <v>4.2214325179126882E-3</v>
      </c>
      <c r="K1398">
        <f>(Table1[[#This Row],[H-S Bet]]*Table1[[#This Row],[Odds]]*Table1[[#This Row],[Win]]-Table1[[#This Row],[H-S Bet]])*Table1[[#This Row],[H-S Bankroll]]</f>
        <v>-4.861294420827075E-3</v>
      </c>
      <c r="L1398">
        <f>Table1[[#This Row],[H-S Bet]]*Table1[[#This Row],[Odds]]*Table1[[#This Row],[Win]]-Table1[[#This Row],[H-S Bet]]</f>
        <v>-4.2214325179126882E-3</v>
      </c>
      <c r="M1398" s="5">
        <f>M1397</f>
        <v>1.1515745899524104</v>
      </c>
      <c r="N1398" s="4">
        <v>0.33299999999999996</v>
      </c>
      <c r="O1398" s="4">
        <f>((Table1[[#This Row],[Dom prob.]]*(Table1[[#This Row],[Odds]]-1)-1+Table1[[#This Row],[Dom prob.]])/(Table1[[#This Row],[Odds]]-1))*0.3</f>
        <v>6.8302325581395106E-3</v>
      </c>
      <c r="P1398" s="4">
        <v>6.8302325581395106E-3</v>
      </c>
      <c r="Q1398" s="4">
        <f>(Table1[[#This Row],[Dom Bet]]*Table1[[#This Row],[Odds]]*Table1[[#This Row],[Win]]-Table1[[#This Row],[Dom Bet]])*Table1[[#This Row],[Dom Bankroll]]</f>
        <v>-8.059598348769027E-3</v>
      </c>
      <c r="R1398" s="4">
        <f>Table1[[#This Row],[Dom Bet]]*Table1[[#This Row],[Odds]]*Table1[[#This Row],[Win]]-Table1[[#This Row],[Dom Bet]]</f>
        <v>-6.8302325581395106E-3</v>
      </c>
      <c r="S1398" s="4">
        <f>S1397</f>
        <v>1.1799888627751767</v>
      </c>
      <c r="T1398">
        <v>0.29430000000000001</v>
      </c>
      <c r="U1398">
        <f>((Table1[[#This Row],[BB prob.]]*(Table1[[#This Row],[Odds]]-1)-1+Table1[[#This Row],[BB prob.]])/(Table1[[#This Row],[Odds]]-1))*0.3</f>
        <v>-1.0179767441860462E-2</v>
      </c>
      <c r="W1398">
        <f>(Table1[[#This Row],[BB Bet]]*Table1[[#This Row],[Odds]]*Table1[[#This Row],[Win]]-Table1[[#This Row],[BB Bet]])*Table1[[#This Row],[BB Bankroll]]</f>
        <v>0</v>
      </c>
      <c r="X1398">
        <f>Table1[[#This Row],[BB Bet]]*Table1[[#This Row],[Odds]]*Table1[[#This Row],[Win]]-Table1[[#This Row],[BB Bet]]</f>
        <v>0</v>
      </c>
      <c r="Y1398" s="5">
        <f>Y1397</f>
        <v>1.0563699811534955</v>
      </c>
    </row>
    <row r="1399" spans="1:25" x14ac:dyDescent="0.35">
      <c r="A1399" s="4">
        <v>2020020724.3</v>
      </c>
      <c r="B1399" s="4">
        <v>97</v>
      </c>
      <c r="C1399" s="4" t="s">
        <v>3</v>
      </c>
      <c r="D1399" s="4" t="s">
        <v>15</v>
      </c>
      <c r="E1399" s="4">
        <v>1</v>
      </c>
      <c r="F1399" s="4">
        <v>1</v>
      </c>
      <c r="G1399" s="4">
        <v>1.38</v>
      </c>
      <c r="H1399">
        <v>0.67293536517088659</v>
      </c>
      <c r="I1399">
        <f>((Table1[[#This Row],[H-S prob.]]*(Table1[[#This Row],[Odds]]-1)-1+Table1[[#This Row],[H-S prob.]])/(Table1[[#This Row],[Odds]]-1))*0.3</f>
        <v>-5.6328312682244662E-2</v>
      </c>
      <c r="K1399">
        <f>(Table1[[#This Row],[H-S Bet]]*Table1[[#This Row],[Odds]]*Table1[[#This Row],[Win]]-Table1[[#This Row],[H-S Bet]])*Table1[[#This Row],[H-S Bankroll]]</f>
        <v>0</v>
      </c>
      <c r="L1399">
        <f>Table1[[#This Row],[H-S Bet]]*Table1[[#This Row],[Odds]]*Table1[[#This Row],[Win]]-Table1[[#This Row],[H-S Bet]]</f>
        <v>0</v>
      </c>
      <c r="M1399" s="5">
        <f>M1398</f>
        <v>1.1515745899524104</v>
      </c>
      <c r="N1399" s="4">
        <v>0.66700000000000004</v>
      </c>
      <c r="O1399" s="4">
        <f>((Table1[[#This Row],[Dom prob.]]*(Table1[[#This Row],[Odds]]-1)-1+Table1[[#This Row],[Dom prob.]])/(Table1[[#This Row],[Odds]]-1))*0.3</f>
        <v>-6.2794736842105237E-2</v>
      </c>
      <c r="P1399" s="4"/>
      <c r="Q1399" s="4">
        <f>(Table1[[#This Row],[Dom Bet]]*Table1[[#This Row],[Odds]]*Table1[[#This Row],[Win]]-Table1[[#This Row],[Dom Bet]])*Table1[[#This Row],[Dom Bankroll]]</f>
        <v>0</v>
      </c>
      <c r="R1399" s="4">
        <f>Table1[[#This Row],[Dom Bet]]*Table1[[#This Row],[Odds]]*Table1[[#This Row],[Win]]-Table1[[#This Row],[Dom Bet]]</f>
        <v>0</v>
      </c>
      <c r="S1399" s="4">
        <f>S1398</f>
        <v>1.1799888627751767</v>
      </c>
      <c r="T1399">
        <v>0.70569999999999999</v>
      </c>
      <c r="U1399">
        <f>((Table1[[#This Row],[BB prob.]]*(Table1[[#This Row],[Odds]]-1)-1+Table1[[#This Row],[BB prob.]])/(Table1[[#This Row],[Odds]]-1))*0.3</f>
        <v>-2.0632105263157979E-2</v>
      </c>
      <c r="W1399">
        <f>(Table1[[#This Row],[BB Bet]]*Table1[[#This Row],[Odds]]*Table1[[#This Row],[Win]]-Table1[[#This Row],[BB Bet]])*Table1[[#This Row],[BB Bankroll]]</f>
        <v>0</v>
      </c>
      <c r="X1399">
        <f>Table1[[#This Row],[BB Bet]]*Table1[[#This Row],[Odds]]*Table1[[#This Row],[Win]]-Table1[[#This Row],[BB Bet]]</f>
        <v>0</v>
      </c>
      <c r="Y1399" s="5">
        <f>Y1398</f>
        <v>1.0563699811534955</v>
      </c>
    </row>
    <row r="1400" spans="1:25" x14ac:dyDescent="0.35">
      <c r="A1400" s="4">
        <v>2020020724.4000001</v>
      </c>
      <c r="B1400" s="4">
        <v>97</v>
      </c>
      <c r="C1400" s="4" t="s">
        <v>7</v>
      </c>
      <c r="D1400" s="4" t="s">
        <v>9</v>
      </c>
      <c r="E1400" s="4">
        <v>0</v>
      </c>
      <c r="F1400" s="4">
        <v>0</v>
      </c>
      <c r="G1400" s="4">
        <v>1.32</v>
      </c>
      <c r="H1400">
        <v>0.5765541448612248</v>
      </c>
      <c r="I1400">
        <f>((Table1[[#This Row],[H-S prob.]]*(Table1[[#This Row],[Odds]]-1)-1+Table1[[#This Row],[H-S prob.]])/(Table1[[#This Row],[Odds]]-1))*0.3</f>
        <v>-0.2240142457342342</v>
      </c>
      <c r="K1400">
        <f>(Table1[[#This Row],[H-S Bet]]*Table1[[#This Row],[Odds]]*Table1[[#This Row],[Win]]-Table1[[#This Row],[H-S Bet]])*Table1[[#This Row],[H-S Bankroll]]</f>
        <v>0</v>
      </c>
      <c r="L1400">
        <f>Table1[[#This Row],[H-S Bet]]*Table1[[#This Row],[Odds]]*Table1[[#This Row],[Win]]-Table1[[#This Row],[H-S Bet]]</f>
        <v>0</v>
      </c>
      <c r="M1400" s="5">
        <f>M1399</f>
        <v>1.1515745899524104</v>
      </c>
      <c r="N1400" s="4">
        <v>0.70399999999999996</v>
      </c>
      <c r="O1400" s="4">
        <f>((Table1[[#This Row],[Dom prob.]]*(Table1[[#This Row],[Odds]]-1)-1+Table1[[#This Row],[Dom prob.]])/(Table1[[#This Row],[Odds]]-1))*0.3</f>
        <v>-6.6299999999999984E-2</v>
      </c>
      <c r="P1400" s="4"/>
      <c r="Q1400" s="4">
        <f>(Table1[[#This Row],[Dom Bet]]*Table1[[#This Row],[Odds]]*Table1[[#This Row],[Win]]-Table1[[#This Row],[Dom Bet]])*Table1[[#This Row],[Dom Bankroll]]</f>
        <v>0</v>
      </c>
      <c r="R1400" s="4">
        <f>Table1[[#This Row],[Dom Bet]]*Table1[[#This Row],[Odds]]*Table1[[#This Row],[Win]]-Table1[[#This Row],[Dom Bet]]</f>
        <v>0</v>
      </c>
      <c r="S1400" s="4">
        <f>S1399</f>
        <v>1.1799888627751767</v>
      </c>
      <c r="T1400">
        <v>0.58210000000000006</v>
      </c>
      <c r="U1400">
        <f>((Table1[[#This Row],[BB prob.]]*(Table1[[#This Row],[Odds]]-1)-1+Table1[[#This Row],[BB prob.]])/(Table1[[#This Row],[Odds]]-1))*0.3</f>
        <v>-0.21715124999999991</v>
      </c>
      <c r="W1400">
        <f>(Table1[[#This Row],[BB Bet]]*Table1[[#This Row],[Odds]]*Table1[[#This Row],[Win]]-Table1[[#This Row],[BB Bet]])*Table1[[#This Row],[BB Bankroll]]</f>
        <v>0</v>
      </c>
      <c r="X1400">
        <f>Table1[[#This Row],[BB Bet]]*Table1[[#This Row],[Odds]]*Table1[[#This Row],[Win]]-Table1[[#This Row],[BB Bet]]</f>
        <v>0</v>
      </c>
      <c r="Y1400" s="5">
        <f>Y1399</f>
        <v>1.0563699811534955</v>
      </c>
    </row>
    <row r="1401" spans="1:25" x14ac:dyDescent="0.35">
      <c r="A1401" s="4">
        <v>2020020724.4000001</v>
      </c>
      <c r="B1401" s="4">
        <v>97</v>
      </c>
      <c r="C1401" s="4" t="s">
        <v>9</v>
      </c>
      <c r="D1401" s="4" t="s">
        <v>7</v>
      </c>
      <c r="E1401" s="4">
        <v>1</v>
      </c>
      <c r="F1401" s="4">
        <v>1</v>
      </c>
      <c r="G1401" s="4">
        <v>3.5</v>
      </c>
      <c r="H1401">
        <v>0.42344585513877525</v>
      </c>
      <c r="I1401">
        <f>((Table1[[#This Row],[H-S prob.]]*(Table1[[#This Row],[Odds]]-1)-1+Table1[[#This Row],[H-S prob.]])/(Table1[[#This Row],[Odds]]-1))*0.3</f>
        <v>5.7847259158285598E-2</v>
      </c>
      <c r="J1401">
        <v>5.7847259158285598E-2</v>
      </c>
      <c r="K1401">
        <f>(Table1[[#This Row],[H-S Bet]]*Table1[[#This Row],[Odds]]*Table1[[#This Row],[Win]]-Table1[[#This Row],[H-S Bet]])*Table1[[#This Row],[H-S Bankroll]]</f>
        <v>0.1665385843626839</v>
      </c>
      <c r="L1401">
        <f>Table1[[#This Row],[H-S Bet]]*Table1[[#This Row],[Odds]]*Table1[[#This Row],[Win]]-Table1[[#This Row],[H-S Bet]]</f>
        <v>0.14461814789571401</v>
      </c>
      <c r="M1401" s="5">
        <f>M1400</f>
        <v>1.1515745899524104</v>
      </c>
      <c r="N1401" s="4">
        <v>0.29599999999999999</v>
      </c>
      <c r="O1401" s="4">
        <f>((Table1[[#This Row],[Dom prob.]]*(Table1[[#This Row],[Odds]]-1)-1+Table1[[#This Row],[Dom prob.]])/(Table1[[#This Row],[Odds]]-1))*0.3</f>
        <v>4.3199999999999975E-3</v>
      </c>
      <c r="P1401" s="4">
        <v>4.3199999999999975E-3</v>
      </c>
      <c r="Q1401" s="4">
        <f>(Table1[[#This Row],[Dom Bet]]*Table1[[#This Row],[Odds]]*Table1[[#This Row],[Win]]-Table1[[#This Row],[Dom Bet]])*Table1[[#This Row],[Dom Bankroll]]</f>
        <v>1.27438797179719E-2</v>
      </c>
      <c r="R1401" s="4">
        <f>Table1[[#This Row],[Dom Bet]]*Table1[[#This Row],[Odds]]*Table1[[#This Row],[Win]]-Table1[[#This Row],[Dom Bet]]</f>
        <v>1.0799999999999994E-2</v>
      </c>
      <c r="S1401" s="4">
        <f>S1400</f>
        <v>1.1799888627751767</v>
      </c>
      <c r="T1401">
        <v>0.41789999999999999</v>
      </c>
      <c r="U1401">
        <f>((Table1[[#This Row],[BB prob.]]*(Table1[[#This Row],[Odds]]-1)-1+Table1[[#This Row],[BB prob.]])/(Table1[[#This Row],[Odds]]-1))*0.3</f>
        <v>5.5518000000000005E-2</v>
      </c>
      <c r="V1401">
        <v>5.5518000000000005E-2</v>
      </c>
      <c r="W1401">
        <f>(Table1[[#This Row],[BB Bet]]*Table1[[#This Row],[Odds]]*Table1[[#This Row],[Win]]-Table1[[#This Row],[BB Bet]])*Table1[[#This Row],[BB Bankroll]]</f>
        <v>0.14661887153419939</v>
      </c>
      <c r="X1401">
        <f>Table1[[#This Row],[BB Bet]]*Table1[[#This Row],[Odds]]*Table1[[#This Row],[Win]]-Table1[[#This Row],[BB Bet]]</f>
        <v>0.138795</v>
      </c>
      <c r="Y1401" s="5">
        <f>Y1400</f>
        <v>1.0563699811534955</v>
      </c>
    </row>
    <row r="1402" spans="1:25" x14ac:dyDescent="0.35">
      <c r="A1402" s="4">
        <v>2020020725</v>
      </c>
      <c r="B1402" s="4">
        <v>98</v>
      </c>
      <c r="C1402" s="4" t="s">
        <v>4</v>
      </c>
      <c r="D1402" s="4" t="s">
        <v>21</v>
      </c>
      <c r="E1402" s="4">
        <v>1</v>
      </c>
      <c r="F1402" s="4">
        <v>1</v>
      </c>
      <c r="G1402" s="4">
        <v>2.15</v>
      </c>
      <c r="H1402">
        <v>0.46959097952407181</v>
      </c>
      <c r="I1402">
        <f>((Table1[[#This Row],[H-S prob.]]*(Table1[[#This Row],[Odds]]-1)-1+Table1[[#This Row],[H-S prob.]])/(Table1[[#This Row],[Odds]]-1))*0.3</f>
        <v>2.509723298283729E-3</v>
      </c>
      <c r="J1402">
        <v>2.509723298283729E-3</v>
      </c>
      <c r="K1402">
        <f>(Table1[[#This Row],[H-S Bet]]*Table1[[#This Row],[Odds]]*Table1[[#This Row],[Win]]-Table1[[#This Row],[H-S Bet]])*Table1[[#This Row],[H-S Bankroll]]</f>
        <v>3.5556215417782613E-3</v>
      </c>
      <c r="L1402">
        <f>Table1[[#This Row],[H-S Bet]]*Table1[[#This Row],[Odds]]*Table1[[#This Row],[Win]]-Table1[[#This Row],[H-S Bet]]</f>
        <v>2.8861817930262881E-3</v>
      </c>
      <c r="M1402" s="5">
        <f>M1401+SUM(K1386:K1401)</f>
        <v>1.2319464942816496</v>
      </c>
      <c r="N1402" s="4">
        <v>0.48299999999999998</v>
      </c>
      <c r="O1402" s="4">
        <f>((Table1[[#This Row],[Dom prob.]]*(Table1[[#This Row],[Odds]]-1)-1+Table1[[#This Row],[Dom prob.]])/(Table1[[#This Row],[Odds]]-1))*0.3</f>
        <v>1.0030434782608661E-2</v>
      </c>
      <c r="P1402" s="4">
        <v>1.0030434782608661E-2</v>
      </c>
      <c r="Q1402" s="4">
        <f>(Table1[[#This Row],[Dom Bet]]*Table1[[#This Row],[Odds]]*Table1[[#This Row],[Win]]-Table1[[#This Row],[Dom Bet]])*Table1[[#This Row],[Dom Bankroll]]</f>
        <v>1.355584530355468E-2</v>
      </c>
      <c r="R1402" s="4">
        <f>Table1[[#This Row],[Dom Bet]]*Table1[[#This Row],[Odds]]*Table1[[#This Row],[Win]]-Table1[[#This Row],[Dom Bet]]</f>
        <v>1.153499999999996E-2</v>
      </c>
      <c r="S1402" s="4">
        <f>S1401+SUM(Q1386:Q1401)</f>
        <v>1.1751924840532924</v>
      </c>
      <c r="T1402">
        <v>0.4869</v>
      </c>
      <c r="U1402">
        <f>((Table1[[#This Row],[BB prob.]]*(Table1[[#This Row],[Odds]]-1)-1+Table1[[#This Row],[BB prob.]])/(Table1[[#This Row],[Odds]]-1))*0.3</f>
        <v>1.2217826086956513E-2</v>
      </c>
      <c r="V1402">
        <v>1.2217826086956513E-2</v>
      </c>
      <c r="W1402">
        <f>(Table1[[#This Row],[BB Bet]]*Table1[[#This Row],[Odds]]*Table1[[#This Row],[Win]]-Table1[[#This Row],[BB Bet]])*Table1[[#This Row],[BB Bankroll]]</f>
        <v>1.6637494745272322E-2</v>
      </c>
      <c r="X1402">
        <f>Table1[[#This Row],[BB Bet]]*Table1[[#This Row],[Odds]]*Table1[[#This Row],[Win]]-Table1[[#This Row],[BB Bet]]</f>
        <v>1.4050499999999987E-2</v>
      </c>
      <c r="Y1402" s="5">
        <f>Y1401+SUM(W1386:W1401)</f>
        <v>1.1841211875216069</v>
      </c>
    </row>
    <row r="1403" spans="1:25" x14ac:dyDescent="0.35">
      <c r="A1403" s="4">
        <v>2020020725</v>
      </c>
      <c r="B1403" s="4">
        <v>98</v>
      </c>
      <c r="C1403" s="4" t="s">
        <v>21</v>
      </c>
      <c r="D1403" s="4" t="s">
        <v>4</v>
      </c>
      <c r="E1403" s="4">
        <v>0</v>
      </c>
      <c r="F1403" s="4">
        <v>0</v>
      </c>
      <c r="G1403" s="4">
        <v>1.83</v>
      </c>
      <c r="H1403">
        <v>0.53040902047592819</v>
      </c>
      <c r="I1403">
        <f>((Table1[[#This Row],[H-S prob.]]*(Table1[[#This Row],[Odds]]-1)-1+Table1[[#This Row],[H-S prob.]])/(Table1[[#This Row],[Odds]]-1))*0.3</f>
        <v>-1.0608973203271607E-2</v>
      </c>
      <c r="K1403">
        <f>(Table1[[#This Row],[H-S Bet]]*Table1[[#This Row],[Odds]]*Table1[[#This Row],[Win]]-Table1[[#This Row],[H-S Bet]])*Table1[[#This Row],[H-S Bankroll]]</f>
        <v>0</v>
      </c>
      <c r="L1403">
        <f>Table1[[#This Row],[H-S Bet]]*Table1[[#This Row],[Odds]]*Table1[[#This Row],[Win]]-Table1[[#This Row],[H-S Bet]]</f>
        <v>0</v>
      </c>
      <c r="M1403" s="5">
        <f>M1402</f>
        <v>1.2319464942816496</v>
      </c>
      <c r="N1403" s="4">
        <v>0.51700000000000002</v>
      </c>
      <c r="O1403" s="4">
        <f>((Table1[[#This Row],[Dom prob.]]*(Table1[[#This Row],[Odds]]-1)-1+Table1[[#This Row],[Dom prob.]])/(Table1[[#This Row],[Odds]]-1))*0.3</f>
        <v>-1.9478313253012001E-2</v>
      </c>
      <c r="P1403" s="4"/>
      <c r="Q1403" s="4">
        <f>(Table1[[#This Row],[Dom Bet]]*Table1[[#This Row],[Odds]]*Table1[[#This Row],[Win]]-Table1[[#This Row],[Dom Bet]])*Table1[[#This Row],[Dom Bankroll]]</f>
        <v>0</v>
      </c>
      <c r="R1403" s="4">
        <f>Table1[[#This Row],[Dom Bet]]*Table1[[#This Row],[Odds]]*Table1[[#This Row],[Win]]-Table1[[#This Row],[Dom Bet]]</f>
        <v>0</v>
      </c>
      <c r="S1403" s="4">
        <f>S1402</f>
        <v>1.1751924840532924</v>
      </c>
      <c r="T1403">
        <v>0.5131</v>
      </c>
      <c r="U1403">
        <f>((Table1[[#This Row],[BB prob.]]*(Table1[[#This Row],[Odds]]-1)-1+Table1[[#This Row],[BB prob.]])/(Table1[[#This Row],[Odds]]-1))*0.3</f>
        <v>-2.2057951807228894E-2</v>
      </c>
      <c r="W1403">
        <f>(Table1[[#This Row],[BB Bet]]*Table1[[#This Row],[Odds]]*Table1[[#This Row],[Win]]-Table1[[#This Row],[BB Bet]])*Table1[[#This Row],[BB Bankroll]]</f>
        <v>0</v>
      </c>
      <c r="X1403">
        <f>Table1[[#This Row],[BB Bet]]*Table1[[#This Row],[Odds]]*Table1[[#This Row],[Win]]-Table1[[#This Row],[BB Bet]]</f>
        <v>0</v>
      </c>
      <c r="Y1403" s="5">
        <f>Y1402</f>
        <v>1.1841211875216069</v>
      </c>
    </row>
    <row r="1404" spans="1:25" x14ac:dyDescent="0.35">
      <c r="A1404" s="4">
        <v>2020020725.0999999</v>
      </c>
      <c r="B1404" s="4">
        <v>98</v>
      </c>
      <c r="C1404" s="4" t="s">
        <v>8</v>
      </c>
      <c r="D1404" s="4" t="s">
        <v>6</v>
      </c>
      <c r="E1404" s="4">
        <v>1</v>
      </c>
      <c r="F1404" s="4">
        <v>0</v>
      </c>
      <c r="G1404" s="4">
        <v>1.76</v>
      </c>
      <c r="H1404">
        <v>0.5965148218126568</v>
      </c>
      <c r="I1404">
        <f>((Table1[[#This Row],[H-S prob.]]*(Table1[[#This Row],[Odds]]-1)-1+Table1[[#This Row],[H-S prob.]])/(Table1[[#This Row],[Odds]]-1))*0.3</f>
        <v>1.968398146984579E-2</v>
      </c>
      <c r="J1404">
        <v>1.968398146984579E-2</v>
      </c>
      <c r="K1404">
        <f>(Table1[[#This Row],[H-S Bet]]*Table1[[#This Row],[Odds]]*Table1[[#This Row],[Win]]-Table1[[#This Row],[H-S Bet]])*Table1[[#This Row],[H-S Bankroll]]</f>
        <v>-2.4249611965281474E-2</v>
      </c>
      <c r="L1404">
        <f>Table1[[#This Row],[H-S Bet]]*Table1[[#This Row],[Odds]]*Table1[[#This Row],[Win]]-Table1[[#This Row],[H-S Bet]]</f>
        <v>-1.968398146984579E-2</v>
      </c>
      <c r="M1404" s="5">
        <f>M1403</f>
        <v>1.2319464942816496</v>
      </c>
      <c r="N1404" s="4">
        <v>0.54300000000000004</v>
      </c>
      <c r="O1404" s="4">
        <f>((Table1[[#This Row],[Dom prob.]]*(Table1[[#This Row],[Odds]]-1)-1+Table1[[#This Row],[Dom prob.]])/(Table1[[#This Row],[Odds]]-1))*0.3</f>
        <v>-1.749473684210523E-2</v>
      </c>
      <c r="P1404" s="4"/>
      <c r="Q1404" s="4">
        <f>(Table1[[#This Row],[Dom Bet]]*Table1[[#This Row],[Odds]]*Table1[[#This Row],[Win]]-Table1[[#This Row],[Dom Bet]])*Table1[[#This Row],[Dom Bankroll]]</f>
        <v>0</v>
      </c>
      <c r="R1404" s="4">
        <f>Table1[[#This Row],[Dom Bet]]*Table1[[#This Row],[Odds]]*Table1[[#This Row],[Win]]-Table1[[#This Row],[Dom Bet]]</f>
        <v>0</v>
      </c>
      <c r="S1404" s="4">
        <f>S1403</f>
        <v>1.1751924840532924</v>
      </c>
      <c r="T1404">
        <v>0.62429999999999997</v>
      </c>
      <c r="U1404">
        <f>((Table1[[#This Row],[BB prob.]]*(Table1[[#This Row],[Odds]]-1)-1+Table1[[#This Row],[BB prob.]])/(Table1[[#This Row],[Odds]]-1))*0.3</f>
        <v>3.8987368421052611E-2</v>
      </c>
      <c r="V1404">
        <v>3.8987368421052611E-2</v>
      </c>
      <c r="W1404">
        <f>(Table1[[#This Row],[BB Bet]]*Table1[[#This Row],[Odds]]*Table1[[#This Row],[Win]]-Table1[[#This Row],[BB Bet]])*Table1[[#This Row],[BB Bankroll]]</f>
        <v>-4.6165768993079212E-2</v>
      </c>
      <c r="X1404">
        <f>Table1[[#This Row],[BB Bet]]*Table1[[#This Row],[Odds]]*Table1[[#This Row],[Win]]-Table1[[#This Row],[BB Bet]]</f>
        <v>-3.8987368421052611E-2</v>
      </c>
      <c r="Y1404" s="5">
        <f>Y1403</f>
        <v>1.1841211875216069</v>
      </c>
    </row>
    <row r="1405" spans="1:25" x14ac:dyDescent="0.35">
      <c r="A1405" s="4">
        <v>2020020725.0999999</v>
      </c>
      <c r="B1405" s="4">
        <v>98</v>
      </c>
      <c r="C1405" s="4" t="s">
        <v>6</v>
      </c>
      <c r="D1405" s="4" t="s">
        <v>8</v>
      </c>
      <c r="E1405" s="4">
        <v>0</v>
      </c>
      <c r="F1405" s="4">
        <v>1</v>
      </c>
      <c r="G1405" s="4">
        <v>2.2000000000000002</v>
      </c>
      <c r="H1405">
        <v>0.4034851781873432</v>
      </c>
      <c r="I1405">
        <f>((Table1[[#This Row],[H-S prob.]]*(Table1[[#This Row],[Odds]]-1)-1+Table1[[#This Row],[H-S prob.]])/(Table1[[#This Row],[Odds]]-1))*0.3</f>
        <v>-2.8083151996961205E-2</v>
      </c>
      <c r="K1405">
        <f>(Table1[[#This Row],[H-S Bet]]*Table1[[#This Row],[Odds]]*Table1[[#This Row],[Win]]-Table1[[#This Row],[H-S Bet]])*Table1[[#This Row],[H-S Bankroll]]</f>
        <v>0</v>
      </c>
      <c r="L1405">
        <f>Table1[[#This Row],[H-S Bet]]*Table1[[#This Row],[Odds]]*Table1[[#This Row],[Win]]-Table1[[#This Row],[H-S Bet]]</f>
        <v>0</v>
      </c>
      <c r="M1405" s="5">
        <f>M1404</f>
        <v>1.2319464942816496</v>
      </c>
      <c r="N1405" s="4">
        <v>0.45699999999999996</v>
      </c>
      <c r="O1405" s="4">
        <f>((Table1[[#This Row],[Dom prob.]]*(Table1[[#This Row],[Odds]]-1)-1+Table1[[#This Row],[Dom prob.]])/(Table1[[#This Row],[Odds]]-1))*0.3</f>
        <v>1.3499999999999899E-3</v>
      </c>
      <c r="P1405" s="4">
        <v>1.3499999999999899E-3</v>
      </c>
      <c r="Q1405" s="4">
        <f>(Table1[[#This Row],[Dom Bet]]*Table1[[#This Row],[Odds]]*Table1[[#This Row],[Win]]-Table1[[#This Row],[Dom Bet]])*Table1[[#This Row],[Dom Bankroll]]</f>
        <v>1.9038118241663194E-3</v>
      </c>
      <c r="R1405" s="4">
        <f>Table1[[#This Row],[Dom Bet]]*Table1[[#This Row],[Odds]]*Table1[[#This Row],[Win]]-Table1[[#This Row],[Dom Bet]]</f>
        <v>1.619999999999988E-3</v>
      </c>
      <c r="S1405" s="4">
        <f>S1404</f>
        <v>1.1751924840532924</v>
      </c>
      <c r="T1405">
        <v>0.37570000000000003</v>
      </c>
      <c r="U1405">
        <f>((Table1[[#This Row],[BB prob.]]*(Table1[[#This Row],[Odds]]-1)-1+Table1[[#This Row],[BB prob.]])/(Table1[[#This Row],[Odds]]-1))*0.3</f>
        <v>-4.3364999999999952E-2</v>
      </c>
      <c r="W1405">
        <f>(Table1[[#This Row],[BB Bet]]*Table1[[#This Row],[Odds]]*Table1[[#This Row],[Win]]-Table1[[#This Row],[BB Bet]])*Table1[[#This Row],[BB Bankroll]]</f>
        <v>0</v>
      </c>
      <c r="X1405">
        <f>Table1[[#This Row],[BB Bet]]*Table1[[#This Row],[Odds]]*Table1[[#This Row],[Win]]-Table1[[#This Row],[BB Bet]]</f>
        <v>0</v>
      </c>
      <c r="Y1405" s="5">
        <f>Y1404</f>
        <v>1.1841211875216069</v>
      </c>
    </row>
    <row r="1406" spans="1:25" x14ac:dyDescent="0.35">
      <c r="A1406" s="4">
        <v>2020020727</v>
      </c>
      <c r="B1406" s="4">
        <v>98</v>
      </c>
      <c r="C1406" s="4" t="s">
        <v>24</v>
      </c>
      <c r="D1406" s="4" t="s">
        <v>29</v>
      </c>
      <c r="E1406" s="4">
        <v>1</v>
      </c>
      <c r="F1406" s="4">
        <v>0</v>
      </c>
      <c r="G1406" s="4">
        <v>2.4</v>
      </c>
      <c r="H1406">
        <v>0.42551536918097599</v>
      </c>
      <c r="I1406">
        <f>((Table1[[#This Row],[H-S prob.]]*(Table1[[#This Row],[Odds]]-1)-1+Table1[[#This Row],[H-S prob.]])/(Table1[[#This Row],[Odds]]-1))*0.3</f>
        <v>4.5507612930733654E-3</v>
      </c>
      <c r="J1406">
        <v>4.5507612930733654E-3</v>
      </c>
      <c r="K1406">
        <f>(Table1[[#This Row],[H-S Bet]]*Table1[[#This Row],[Odds]]*Table1[[#This Row],[Win]]-Table1[[#This Row],[H-S Bet]])*Table1[[#This Row],[H-S Bankroll]]</f>
        <v>-5.6062944213143588E-3</v>
      </c>
      <c r="L1406">
        <f>Table1[[#This Row],[H-S Bet]]*Table1[[#This Row],[Odds]]*Table1[[#This Row],[Win]]-Table1[[#This Row],[H-S Bet]]</f>
        <v>-4.5507612930733654E-3</v>
      </c>
      <c r="M1406" s="5">
        <f>M1405</f>
        <v>1.2319464942816496</v>
      </c>
      <c r="N1406" s="4">
        <v>0.375</v>
      </c>
      <c r="O1406" s="4">
        <f>((Table1[[#This Row],[Dom prob.]]*(Table1[[#This Row],[Odds]]-1)-1+Table1[[#This Row],[Dom prob.]])/(Table1[[#This Row],[Odds]]-1))*0.3</f>
        <v>-2.1428571428571446E-2</v>
      </c>
      <c r="P1406" s="4"/>
      <c r="Q1406" s="4">
        <f>(Table1[[#This Row],[Dom Bet]]*Table1[[#This Row],[Odds]]*Table1[[#This Row],[Win]]-Table1[[#This Row],[Dom Bet]])*Table1[[#This Row],[Dom Bankroll]]</f>
        <v>0</v>
      </c>
      <c r="R1406" s="4">
        <f>Table1[[#This Row],[Dom Bet]]*Table1[[#This Row],[Odds]]*Table1[[#This Row],[Win]]-Table1[[#This Row],[Dom Bet]]</f>
        <v>0</v>
      </c>
      <c r="S1406" s="4">
        <f>S1405</f>
        <v>1.1751924840532924</v>
      </c>
      <c r="T1406">
        <v>0.45050000000000001</v>
      </c>
      <c r="U1406">
        <f>((Table1[[#This Row],[BB prob.]]*(Table1[[#This Row],[Odds]]-1)-1+Table1[[#This Row],[BB prob.]])/(Table1[[#This Row],[Odds]]-1))*0.3</f>
        <v>1.7399999999999988E-2</v>
      </c>
      <c r="V1406">
        <v>1.7399999999999988E-2</v>
      </c>
      <c r="W1406">
        <f>(Table1[[#This Row],[BB Bet]]*Table1[[#This Row],[Odds]]*Table1[[#This Row],[Win]]-Table1[[#This Row],[BB Bet]])*Table1[[#This Row],[BB Bankroll]]</f>
        <v>-2.0603708662875947E-2</v>
      </c>
      <c r="X1406">
        <f>Table1[[#This Row],[BB Bet]]*Table1[[#This Row],[Odds]]*Table1[[#This Row],[Win]]-Table1[[#This Row],[BB Bet]]</f>
        <v>-1.7399999999999988E-2</v>
      </c>
      <c r="Y1406" s="5">
        <f>Y1405</f>
        <v>1.1841211875216069</v>
      </c>
    </row>
    <row r="1407" spans="1:25" x14ac:dyDescent="0.35">
      <c r="A1407" s="4">
        <v>2020020727</v>
      </c>
      <c r="B1407" s="4">
        <v>98</v>
      </c>
      <c r="C1407" s="4" t="s">
        <v>29</v>
      </c>
      <c r="D1407" s="4" t="s">
        <v>24</v>
      </c>
      <c r="E1407" s="4">
        <v>0</v>
      </c>
      <c r="F1407" s="4">
        <v>1</v>
      </c>
      <c r="G1407" s="4">
        <v>1.68</v>
      </c>
      <c r="H1407">
        <v>0.57448463081902412</v>
      </c>
      <c r="I1407">
        <f>((Table1[[#This Row],[H-S prob.]]*(Table1[[#This Row],[Odds]]-1)-1+Table1[[#This Row],[H-S prob.]])/(Table1[[#This Row],[Odds]]-1))*0.3</f>
        <v>-1.5381979510605662E-2</v>
      </c>
      <c r="K1407">
        <f>(Table1[[#This Row],[H-S Bet]]*Table1[[#This Row],[Odds]]*Table1[[#This Row],[Win]]-Table1[[#This Row],[H-S Bet]])*Table1[[#This Row],[H-S Bankroll]]</f>
        <v>0</v>
      </c>
      <c r="L1407">
        <f>Table1[[#This Row],[H-S Bet]]*Table1[[#This Row],[Odds]]*Table1[[#This Row],[Win]]-Table1[[#This Row],[H-S Bet]]</f>
        <v>0</v>
      </c>
      <c r="M1407" s="5">
        <f>M1406</f>
        <v>1.2319464942816496</v>
      </c>
      <c r="N1407" s="4">
        <v>0.625</v>
      </c>
      <c r="O1407" s="4">
        <f>((Table1[[#This Row],[Dom prob.]]*(Table1[[#This Row],[Odds]]-1)-1+Table1[[#This Row],[Dom prob.]])/(Table1[[#This Row],[Odds]]-1))*0.3</f>
        <v>2.2058823529411735E-2</v>
      </c>
      <c r="P1407" s="4">
        <v>2.2058823529411735E-2</v>
      </c>
      <c r="Q1407" s="4">
        <f>(Table1[[#This Row],[Dom Bet]]*Table1[[#This Row],[Odds]]*Table1[[#This Row],[Win]]-Table1[[#This Row],[Dom Bet]])*Table1[[#This Row],[Dom Bankroll]]</f>
        <v>1.762788726079936E-2</v>
      </c>
      <c r="R1407" s="4">
        <f>Table1[[#This Row],[Dom Bet]]*Table1[[#This Row],[Odds]]*Table1[[#This Row],[Win]]-Table1[[#This Row],[Dom Bet]]</f>
        <v>1.4999999999999979E-2</v>
      </c>
      <c r="S1407" s="4">
        <f>S1406</f>
        <v>1.1751924840532924</v>
      </c>
      <c r="T1407">
        <v>0.54949999999999999</v>
      </c>
      <c r="U1407">
        <f>((Table1[[#This Row],[BB prob.]]*(Table1[[#This Row],[Odds]]-1)-1+Table1[[#This Row],[BB prob.]])/(Table1[[#This Row],[Odds]]-1))*0.3</f>
        <v>-3.3900000000000055E-2</v>
      </c>
      <c r="W1407">
        <f>(Table1[[#This Row],[BB Bet]]*Table1[[#This Row],[Odds]]*Table1[[#This Row],[Win]]-Table1[[#This Row],[BB Bet]])*Table1[[#This Row],[BB Bankroll]]</f>
        <v>0</v>
      </c>
      <c r="X1407">
        <f>Table1[[#This Row],[BB Bet]]*Table1[[#This Row],[Odds]]*Table1[[#This Row],[Win]]-Table1[[#This Row],[BB Bet]]</f>
        <v>0</v>
      </c>
      <c r="Y1407" s="5">
        <f>Y1406</f>
        <v>1.1841211875216069</v>
      </c>
    </row>
    <row r="1408" spans="1:25" x14ac:dyDescent="0.35">
      <c r="A1408" s="4">
        <v>2020020728</v>
      </c>
      <c r="B1408" s="4">
        <v>98</v>
      </c>
      <c r="C1408" s="4" t="s">
        <v>25</v>
      </c>
      <c r="D1408" s="4" t="s">
        <v>27</v>
      </c>
      <c r="E1408" s="4">
        <v>0</v>
      </c>
      <c r="F1408" s="4">
        <v>0</v>
      </c>
      <c r="G1408" s="4">
        <v>3.25</v>
      </c>
      <c r="H1408">
        <v>0.31503617922767302</v>
      </c>
      <c r="I1408">
        <f>((Table1[[#This Row],[H-S prob.]]*(Table1[[#This Row],[Odds]]-1)-1+Table1[[#This Row],[H-S prob.]])/(Table1[[#This Row],[Odds]]-1))*0.3</f>
        <v>3.1823443319916344E-3</v>
      </c>
      <c r="J1408">
        <v>3.1823443319916344E-3</v>
      </c>
      <c r="K1408">
        <f>(Table1[[#This Row],[H-S Bet]]*Table1[[#This Row],[Odds]]*Table1[[#This Row],[Win]]-Table1[[#This Row],[H-S Bet]])*Table1[[#This Row],[H-S Bankroll]]</f>
        <v>-3.9204779433941721E-3</v>
      </c>
      <c r="L1408">
        <f>Table1[[#This Row],[H-S Bet]]*Table1[[#This Row],[Odds]]*Table1[[#This Row],[Win]]-Table1[[#This Row],[H-S Bet]]</f>
        <v>-3.1823443319916344E-3</v>
      </c>
      <c r="M1408" s="5">
        <f>M1407</f>
        <v>1.2319464942816496</v>
      </c>
      <c r="N1408" s="4">
        <v>0.32299999999999995</v>
      </c>
      <c r="O1408" s="4">
        <f>((Table1[[#This Row],[Dom prob.]]*(Table1[[#This Row],[Odds]]-1)-1+Table1[[#This Row],[Dom prob.]])/(Table1[[#This Row],[Odds]]-1))*0.3</f>
        <v>6.6333333333333131E-3</v>
      </c>
      <c r="P1408" s="4">
        <v>6.6333333333333131E-3</v>
      </c>
      <c r="Q1408" s="4">
        <f>(Table1[[#This Row],[Dom Bet]]*Table1[[#This Row],[Odds]]*Table1[[#This Row],[Win]]-Table1[[#This Row],[Dom Bet]])*Table1[[#This Row],[Dom Bankroll]]</f>
        <v>-7.795443477553482E-3</v>
      </c>
      <c r="R1408" s="4">
        <f>Table1[[#This Row],[Dom Bet]]*Table1[[#This Row],[Odds]]*Table1[[#This Row],[Win]]-Table1[[#This Row],[Dom Bet]]</f>
        <v>-6.6333333333333131E-3</v>
      </c>
      <c r="S1408" s="4">
        <f>S1407</f>
        <v>1.1751924840532924</v>
      </c>
      <c r="T1408">
        <v>0.21379999999999999</v>
      </c>
      <c r="U1408">
        <f>((Table1[[#This Row],[BB prob.]]*(Table1[[#This Row],[Odds]]-1)-1+Table1[[#This Row],[BB prob.]])/(Table1[[#This Row],[Odds]]-1))*0.3</f>
        <v>-4.068666666666667E-2</v>
      </c>
      <c r="W1408">
        <f>(Table1[[#This Row],[BB Bet]]*Table1[[#This Row],[Odds]]*Table1[[#This Row],[Win]]-Table1[[#This Row],[BB Bet]])*Table1[[#This Row],[BB Bankroll]]</f>
        <v>0</v>
      </c>
      <c r="X1408">
        <f>Table1[[#This Row],[BB Bet]]*Table1[[#This Row],[Odds]]*Table1[[#This Row],[Win]]-Table1[[#This Row],[BB Bet]]</f>
        <v>0</v>
      </c>
      <c r="Y1408" s="5">
        <f>Y1407</f>
        <v>1.1841211875216069</v>
      </c>
    </row>
    <row r="1409" spans="1:25" x14ac:dyDescent="0.35">
      <c r="A1409" s="4">
        <v>2020020728</v>
      </c>
      <c r="B1409" s="4">
        <v>98</v>
      </c>
      <c r="C1409" s="4" t="s">
        <v>27</v>
      </c>
      <c r="D1409" s="4" t="s">
        <v>25</v>
      </c>
      <c r="E1409" s="4">
        <v>1</v>
      </c>
      <c r="F1409" s="4">
        <v>1</v>
      </c>
      <c r="G1409" s="4">
        <v>1.41</v>
      </c>
      <c r="H1409">
        <v>0.68496382077232698</v>
      </c>
      <c r="I1409">
        <f>((Table1[[#This Row],[H-S prob.]]*(Table1[[#This Row],[Odds]]-1)-1+Table1[[#This Row],[H-S prob.]])/(Table1[[#This Row],[Odds]]-1))*0.3</f>
        <v>-2.5025131251965163E-2</v>
      </c>
      <c r="K1409">
        <f>(Table1[[#This Row],[H-S Bet]]*Table1[[#This Row],[Odds]]*Table1[[#This Row],[Win]]-Table1[[#This Row],[H-S Bet]])*Table1[[#This Row],[H-S Bankroll]]</f>
        <v>0</v>
      </c>
      <c r="L1409">
        <f>Table1[[#This Row],[H-S Bet]]*Table1[[#This Row],[Odds]]*Table1[[#This Row],[Win]]-Table1[[#This Row],[H-S Bet]]</f>
        <v>0</v>
      </c>
      <c r="M1409" s="5">
        <f>M1408</f>
        <v>1.2319464942816496</v>
      </c>
      <c r="N1409" s="4">
        <v>0.67700000000000005</v>
      </c>
      <c r="O1409" s="4">
        <f>((Table1[[#This Row],[Dom prob.]]*(Table1[[#This Row],[Odds]]-1)-1+Table1[[#This Row],[Dom prob.]])/(Table1[[#This Row],[Odds]]-1))*0.3</f>
        <v>-3.3241463414634131E-2</v>
      </c>
      <c r="P1409" s="4"/>
      <c r="Q1409" s="4">
        <f>(Table1[[#This Row],[Dom Bet]]*Table1[[#This Row],[Odds]]*Table1[[#This Row],[Win]]-Table1[[#This Row],[Dom Bet]])*Table1[[#This Row],[Dom Bankroll]]</f>
        <v>0</v>
      </c>
      <c r="R1409" s="4">
        <f>Table1[[#This Row],[Dom Bet]]*Table1[[#This Row],[Odds]]*Table1[[#This Row],[Win]]-Table1[[#This Row],[Dom Bet]]</f>
        <v>0</v>
      </c>
      <c r="S1409" s="4">
        <f>S1408</f>
        <v>1.1751924840532924</v>
      </c>
      <c r="T1409">
        <v>0.78620000000000001</v>
      </c>
      <c r="U1409">
        <f>((Table1[[#This Row],[BB prob.]]*(Table1[[#This Row],[Odds]]-1)-1+Table1[[#This Row],[BB prob.]])/(Table1[[#This Row],[Odds]]-1))*0.3</f>
        <v>7.9420975609756042E-2</v>
      </c>
      <c r="V1409">
        <v>7.9420975609756042E-2</v>
      </c>
      <c r="W1409">
        <f>(Table1[[#This Row],[BB Bet]]*Table1[[#This Row],[Odds]]*Table1[[#This Row],[Win]]-Table1[[#This Row],[BB Bet]])*Table1[[#This Row],[BB Bankroll]]</f>
        <v>3.8558064580791043E-2</v>
      </c>
      <c r="X1409">
        <f>Table1[[#This Row],[BB Bet]]*Table1[[#This Row],[Odds]]*Table1[[#This Row],[Win]]-Table1[[#This Row],[BB Bet]]</f>
        <v>3.2562599999999969E-2</v>
      </c>
      <c r="Y1409" s="5">
        <f>Y1408</f>
        <v>1.1841211875216069</v>
      </c>
    </row>
    <row r="1410" spans="1:25" x14ac:dyDescent="0.35">
      <c r="A1410" s="4">
        <v>2020020730</v>
      </c>
      <c r="B1410" s="4">
        <v>99</v>
      </c>
      <c r="C1410" s="4" t="s">
        <v>16</v>
      </c>
      <c r="D1410" s="4" t="s">
        <v>13</v>
      </c>
      <c r="E1410" s="4">
        <v>1</v>
      </c>
      <c r="F1410" s="4">
        <v>0</v>
      </c>
      <c r="G1410" s="4">
        <v>1.83</v>
      </c>
      <c r="H1410">
        <v>0.50609785958949649</v>
      </c>
      <c r="I1410">
        <f>((Table1[[#This Row],[H-S prob.]]*(Table1[[#This Row],[Odds]]-1)-1+Table1[[#This Row],[H-S prob.]])/(Table1[[#This Row],[Odds]]-1))*0.3</f>
        <v>-2.6689488054658338E-2</v>
      </c>
      <c r="K1410">
        <f>(Table1[[#This Row],[H-S Bet]]*Table1[[#This Row],[Odds]]*Table1[[#This Row],[Win]]-Table1[[#This Row],[H-S Bet]])*Table1[[#This Row],[H-S Bankroll]]</f>
        <v>0</v>
      </c>
      <c r="L1410">
        <f>Table1[[#This Row],[H-S Bet]]*Table1[[#This Row],[Odds]]*Table1[[#This Row],[Win]]-Table1[[#This Row],[H-S Bet]]</f>
        <v>0</v>
      </c>
      <c r="M1410" s="5">
        <f>M1409+SUM(K1402:K1409)</f>
        <v>1.2017257314934378</v>
      </c>
      <c r="N1410" s="4">
        <v>0.55400000000000005</v>
      </c>
      <c r="O1410" s="4">
        <f>((Table1[[#This Row],[Dom prob.]]*(Table1[[#This Row],[Odds]]-1)-1+Table1[[#This Row],[Dom prob.]])/(Table1[[#This Row],[Odds]]-1))*0.3</f>
        <v>4.9951807228916251E-3</v>
      </c>
      <c r="P1410" s="4">
        <v>4.9951807228916251E-3</v>
      </c>
      <c r="Q1410" s="4">
        <f>(Table1[[#This Row],[Dom Bet]]*Table1[[#This Row],[Odds]]*Table1[[#This Row],[Win]]-Table1[[#This Row],[Dom Bet]])*Table1[[#This Row],[Dom Bankroll]]</f>
        <v>-5.9966374569420207E-3</v>
      </c>
      <c r="R1410" s="4">
        <f>Table1[[#This Row],[Dom Bet]]*Table1[[#This Row],[Odds]]*Table1[[#This Row],[Win]]-Table1[[#This Row],[Dom Bet]]</f>
        <v>-4.9951807228916251E-3</v>
      </c>
      <c r="S1410" s="4">
        <f>S1409+SUM(Q1402:Q1409)</f>
        <v>1.2004845849642591</v>
      </c>
      <c r="T1410">
        <v>0.56499999999999995</v>
      </c>
      <c r="U1410">
        <f>((Table1[[#This Row],[BB prob.]]*(Table1[[#This Row],[Odds]]-1)-1+Table1[[#This Row],[BB prob.]])/(Table1[[#This Row],[Odds]]-1))*0.3</f>
        <v>1.2271084337349369E-2</v>
      </c>
      <c r="V1410">
        <v>1.2271084337349369E-2</v>
      </c>
      <c r="W1410">
        <f>(Table1[[#This Row],[BB Bet]]*Table1[[#This Row],[Odds]]*Table1[[#This Row],[Win]]-Table1[[#This Row],[BB Bet]])*Table1[[#This Row],[BB Bankroll]]</f>
        <v>-1.438842642978023E-2</v>
      </c>
      <c r="X1410">
        <f>Table1[[#This Row],[BB Bet]]*Table1[[#This Row],[Odds]]*Table1[[#This Row],[Win]]-Table1[[#This Row],[BB Bet]]</f>
        <v>-1.2271084337349369E-2</v>
      </c>
      <c r="Y1410" s="5">
        <f>Y1409+SUM(W1402:W1409)</f>
        <v>1.1725472691917151</v>
      </c>
    </row>
    <row r="1411" spans="1:25" x14ac:dyDescent="0.35">
      <c r="A1411" s="4">
        <v>2020020730</v>
      </c>
      <c r="B1411" s="4">
        <v>99</v>
      </c>
      <c r="C1411" s="4" t="s">
        <v>13</v>
      </c>
      <c r="D1411" s="4" t="s">
        <v>16</v>
      </c>
      <c r="E1411" s="4">
        <v>0</v>
      </c>
      <c r="F1411" s="4">
        <v>1</v>
      </c>
      <c r="G1411" s="4">
        <v>2.1</v>
      </c>
      <c r="H1411">
        <v>0.49390214041050357</v>
      </c>
      <c r="I1411">
        <f>((Table1[[#This Row],[H-S prob.]]*(Table1[[#This Row],[Odds]]-1)-1+Table1[[#This Row],[H-S prob.]])/(Table1[[#This Row],[Odds]]-1))*0.3</f>
        <v>1.0143953144197514E-2</v>
      </c>
      <c r="J1411">
        <v>1.0143953144197514E-2</v>
      </c>
      <c r="K1411">
        <f>(Table1[[#This Row],[H-S Bet]]*Table1[[#This Row],[Odds]]*Table1[[#This Row],[Win]]-Table1[[#This Row],[H-S Bet]])*Table1[[#This Row],[H-S Bankroll]]</f>
        <v>1.3409274463690508E-2</v>
      </c>
      <c r="L1411">
        <f>Table1[[#This Row],[H-S Bet]]*Table1[[#This Row],[Odds]]*Table1[[#This Row],[Win]]-Table1[[#This Row],[H-S Bet]]</f>
        <v>1.1158348458617266E-2</v>
      </c>
      <c r="M1411" s="5">
        <f>M1410</f>
        <v>1.2017257314934378</v>
      </c>
      <c r="N1411" s="4">
        <v>0.44599999999999995</v>
      </c>
      <c r="O1411" s="4">
        <f>((Table1[[#This Row],[Dom prob.]]*(Table1[[#This Row],[Odds]]-1)-1+Table1[[#This Row],[Dom prob.]])/(Table1[[#This Row],[Odds]]-1))*0.3</f>
        <v>-1.7290909090909121E-2</v>
      </c>
      <c r="P1411" s="4"/>
      <c r="Q1411" s="4">
        <f>(Table1[[#This Row],[Dom Bet]]*Table1[[#This Row],[Odds]]*Table1[[#This Row],[Win]]-Table1[[#This Row],[Dom Bet]])*Table1[[#This Row],[Dom Bankroll]]</f>
        <v>0</v>
      </c>
      <c r="R1411" s="4">
        <f>Table1[[#This Row],[Dom Bet]]*Table1[[#This Row],[Odds]]*Table1[[#This Row],[Win]]-Table1[[#This Row],[Dom Bet]]</f>
        <v>0</v>
      </c>
      <c r="S1411" s="4">
        <f>S1410</f>
        <v>1.2004845849642591</v>
      </c>
      <c r="T1411">
        <v>0.43500000000000005</v>
      </c>
      <c r="U1411">
        <f>((Table1[[#This Row],[BB prob.]]*(Table1[[#This Row],[Odds]]-1)-1+Table1[[#This Row],[BB prob.]])/(Table1[[#This Row],[Odds]]-1))*0.3</f>
        <v>-2.3590909090909034E-2</v>
      </c>
      <c r="W1411">
        <f>(Table1[[#This Row],[BB Bet]]*Table1[[#This Row],[Odds]]*Table1[[#This Row],[Win]]-Table1[[#This Row],[BB Bet]])*Table1[[#This Row],[BB Bankroll]]</f>
        <v>0</v>
      </c>
      <c r="X1411">
        <f>Table1[[#This Row],[BB Bet]]*Table1[[#This Row],[Odds]]*Table1[[#This Row],[Win]]-Table1[[#This Row],[BB Bet]]</f>
        <v>0</v>
      </c>
      <c r="Y1411" s="5">
        <f>Y1410</f>
        <v>1.1725472691917151</v>
      </c>
    </row>
    <row r="1412" spans="1:25" x14ac:dyDescent="0.35">
      <c r="A1412" s="4">
        <v>2020020731</v>
      </c>
      <c r="B1412" s="4">
        <v>99</v>
      </c>
      <c r="C1412" s="4" t="s">
        <v>20</v>
      </c>
      <c r="D1412" s="4" t="s">
        <v>5</v>
      </c>
      <c r="E1412" s="4">
        <v>0</v>
      </c>
      <c r="F1412" s="4">
        <v>0</v>
      </c>
      <c r="G1412" s="4">
        <v>3.1</v>
      </c>
      <c r="H1412">
        <v>0.32666336334464446</v>
      </c>
      <c r="I1412">
        <f>((Table1[[#This Row],[H-S prob.]]*(Table1[[#This Row],[Odds]]-1)-1+Table1[[#This Row],[H-S prob.]])/(Table1[[#This Row],[Odds]]-1))*0.3</f>
        <v>1.8080609097711235E-3</v>
      </c>
      <c r="J1412">
        <v>1.8080609097711235E-3</v>
      </c>
      <c r="K1412">
        <f>(Table1[[#This Row],[H-S Bet]]*Table1[[#This Row],[Odds]]*Table1[[#This Row],[Win]]-Table1[[#This Row],[H-S Bet]])*Table1[[#This Row],[H-S Bankroll]]</f>
        <v>-2.1727933193793937E-3</v>
      </c>
      <c r="L1412">
        <f>Table1[[#This Row],[H-S Bet]]*Table1[[#This Row],[Odds]]*Table1[[#This Row],[Win]]-Table1[[#This Row],[H-S Bet]]</f>
        <v>-1.8080609097711235E-3</v>
      </c>
      <c r="M1412" s="5">
        <f>M1411</f>
        <v>1.2017257314934378</v>
      </c>
      <c r="N1412" s="4">
        <v>0.28300000000000003</v>
      </c>
      <c r="O1412" s="4">
        <f>((Table1[[#This Row],[Dom prob.]]*(Table1[[#This Row],[Odds]]-1)-1+Table1[[#This Row],[Dom prob.]])/(Table1[[#This Row],[Odds]]-1))*0.3</f>
        <v>-1.7528571428571414E-2</v>
      </c>
      <c r="P1412" s="4"/>
      <c r="Q1412" s="4">
        <f>(Table1[[#This Row],[Dom Bet]]*Table1[[#This Row],[Odds]]*Table1[[#This Row],[Win]]-Table1[[#This Row],[Dom Bet]])*Table1[[#This Row],[Dom Bankroll]]</f>
        <v>0</v>
      </c>
      <c r="R1412" s="4">
        <f>Table1[[#This Row],[Dom Bet]]*Table1[[#This Row],[Odds]]*Table1[[#This Row],[Win]]-Table1[[#This Row],[Dom Bet]]</f>
        <v>0</v>
      </c>
      <c r="S1412" s="4">
        <f>S1411</f>
        <v>1.2004845849642591</v>
      </c>
      <c r="T1412">
        <v>0.24609999999999999</v>
      </c>
      <c r="U1412">
        <f>((Table1[[#This Row],[BB prob.]]*(Table1[[#This Row],[Odds]]-1)-1+Table1[[#This Row],[BB prob.]])/(Table1[[#This Row],[Odds]]-1))*0.3</f>
        <v>-3.3869999999999997E-2</v>
      </c>
      <c r="W1412">
        <f>(Table1[[#This Row],[BB Bet]]*Table1[[#This Row],[Odds]]*Table1[[#This Row],[Win]]-Table1[[#This Row],[BB Bet]])*Table1[[#This Row],[BB Bankroll]]</f>
        <v>0</v>
      </c>
      <c r="X1412">
        <f>Table1[[#This Row],[BB Bet]]*Table1[[#This Row],[Odds]]*Table1[[#This Row],[Win]]-Table1[[#This Row],[BB Bet]]</f>
        <v>0</v>
      </c>
      <c r="Y1412" s="5">
        <f>Y1411</f>
        <v>1.1725472691917151</v>
      </c>
    </row>
    <row r="1413" spans="1:25" x14ac:dyDescent="0.35">
      <c r="A1413" s="4">
        <v>2020020731</v>
      </c>
      <c r="B1413" s="4">
        <v>99</v>
      </c>
      <c r="C1413" s="4" t="s">
        <v>5</v>
      </c>
      <c r="D1413" s="4" t="s">
        <v>20</v>
      </c>
      <c r="E1413" s="4">
        <v>1</v>
      </c>
      <c r="F1413" s="4">
        <v>1</v>
      </c>
      <c r="G1413" s="4">
        <v>1.4</v>
      </c>
      <c r="H1413">
        <v>0.67333663665535559</v>
      </c>
      <c r="I1413">
        <f>((Table1[[#This Row],[H-S prob.]]*(Table1[[#This Row],[Odds]]-1)-1+Table1[[#This Row],[H-S prob.]])/(Table1[[#This Row],[Odds]]-1))*0.3</f>
        <v>-4.2996531511876636E-2</v>
      </c>
      <c r="K1413">
        <f>(Table1[[#This Row],[H-S Bet]]*Table1[[#This Row],[Odds]]*Table1[[#This Row],[Win]]-Table1[[#This Row],[H-S Bet]])*Table1[[#This Row],[H-S Bankroll]]</f>
        <v>0</v>
      </c>
      <c r="L1413">
        <f>Table1[[#This Row],[H-S Bet]]*Table1[[#This Row],[Odds]]*Table1[[#This Row],[Win]]-Table1[[#This Row],[H-S Bet]]</f>
        <v>0</v>
      </c>
      <c r="M1413" s="5">
        <f>M1412</f>
        <v>1.2017257314934378</v>
      </c>
      <c r="N1413" s="4">
        <v>0.71699999999999997</v>
      </c>
      <c r="O1413" s="4">
        <f>((Table1[[#This Row],[Dom prob.]]*(Table1[[#This Row],[Odds]]-1)-1+Table1[[#This Row],[Dom prob.]])/(Table1[[#This Row],[Odds]]-1))*0.3</f>
        <v>2.8499999999999364E-3</v>
      </c>
      <c r="P1413" s="4">
        <v>2.8499999999999364E-3</v>
      </c>
      <c r="Q1413" s="4">
        <f>(Table1[[#This Row],[Dom Bet]]*Table1[[#This Row],[Odds]]*Table1[[#This Row],[Win]]-Table1[[#This Row],[Dom Bet]])*Table1[[#This Row],[Dom Bankroll]]</f>
        <v>1.3685524268592241E-3</v>
      </c>
      <c r="R1413" s="4">
        <f>Table1[[#This Row],[Dom Bet]]*Table1[[#This Row],[Odds]]*Table1[[#This Row],[Win]]-Table1[[#This Row],[Dom Bet]]</f>
        <v>1.1399999999999739E-3</v>
      </c>
      <c r="S1413" s="4">
        <f>S1412</f>
        <v>1.2004845849642591</v>
      </c>
      <c r="T1413">
        <v>0.75390000000000001</v>
      </c>
      <c r="U1413">
        <f>((Table1[[#This Row],[BB prob.]]*(Table1[[#This Row],[Odds]]-1)-1+Table1[[#This Row],[BB prob.]])/(Table1[[#This Row],[Odds]]-1))*0.3</f>
        <v>4.1594999999999972E-2</v>
      </c>
      <c r="V1413">
        <v>4.1594999999999972E-2</v>
      </c>
      <c r="W1413">
        <f>(Table1[[#This Row],[BB Bet]]*Table1[[#This Row],[Odds]]*Table1[[#This Row],[Win]]-Table1[[#This Row],[BB Bet]])*Table1[[#This Row],[BB Bankroll]]</f>
        <v>1.950884146481174E-2</v>
      </c>
      <c r="X1413">
        <f>Table1[[#This Row],[BB Bet]]*Table1[[#This Row],[Odds]]*Table1[[#This Row],[Win]]-Table1[[#This Row],[BB Bet]]</f>
        <v>1.6637999999999986E-2</v>
      </c>
      <c r="Y1413" s="5">
        <f>Y1412</f>
        <v>1.1725472691917151</v>
      </c>
    </row>
    <row r="1414" spans="1:25" x14ac:dyDescent="0.35">
      <c r="A1414" s="4">
        <v>2020020732</v>
      </c>
      <c r="B1414" s="4">
        <v>99</v>
      </c>
      <c r="C1414" s="4" t="s">
        <v>18</v>
      </c>
      <c r="D1414" s="4" t="s">
        <v>31</v>
      </c>
      <c r="E1414" s="4">
        <v>0</v>
      </c>
      <c r="F1414" s="4">
        <v>1</v>
      </c>
      <c r="G1414" s="4">
        <v>1.8</v>
      </c>
      <c r="H1414">
        <v>0.52418528197990699</v>
      </c>
      <c r="I1414">
        <f>((Table1[[#This Row],[H-S prob.]]*(Table1[[#This Row],[Odds]]-1)-1+Table1[[#This Row],[H-S prob.]])/(Table1[[#This Row],[Odds]]-1))*0.3</f>
        <v>-2.1174934663562781E-2</v>
      </c>
      <c r="K1414">
        <f>(Table1[[#This Row],[H-S Bet]]*Table1[[#This Row],[Odds]]*Table1[[#This Row],[Win]]-Table1[[#This Row],[H-S Bet]])*Table1[[#This Row],[H-S Bankroll]]</f>
        <v>0</v>
      </c>
      <c r="L1414">
        <f>Table1[[#This Row],[H-S Bet]]*Table1[[#This Row],[Odds]]*Table1[[#This Row],[Win]]-Table1[[#This Row],[H-S Bet]]</f>
        <v>0</v>
      </c>
      <c r="M1414" s="5">
        <f>M1413</f>
        <v>1.2017257314934378</v>
      </c>
      <c r="N1414" s="4">
        <v>0.55299999999999994</v>
      </c>
      <c r="O1414" s="4">
        <f>((Table1[[#This Row],[Dom prob.]]*(Table1[[#This Row],[Odds]]-1)-1+Table1[[#This Row],[Dom prob.]])/(Table1[[#This Row],[Odds]]-1))*0.3</f>
        <v>-1.7250000000000598E-3</v>
      </c>
      <c r="P1414" s="4"/>
      <c r="Q1414" s="4">
        <f>(Table1[[#This Row],[Dom Bet]]*Table1[[#This Row],[Odds]]*Table1[[#This Row],[Win]]-Table1[[#This Row],[Dom Bet]])*Table1[[#This Row],[Dom Bankroll]]</f>
        <v>0</v>
      </c>
      <c r="R1414" s="4">
        <f>Table1[[#This Row],[Dom Bet]]*Table1[[#This Row],[Odds]]*Table1[[#This Row],[Win]]-Table1[[#This Row],[Dom Bet]]</f>
        <v>0</v>
      </c>
      <c r="S1414" s="4">
        <f>S1413</f>
        <v>1.2004845849642591</v>
      </c>
      <c r="T1414">
        <v>0.52160000000000006</v>
      </c>
      <c r="U1414">
        <f>((Table1[[#This Row],[BB prob.]]*(Table1[[#This Row],[Odds]]-1)-1+Table1[[#This Row],[BB prob.]])/(Table1[[#This Row],[Odds]]-1))*0.3</f>
        <v>-2.291999999999994E-2</v>
      </c>
      <c r="W1414">
        <f>(Table1[[#This Row],[BB Bet]]*Table1[[#This Row],[Odds]]*Table1[[#This Row],[Win]]-Table1[[#This Row],[BB Bet]])*Table1[[#This Row],[BB Bankroll]]</f>
        <v>0</v>
      </c>
      <c r="X1414">
        <f>Table1[[#This Row],[BB Bet]]*Table1[[#This Row],[Odds]]*Table1[[#This Row],[Win]]-Table1[[#This Row],[BB Bet]]</f>
        <v>0</v>
      </c>
      <c r="Y1414" s="5">
        <f>Y1413</f>
        <v>1.1725472691917151</v>
      </c>
    </row>
    <row r="1415" spans="1:25" x14ac:dyDescent="0.35">
      <c r="A1415" s="4">
        <v>2020020732</v>
      </c>
      <c r="B1415" s="4">
        <v>99</v>
      </c>
      <c r="C1415" s="4" t="s">
        <v>31</v>
      </c>
      <c r="D1415" s="4" t="s">
        <v>18</v>
      </c>
      <c r="E1415" s="4">
        <v>1</v>
      </c>
      <c r="F1415" s="4">
        <v>0</v>
      </c>
      <c r="G1415" s="4">
        <v>2.15</v>
      </c>
      <c r="H1415">
        <v>0.47581471802009295</v>
      </c>
      <c r="I1415">
        <f>((Table1[[#This Row],[H-S prob.]]*(Table1[[#This Row],[Odds]]-1)-1+Table1[[#This Row],[H-S prob.]])/(Table1[[#This Row],[Odds]]-1))*0.3</f>
        <v>6.0004288025738749E-3</v>
      </c>
      <c r="J1415">
        <v>6.0004288025738749E-3</v>
      </c>
      <c r="K1415">
        <f>(Table1[[#This Row],[H-S Bet]]*Table1[[#This Row],[Odds]]*Table1[[#This Row],[Win]]-Table1[[#This Row],[H-S Bet]])*Table1[[#This Row],[H-S Bankroll]]</f>
        <v>-7.2108696920473829E-3</v>
      </c>
      <c r="L1415">
        <f>Table1[[#This Row],[H-S Bet]]*Table1[[#This Row],[Odds]]*Table1[[#This Row],[Win]]-Table1[[#This Row],[H-S Bet]]</f>
        <v>-6.0004288025738749E-3</v>
      </c>
      <c r="M1415" s="5">
        <f>M1414</f>
        <v>1.2017257314934378</v>
      </c>
      <c r="N1415" s="4">
        <v>0.44700000000000001</v>
      </c>
      <c r="O1415" s="4">
        <f>((Table1[[#This Row],[Dom prob.]]*(Table1[[#This Row],[Odds]]-1)-1+Table1[[#This Row],[Dom prob.]])/(Table1[[#This Row],[Odds]]-1))*0.3</f>
        <v>-1.0160869565217388E-2</v>
      </c>
      <c r="P1415" s="4"/>
      <c r="Q1415" s="4">
        <f>(Table1[[#This Row],[Dom Bet]]*Table1[[#This Row],[Odds]]*Table1[[#This Row],[Win]]-Table1[[#This Row],[Dom Bet]])*Table1[[#This Row],[Dom Bankroll]]</f>
        <v>0</v>
      </c>
      <c r="R1415" s="4">
        <f>Table1[[#This Row],[Dom Bet]]*Table1[[#This Row],[Odds]]*Table1[[#This Row],[Win]]-Table1[[#This Row],[Dom Bet]]</f>
        <v>0</v>
      </c>
      <c r="S1415" s="4">
        <f>S1414</f>
        <v>1.2004845849642591</v>
      </c>
      <c r="T1415">
        <v>0.47839999999999999</v>
      </c>
      <c r="U1415">
        <f>((Table1[[#This Row],[BB prob.]]*(Table1[[#This Row],[Odds]]-1)-1+Table1[[#This Row],[BB prob.]])/(Table1[[#This Row],[Odds]]-1))*0.3</f>
        <v>7.4504347826086894E-3</v>
      </c>
      <c r="V1415">
        <v>7.4504347826086894E-3</v>
      </c>
      <c r="W1415">
        <f>(Table1[[#This Row],[BB Bet]]*Table1[[#This Row],[Odds]]*Table1[[#This Row],[Win]]-Table1[[#This Row],[BB Bet]])*Table1[[#This Row],[BB Bankroll]]</f>
        <v>-8.7359869586387893E-3</v>
      </c>
      <c r="X1415">
        <f>Table1[[#This Row],[BB Bet]]*Table1[[#This Row],[Odds]]*Table1[[#This Row],[Win]]-Table1[[#This Row],[BB Bet]]</f>
        <v>-7.4504347826086894E-3</v>
      </c>
      <c r="Y1415" s="5">
        <f>Y1414</f>
        <v>1.1725472691917151</v>
      </c>
    </row>
    <row r="1416" spans="1:25" x14ac:dyDescent="0.35">
      <c r="A1416" s="4">
        <v>2020020733</v>
      </c>
      <c r="B1416" s="4">
        <v>99</v>
      </c>
      <c r="C1416" s="4" t="s">
        <v>15</v>
      </c>
      <c r="D1416" s="4" t="s">
        <v>3</v>
      </c>
      <c r="E1416" s="4">
        <v>0</v>
      </c>
      <c r="F1416" s="4">
        <v>0</v>
      </c>
      <c r="G1416" s="4">
        <v>3.4</v>
      </c>
      <c r="H1416">
        <v>0.33147957799289024</v>
      </c>
      <c r="I1416">
        <f>((Table1[[#This Row],[H-S prob.]]*(Table1[[#This Row],[Odds]]-1)-1+Table1[[#This Row],[H-S prob.]])/(Table1[[#This Row],[Odds]]-1))*0.3</f>
        <v>1.5878820646978355E-2</v>
      </c>
      <c r="J1416">
        <v>1.5878820646978355E-2</v>
      </c>
      <c r="K1416">
        <f>(Table1[[#This Row],[H-S Bet]]*Table1[[#This Row],[Odds]]*Table1[[#This Row],[Win]]-Table1[[#This Row],[H-S Bet]])*Table1[[#This Row],[H-S Bankroll]]</f>
        <v>-1.9081987357243167E-2</v>
      </c>
      <c r="L1416">
        <f>Table1[[#This Row],[H-S Bet]]*Table1[[#This Row],[Odds]]*Table1[[#This Row],[Win]]-Table1[[#This Row],[H-S Bet]]</f>
        <v>-1.5878820646978355E-2</v>
      </c>
      <c r="M1416" s="5">
        <f>M1415</f>
        <v>1.2017257314934378</v>
      </c>
      <c r="N1416" s="4">
        <v>0.29300000000000004</v>
      </c>
      <c r="O1416" s="4">
        <f>((Table1[[#This Row],[Dom prob.]]*(Table1[[#This Row],[Odds]]-1)-1+Table1[[#This Row],[Dom prob.]])/(Table1[[#This Row],[Odds]]-1))*0.3</f>
        <v>-4.7499999999998932E-4</v>
      </c>
      <c r="P1416" s="4"/>
      <c r="Q1416" s="4">
        <f>(Table1[[#This Row],[Dom Bet]]*Table1[[#This Row],[Odds]]*Table1[[#This Row],[Win]]-Table1[[#This Row],[Dom Bet]])*Table1[[#This Row],[Dom Bankroll]]</f>
        <v>0</v>
      </c>
      <c r="R1416" s="4">
        <f>Table1[[#This Row],[Dom Bet]]*Table1[[#This Row],[Odds]]*Table1[[#This Row],[Win]]-Table1[[#This Row],[Dom Bet]]</f>
        <v>0</v>
      </c>
      <c r="S1416" s="4">
        <f>S1415</f>
        <v>1.2004845849642591</v>
      </c>
      <c r="T1416">
        <v>0.26190000000000002</v>
      </c>
      <c r="U1416">
        <f>((Table1[[#This Row],[BB prob.]]*(Table1[[#This Row],[Odds]]-1)-1+Table1[[#This Row],[BB prob.]])/(Table1[[#This Row],[Odds]]-1))*0.3</f>
        <v>-1.3692499999999996E-2</v>
      </c>
      <c r="W1416">
        <f>(Table1[[#This Row],[BB Bet]]*Table1[[#This Row],[Odds]]*Table1[[#This Row],[Win]]-Table1[[#This Row],[BB Bet]])*Table1[[#This Row],[BB Bankroll]]</f>
        <v>0</v>
      </c>
      <c r="X1416">
        <f>Table1[[#This Row],[BB Bet]]*Table1[[#This Row],[Odds]]*Table1[[#This Row],[Win]]-Table1[[#This Row],[BB Bet]]</f>
        <v>0</v>
      </c>
      <c r="Y1416" s="5">
        <f>Y1415</f>
        <v>1.1725472691917151</v>
      </c>
    </row>
    <row r="1417" spans="1:25" x14ac:dyDescent="0.35">
      <c r="A1417" s="4">
        <v>2020020733</v>
      </c>
      <c r="B1417" s="4">
        <v>99</v>
      </c>
      <c r="C1417" s="4" t="s">
        <v>3</v>
      </c>
      <c r="D1417" s="4" t="s">
        <v>15</v>
      </c>
      <c r="E1417" s="4">
        <v>1</v>
      </c>
      <c r="F1417" s="4">
        <v>1</v>
      </c>
      <c r="G1417" s="4">
        <v>1.34</v>
      </c>
      <c r="H1417">
        <v>0.66852042200710993</v>
      </c>
      <c r="I1417">
        <f>((Table1[[#This Row],[H-S prob.]]*(Table1[[#This Row],[Odds]]-1)-1+Table1[[#This Row],[H-S prob.]])/(Table1[[#This Row],[Odds]]-1))*0.3</f>
        <v>-9.1925853979828748E-2</v>
      </c>
      <c r="K1417">
        <f>(Table1[[#This Row],[H-S Bet]]*Table1[[#This Row],[Odds]]*Table1[[#This Row],[Win]]-Table1[[#This Row],[H-S Bet]])*Table1[[#This Row],[H-S Bankroll]]</f>
        <v>0</v>
      </c>
      <c r="L1417">
        <f>Table1[[#This Row],[H-S Bet]]*Table1[[#This Row],[Odds]]*Table1[[#This Row],[Win]]-Table1[[#This Row],[H-S Bet]]</f>
        <v>0</v>
      </c>
      <c r="M1417" s="5">
        <f>M1416</f>
        <v>1.2017257314934378</v>
      </c>
      <c r="N1417" s="4">
        <v>0.70699999999999996</v>
      </c>
      <c r="O1417" s="4">
        <f>((Table1[[#This Row],[Dom prob.]]*(Table1[[#This Row],[Odds]]-1)-1+Table1[[#This Row],[Dom prob.]])/(Table1[[#This Row],[Odds]]-1))*0.3</f>
        <v>-4.6429411764705872E-2</v>
      </c>
      <c r="P1417" s="4"/>
      <c r="Q1417" s="4">
        <f>(Table1[[#This Row],[Dom Bet]]*Table1[[#This Row],[Odds]]*Table1[[#This Row],[Win]]-Table1[[#This Row],[Dom Bet]])*Table1[[#This Row],[Dom Bankroll]]</f>
        <v>0</v>
      </c>
      <c r="R1417" s="4">
        <f>Table1[[#This Row],[Dom Bet]]*Table1[[#This Row],[Odds]]*Table1[[#This Row],[Win]]-Table1[[#This Row],[Dom Bet]]</f>
        <v>0</v>
      </c>
      <c r="S1417" s="4">
        <f>S1416</f>
        <v>1.2004845849642591</v>
      </c>
      <c r="T1417">
        <v>0.73809999999999998</v>
      </c>
      <c r="U1417">
        <f>((Table1[[#This Row],[BB prob.]]*(Table1[[#This Row],[Odds]]-1)-1+Table1[[#This Row],[BB prob.]])/(Table1[[#This Row],[Odds]]-1))*0.3</f>
        <v>-9.6582352941175561E-3</v>
      </c>
      <c r="W1417">
        <f>(Table1[[#This Row],[BB Bet]]*Table1[[#This Row],[Odds]]*Table1[[#This Row],[Win]]-Table1[[#This Row],[BB Bet]])*Table1[[#This Row],[BB Bankroll]]</f>
        <v>0</v>
      </c>
      <c r="X1417">
        <f>Table1[[#This Row],[BB Bet]]*Table1[[#This Row],[Odds]]*Table1[[#This Row],[Win]]-Table1[[#This Row],[BB Bet]]</f>
        <v>0</v>
      </c>
      <c r="Y1417" s="5">
        <f>Y1416</f>
        <v>1.1725472691917151</v>
      </c>
    </row>
    <row r="1418" spans="1:25" x14ac:dyDescent="0.35">
      <c r="A1418" s="4">
        <v>2020020734</v>
      </c>
      <c r="B1418" s="4">
        <v>99</v>
      </c>
      <c r="C1418" s="4" t="s">
        <v>32</v>
      </c>
      <c r="D1418" s="4" t="s">
        <v>19</v>
      </c>
      <c r="E1418" s="4">
        <v>0</v>
      </c>
      <c r="F1418" s="4">
        <v>0</v>
      </c>
      <c r="G1418" s="4">
        <v>1.47</v>
      </c>
      <c r="H1418">
        <v>0.68416082008231249</v>
      </c>
      <c r="I1418">
        <f>((Table1[[#This Row],[H-S prob.]]*(Table1[[#This Row],[Odds]]-1)-1+Table1[[#This Row],[H-S prob.]])/(Table1[[#This Row],[Odds]]-1))*0.3</f>
        <v>3.6487694814889729E-3</v>
      </c>
      <c r="J1418">
        <v>3.6487694814889729E-3</v>
      </c>
      <c r="K1418">
        <f>(Table1[[#This Row],[H-S Bet]]*Table1[[#This Row],[Odds]]*Table1[[#This Row],[Win]]-Table1[[#This Row],[H-S Bet]])*Table1[[#This Row],[H-S Bankroll]]</f>
        <v>-4.3848201741932677E-3</v>
      </c>
      <c r="L1418">
        <f>Table1[[#This Row],[H-S Bet]]*Table1[[#This Row],[Odds]]*Table1[[#This Row],[Win]]-Table1[[#This Row],[H-S Bet]]</f>
        <v>-3.6487694814889729E-3</v>
      </c>
      <c r="M1418" s="5">
        <f>M1417</f>
        <v>1.2017257314934378</v>
      </c>
      <c r="N1418" s="4">
        <v>0.59099999999999997</v>
      </c>
      <c r="O1418" s="4">
        <f>((Table1[[#This Row],[Dom prob.]]*(Table1[[#This Row],[Odds]]-1)-1+Table1[[#This Row],[Dom prob.]])/(Table1[[#This Row],[Odds]]-1))*0.3</f>
        <v>-8.3763829787234095E-2</v>
      </c>
      <c r="P1418" s="4"/>
      <c r="Q1418" s="4">
        <f>(Table1[[#This Row],[Dom Bet]]*Table1[[#This Row],[Odds]]*Table1[[#This Row],[Win]]-Table1[[#This Row],[Dom Bet]])*Table1[[#This Row],[Dom Bankroll]]</f>
        <v>0</v>
      </c>
      <c r="R1418" s="4">
        <f>Table1[[#This Row],[Dom Bet]]*Table1[[#This Row],[Odds]]*Table1[[#This Row],[Win]]-Table1[[#This Row],[Dom Bet]]</f>
        <v>0</v>
      </c>
      <c r="S1418" s="4">
        <f>S1417</f>
        <v>1.2004845849642591</v>
      </c>
      <c r="T1418">
        <v>0.6794</v>
      </c>
      <c r="U1418">
        <f>((Table1[[#This Row],[BB prob.]]*(Table1[[#This Row],[Odds]]-1)-1+Table1[[#This Row],[BB prob.]])/(Table1[[#This Row],[Odds]]-1))*0.3</f>
        <v>-8.1829787234042901E-4</v>
      </c>
      <c r="W1418">
        <f>(Table1[[#This Row],[BB Bet]]*Table1[[#This Row],[Odds]]*Table1[[#This Row],[Win]]-Table1[[#This Row],[BB Bet]])*Table1[[#This Row],[BB Bankroll]]</f>
        <v>0</v>
      </c>
      <c r="X1418">
        <f>Table1[[#This Row],[BB Bet]]*Table1[[#This Row],[Odds]]*Table1[[#This Row],[Win]]-Table1[[#This Row],[BB Bet]]</f>
        <v>0</v>
      </c>
      <c r="Y1418" s="5">
        <f>Y1417</f>
        <v>1.1725472691917151</v>
      </c>
    </row>
    <row r="1419" spans="1:25" x14ac:dyDescent="0.35">
      <c r="A1419" s="4">
        <v>2020020734</v>
      </c>
      <c r="B1419" s="4">
        <v>99</v>
      </c>
      <c r="C1419" s="4" t="s">
        <v>19</v>
      </c>
      <c r="D1419" s="4" t="s">
        <v>32</v>
      </c>
      <c r="E1419" s="4">
        <v>1</v>
      </c>
      <c r="F1419" s="4">
        <v>1</v>
      </c>
      <c r="G1419" s="4">
        <v>2.8</v>
      </c>
      <c r="H1419">
        <v>0.31583917991768751</v>
      </c>
      <c r="I1419">
        <f>((Table1[[#This Row],[H-S prob.]]*(Table1[[#This Row],[Odds]]-1)-1+Table1[[#This Row],[H-S prob.]])/(Table1[[#This Row],[Odds]]-1))*0.3</f>
        <v>-1.9275049371745845E-2</v>
      </c>
      <c r="K1419">
        <f>(Table1[[#This Row],[H-S Bet]]*Table1[[#This Row],[Odds]]*Table1[[#This Row],[Win]]-Table1[[#This Row],[H-S Bet]])*Table1[[#This Row],[H-S Bankroll]]</f>
        <v>0</v>
      </c>
      <c r="L1419">
        <f>Table1[[#This Row],[H-S Bet]]*Table1[[#This Row],[Odds]]*Table1[[#This Row],[Win]]-Table1[[#This Row],[H-S Bet]]</f>
        <v>0</v>
      </c>
      <c r="M1419" s="5">
        <f>M1418</f>
        <v>1.2017257314934378</v>
      </c>
      <c r="N1419" s="4">
        <v>0.40899999999999997</v>
      </c>
      <c r="O1419" s="4">
        <f>((Table1[[#This Row],[Dom prob.]]*(Table1[[#This Row],[Odds]]-1)-1+Table1[[#This Row],[Dom prob.]])/(Table1[[#This Row],[Odds]]-1))*0.3</f>
        <v>2.4199999999999975E-2</v>
      </c>
      <c r="P1419" s="4">
        <v>2.4199999999999975E-2</v>
      </c>
      <c r="Q1419" s="4">
        <f>(Table1[[#This Row],[Dom Bet]]*Table1[[#This Row],[Odds]]*Table1[[#This Row],[Win]]-Table1[[#This Row],[Dom Bet]])*Table1[[#This Row],[Dom Bankroll]]</f>
        <v>5.2293108521043082E-2</v>
      </c>
      <c r="R1419" s="4">
        <f>Table1[[#This Row],[Dom Bet]]*Table1[[#This Row],[Odds]]*Table1[[#This Row],[Win]]-Table1[[#This Row],[Dom Bet]]</f>
        <v>4.355999999999996E-2</v>
      </c>
      <c r="S1419" s="4">
        <f>S1418</f>
        <v>1.2004845849642591</v>
      </c>
      <c r="T1419">
        <v>0.3206</v>
      </c>
      <c r="U1419">
        <f>((Table1[[#This Row],[BB prob.]]*(Table1[[#This Row],[Odds]]-1)-1+Table1[[#This Row],[BB prob.]])/(Table1[[#This Row],[Odds]]-1))*0.3</f>
        <v>-1.7053333333333347E-2</v>
      </c>
      <c r="W1419">
        <f>(Table1[[#This Row],[BB Bet]]*Table1[[#This Row],[Odds]]*Table1[[#This Row],[Win]]-Table1[[#This Row],[BB Bet]])*Table1[[#This Row],[BB Bankroll]]</f>
        <v>0</v>
      </c>
      <c r="X1419">
        <f>Table1[[#This Row],[BB Bet]]*Table1[[#This Row],[Odds]]*Table1[[#This Row],[Win]]-Table1[[#This Row],[BB Bet]]</f>
        <v>0</v>
      </c>
      <c r="Y1419" s="5">
        <f>Y1418</f>
        <v>1.1725472691917151</v>
      </c>
    </row>
    <row r="1420" spans="1:25" x14ac:dyDescent="0.35">
      <c r="A1420" s="4">
        <v>2020020735</v>
      </c>
      <c r="B1420" s="4">
        <v>99</v>
      </c>
      <c r="C1420" s="4" t="s">
        <v>10</v>
      </c>
      <c r="D1420" s="4" t="s">
        <v>11</v>
      </c>
      <c r="E1420" s="4">
        <v>0</v>
      </c>
      <c r="F1420" s="4">
        <v>1</v>
      </c>
      <c r="G1420" s="4">
        <v>1.6</v>
      </c>
      <c r="H1420">
        <v>0.55054210017276239</v>
      </c>
      <c r="I1420">
        <f>((Table1[[#This Row],[H-S prob.]]*(Table1[[#This Row],[Odds]]-1)-1+Table1[[#This Row],[H-S prob.]])/(Table1[[#This Row],[Odds]]-1))*0.3</f>
        <v>-5.9566319861790049E-2</v>
      </c>
      <c r="K1420">
        <f>(Table1[[#This Row],[H-S Bet]]*Table1[[#This Row],[Odds]]*Table1[[#This Row],[Win]]-Table1[[#This Row],[H-S Bet]])*Table1[[#This Row],[H-S Bankroll]]</f>
        <v>0</v>
      </c>
      <c r="L1420">
        <f>Table1[[#This Row],[H-S Bet]]*Table1[[#This Row],[Odds]]*Table1[[#This Row],[Win]]-Table1[[#This Row],[H-S Bet]]</f>
        <v>0</v>
      </c>
      <c r="M1420" s="5">
        <f>M1419</f>
        <v>1.2017257314934378</v>
      </c>
      <c r="N1420" s="4">
        <v>0.54899999999999993</v>
      </c>
      <c r="O1420" s="4">
        <f>((Table1[[#This Row],[Dom prob.]]*(Table1[[#This Row],[Odds]]-1)-1+Table1[[#This Row],[Dom prob.]])/(Table1[[#This Row],[Odds]]-1))*0.3</f>
        <v>-6.0800000000000014E-2</v>
      </c>
      <c r="P1420" s="4"/>
      <c r="Q1420" s="4">
        <f>(Table1[[#This Row],[Dom Bet]]*Table1[[#This Row],[Odds]]*Table1[[#This Row],[Win]]-Table1[[#This Row],[Dom Bet]])*Table1[[#This Row],[Dom Bankroll]]</f>
        <v>0</v>
      </c>
      <c r="R1420" s="4">
        <f>Table1[[#This Row],[Dom Bet]]*Table1[[#This Row],[Odds]]*Table1[[#This Row],[Win]]-Table1[[#This Row],[Dom Bet]]</f>
        <v>0</v>
      </c>
      <c r="S1420" s="4">
        <f>S1419</f>
        <v>1.2004845849642591</v>
      </c>
      <c r="T1420">
        <v>0.64690000000000003</v>
      </c>
      <c r="U1420">
        <f>((Table1[[#This Row],[BB prob.]]*(Table1[[#This Row],[Odds]]-1)-1+Table1[[#This Row],[BB prob.]])/(Table1[[#This Row],[Odds]]-1))*0.3</f>
        <v>1.7520000000000088E-2</v>
      </c>
      <c r="V1420">
        <v>1.7520000000000088E-2</v>
      </c>
      <c r="W1420">
        <f>(Table1[[#This Row],[BB Bet]]*Table1[[#This Row],[Odds]]*Table1[[#This Row],[Win]]-Table1[[#This Row],[BB Bet]])*Table1[[#This Row],[BB Bankroll]]</f>
        <v>1.2325816893743371E-2</v>
      </c>
      <c r="X1420">
        <f>Table1[[#This Row],[BB Bet]]*Table1[[#This Row],[Odds]]*Table1[[#This Row],[Win]]-Table1[[#This Row],[BB Bet]]</f>
        <v>1.0512000000000053E-2</v>
      </c>
      <c r="Y1420" s="5">
        <f>Y1419</f>
        <v>1.1725472691917151</v>
      </c>
    </row>
    <row r="1421" spans="1:25" x14ac:dyDescent="0.35">
      <c r="A1421" s="4">
        <v>2020020735</v>
      </c>
      <c r="B1421" s="4">
        <v>99</v>
      </c>
      <c r="C1421" s="4" t="s">
        <v>11</v>
      </c>
      <c r="D1421" s="4" t="s">
        <v>10</v>
      </c>
      <c r="E1421" s="4">
        <v>1</v>
      </c>
      <c r="F1421" s="4">
        <v>0</v>
      </c>
      <c r="G1421" s="4">
        <v>2.4500000000000002</v>
      </c>
      <c r="H1421">
        <v>0.44945789982723761</v>
      </c>
      <c r="I1421">
        <f>((Table1[[#This Row],[H-S prob.]]*(Table1[[#This Row],[Odds]]-1)-1+Table1[[#This Row],[H-S prob.]])/(Table1[[#This Row],[Odds]]-1))*0.3</f>
        <v>2.0932107843461823E-2</v>
      </c>
      <c r="J1421">
        <v>2.0932107843461823E-2</v>
      </c>
      <c r="K1421">
        <f>(Table1[[#This Row],[H-S Bet]]*Table1[[#This Row],[Odds]]*Table1[[#This Row],[Win]]-Table1[[#This Row],[H-S Bet]])*Table1[[#This Row],[H-S Bankroll]]</f>
        <v>-2.5154652609883685E-2</v>
      </c>
      <c r="L1421">
        <f>Table1[[#This Row],[H-S Bet]]*Table1[[#This Row],[Odds]]*Table1[[#This Row],[Win]]-Table1[[#This Row],[H-S Bet]]</f>
        <v>-2.0932107843461823E-2</v>
      </c>
      <c r="M1421" s="5">
        <f>M1420</f>
        <v>1.2017257314934378</v>
      </c>
      <c r="N1421" s="4">
        <v>0.45100000000000001</v>
      </c>
      <c r="O1421" s="4">
        <f>((Table1[[#This Row],[Dom prob.]]*(Table1[[#This Row],[Odds]]-1)-1+Table1[[#This Row],[Dom prob.]])/(Table1[[#This Row],[Odds]]-1))*0.3</f>
        <v>2.1713793103448304E-2</v>
      </c>
      <c r="P1421" s="4">
        <v>2.1713793103448304E-2</v>
      </c>
      <c r="Q1421" s="4">
        <f>(Table1[[#This Row],[Dom Bet]]*Table1[[#This Row],[Odds]]*Table1[[#This Row],[Win]]-Table1[[#This Row],[Dom Bet]])*Table1[[#This Row],[Dom Bankroll]]</f>
        <v>-2.6067073901792928E-2</v>
      </c>
      <c r="R1421" s="4">
        <f>Table1[[#This Row],[Dom Bet]]*Table1[[#This Row],[Odds]]*Table1[[#This Row],[Win]]-Table1[[#This Row],[Dom Bet]]</f>
        <v>-2.1713793103448304E-2</v>
      </c>
      <c r="S1421" s="4">
        <f>S1420</f>
        <v>1.2004845849642591</v>
      </c>
      <c r="T1421">
        <v>0.35310000000000002</v>
      </c>
      <c r="U1421">
        <f>((Table1[[#This Row],[BB prob.]]*(Table1[[#This Row],[Odds]]-1)-1+Table1[[#This Row],[BB prob.]])/(Table1[[#This Row],[Odds]]-1))*0.3</f>
        <v>-2.7911379310344802E-2</v>
      </c>
      <c r="W1421">
        <f>(Table1[[#This Row],[BB Bet]]*Table1[[#This Row],[Odds]]*Table1[[#This Row],[Win]]-Table1[[#This Row],[BB Bet]])*Table1[[#This Row],[BB Bankroll]]</f>
        <v>0</v>
      </c>
      <c r="X1421">
        <f>Table1[[#This Row],[BB Bet]]*Table1[[#This Row],[Odds]]*Table1[[#This Row],[Win]]-Table1[[#This Row],[BB Bet]]</f>
        <v>0</v>
      </c>
      <c r="Y1421" s="5">
        <f>Y1420</f>
        <v>1.1725472691917151</v>
      </c>
    </row>
    <row r="1422" spans="1:25" x14ac:dyDescent="0.35">
      <c r="A1422" s="4">
        <v>2020020737</v>
      </c>
      <c r="B1422" s="4">
        <v>99</v>
      </c>
      <c r="C1422" s="4" t="s">
        <v>30</v>
      </c>
      <c r="D1422" s="4" t="s">
        <v>9</v>
      </c>
      <c r="E1422" s="4">
        <v>0</v>
      </c>
      <c r="F1422" s="4">
        <v>1</v>
      </c>
      <c r="G1422" s="4">
        <v>2.25</v>
      </c>
      <c r="H1422">
        <v>0.44267949793351302</v>
      </c>
      <c r="I1422">
        <f>((Table1[[#This Row],[H-S prob.]]*(Table1[[#This Row],[Odds]]-1)-1+Table1[[#This Row],[H-S prob.]])/(Table1[[#This Row],[Odds]]-1))*0.3</f>
        <v>-9.5307111590296138E-4</v>
      </c>
      <c r="K1422">
        <f>(Table1[[#This Row],[H-S Bet]]*Table1[[#This Row],[Odds]]*Table1[[#This Row],[Win]]-Table1[[#This Row],[H-S Bet]])*Table1[[#This Row],[H-S Bankroll]]</f>
        <v>0</v>
      </c>
      <c r="L1422">
        <f>Table1[[#This Row],[H-S Bet]]*Table1[[#This Row],[Odds]]*Table1[[#This Row],[Win]]-Table1[[#This Row],[H-S Bet]]</f>
        <v>0</v>
      </c>
      <c r="M1422" s="5">
        <f>M1421</f>
        <v>1.2017257314934378</v>
      </c>
      <c r="N1422" s="4">
        <v>0.42600000000000005</v>
      </c>
      <c r="O1422" s="4">
        <f>((Table1[[#This Row],[Dom prob.]]*(Table1[[#This Row],[Odds]]-1)-1+Table1[[#This Row],[Dom prob.]])/(Table1[[#This Row],[Odds]]-1))*0.3</f>
        <v>-9.9599999999999689E-3</v>
      </c>
      <c r="P1422" s="4"/>
      <c r="Q1422" s="4">
        <f>(Table1[[#This Row],[Dom Bet]]*Table1[[#This Row],[Odds]]*Table1[[#This Row],[Win]]-Table1[[#This Row],[Dom Bet]])*Table1[[#This Row],[Dom Bankroll]]</f>
        <v>0</v>
      </c>
      <c r="R1422" s="4">
        <f>Table1[[#This Row],[Dom Bet]]*Table1[[#This Row],[Odds]]*Table1[[#This Row],[Win]]-Table1[[#This Row],[Dom Bet]]</f>
        <v>0</v>
      </c>
      <c r="S1422" s="4">
        <f>S1421</f>
        <v>1.2004845849642591</v>
      </c>
      <c r="T1422">
        <v>0.35199999999999998</v>
      </c>
      <c r="U1422">
        <f>((Table1[[#This Row],[BB prob.]]*(Table1[[#This Row],[Odds]]-1)-1+Table1[[#This Row],[BB prob.]])/(Table1[[#This Row],[Odds]]-1))*0.3</f>
        <v>-4.9920000000000013E-2</v>
      </c>
      <c r="W1422">
        <f>(Table1[[#This Row],[BB Bet]]*Table1[[#This Row],[Odds]]*Table1[[#This Row],[Win]]-Table1[[#This Row],[BB Bet]])*Table1[[#This Row],[BB Bankroll]]</f>
        <v>0</v>
      </c>
      <c r="X1422">
        <f>Table1[[#This Row],[BB Bet]]*Table1[[#This Row],[Odds]]*Table1[[#This Row],[Win]]-Table1[[#This Row],[BB Bet]]</f>
        <v>0</v>
      </c>
      <c r="Y1422" s="5">
        <f>Y1421</f>
        <v>1.1725472691917151</v>
      </c>
    </row>
    <row r="1423" spans="1:25" x14ac:dyDescent="0.35">
      <c r="A1423" s="4">
        <v>2020020737</v>
      </c>
      <c r="B1423" s="4">
        <v>99</v>
      </c>
      <c r="C1423" s="4" t="s">
        <v>9</v>
      </c>
      <c r="D1423" s="4" t="s">
        <v>30</v>
      </c>
      <c r="E1423" s="4">
        <v>1</v>
      </c>
      <c r="F1423" s="4">
        <v>0</v>
      </c>
      <c r="G1423" s="4">
        <v>1.68</v>
      </c>
      <c r="H1423">
        <v>0.55732050206648698</v>
      </c>
      <c r="I1423">
        <f>((Table1[[#This Row],[H-S prob.]]*(Table1[[#This Row],[Odds]]-1)-1+Table1[[#This Row],[H-S prob.]])/(Table1[[#This Row],[Odds]]-1))*0.3</f>
        <v>-2.8103627880133191E-2</v>
      </c>
      <c r="K1423">
        <f>(Table1[[#This Row],[H-S Bet]]*Table1[[#This Row],[Odds]]*Table1[[#This Row],[Win]]-Table1[[#This Row],[H-S Bet]])*Table1[[#This Row],[H-S Bankroll]]</f>
        <v>0</v>
      </c>
      <c r="L1423">
        <f>Table1[[#This Row],[H-S Bet]]*Table1[[#This Row],[Odds]]*Table1[[#This Row],[Win]]-Table1[[#This Row],[H-S Bet]]</f>
        <v>0</v>
      </c>
      <c r="M1423" s="5">
        <f>M1422</f>
        <v>1.2017257314934378</v>
      </c>
      <c r="N1423" s="4">
        <v>0.57399999999999995</v>
      </c>
      <c r="O1423" s="4">
        <f>((Table1[[#This Row],[Dom prob.]]*(Table1[[#This Row],[Odds]]-1)-1+Table1[[#This Row],[Dom prob.]])/(Table1[[#This Row],[Odds]]-1))*0.3</f>
        <v>-1.5741176470588255E-2</v>
      </c>
      <c r="P1423" s="4"/>
      <c r="Q1423" s="4">
        <f>(Table1[[#This Row],[Dom Bet]]*Table1[[#This Row],[Odds]]*Table1[[#This Row],[Win]]-Table1[[#This Row],[Dom Bet]])*Table1[[#This Row],[Dom Bankroll]]</f>
        <v>0</v>
      </c>
      <c r="R1423" s="4">
        <f>Table1[[#This Row],[Dom Bet]]*Table1[[#This Row],[Odds]]*Table1[[#This Row],[Win]]-Table1[[#This Row],[Dom Bet]]</f>
        <v>0</v>
      </c>
      <c r="S1423" s="4">
        <f>S1422</f>
        <v>1.2004845849642591</v>
      </c>
      <c r="T1423">
        <v>0.64800000000000002</v>
      </c>
      <c r="U1423">
        <f>((Table1[[#This Row],[BB prob.]]*(Table1[[#This Row],[Odds]]-1)-1+Table1[[#This Row],[BB prob.]])/(Table1[[#This Row],[Odds]]-1))*0.3</f>
        <v>3.910588235294115E-2</v>
      </c>
      <c r="V1423">
        <v>3.910588235294115E-2</v>
      </c>
      <c r="W1423">
        <f>(Table1[[#This Row],[BB Bet]]*Table1[[#This Row],[Odds]]*Table1[[#This Row],[Win]]-Table1[[#This Row],[BB Bet]])*Table1[[#This Row],[BB Bankroll]]</f>
        <v>-4.5853495562273631E-2</v>
      </c>
      <c r="X1423">
        <f>Table1[[#This Row],[BB Bet]]*Table1[[#This Row],[Odds]]*Table1[[#This Row],[Win]]-Table1[[#This Row],[BB Bet]]</f>
        <v>-3.910588235294115E-2</v>
      </c>
      <c r="Y1423" s="5">
        <f>Y1422</f>
        <v>1.1725472691917151</v>
      </c>
    </row>
    <row r="1424" spans="1:25" x14ac:dyDescent="0.35">
      <c r="A1424" s="4">
        <v>2020020738</v>
      </c>
      <c r="B1424" s="4">
        <v>99</v>
      </c>
      <c r="C1424" s="4" t="s">
        <v>14</v>
      </c>
      <c r="D1424" s="4" t="s">
        <v>12</v>
      </c>
      <c r="E1424" s="4">
        <v>0</v>
      </c>
      <c r="F1424" s="4">
        <v>1</v>
      </c>
      <c r="G1424" s="4">
        <v>1.32</v>
      </c>
      <c r="H1424">
        <v>0.67384399752194979</v>
      </c>
      <c r="I1424">
        <f>((Table1[[#This Row],[H-S prob.]]*(Table1[[#This Row],[Odds]]-1)-1+Table1[[#This Row],[H-S prob.]])/(Table1[[#This Row],[Odds]]-1))*0.3</f>
        <v>-0.10361805306658702</v>
      </c>
      <c r="K1424">
        <f>(Table1[[#This Row],[H-S Bet]]*Table1[[#This Row],[Odds]]*Table1[[#This Row],[Win]]-Table1[[#This Row],[H-S Bet]])*Table1[[#This Row],[H-S Bankroll]]</f>
        <v>0</v>
      </c>
      <c r="L1424">
        <f>Table1[[#This Row],[H-S Bet]]*Table1[[#This Row],[Odds]]*Table1[[#This Row],[Win]]-Table1[[#This Row],[H-S Bet]]</f>
        <v>0</v>
      </c>
      <c r="M1424" s="5">
        <f>M1423</f>
        <v>1.2017257314934378</v>
      </c>
      <c r="N1424" s="4">
        <v>0.71899999999999997</v>
      </c>
      <c r="O1424" s="4">
        <f>((Table1[[#This Row],[Dom prob.]]*(Table1[[#This Row],[Odds]]-1)-1+Table1[[#This Row],[Dom prob.]])/(Table1[[#This Row],[Odds]]-1))*0.3</f>
        <v>-4.7737499999999954E-2</v>
      </c>
      <c r="P1424" s="4"/>
      <c r="Q1424" s="4">
        <f>(Table1[[#This Row],[Dom Bet]]*Table1[[#This Row],[Odds]]*Table1[[#This Row],[Win]]-Table1[[#This Row],[Dom Bet]])*Table1[[#This Row],[Dom Bankroll]]</f>
        <v>0</v>
      </c>
      <c r="R1424" s="4">
        <f>Table1[[#This Row],[Dom Bet]]*Table1[[#This Row],[Odds]]*Table1[[#This Row],[Win]]-Table1[[#This Row],[Dom Bet]]</f>
        <v>0</v>
      </c>
      <c r="S1424" s="4">
        <f>S1423</f>
        <v>1.2004845849642591</v>
      </c>
      <c r="T1424">
        <v>0.68589999999999995</v>
      </c>
      <c r="U1424">
        <f>((Table1[[#This Row],[BB prob.]]*(Table1[[#This Row],[Odds]]-1)-1+Table1[[#This Row],[BB prob.]])/(Table1[[#This Row],[Odds]]-1))*0.3</f>
        <v>-8.8698750000000007E-2</v>
      </c>
      <c r="W1424">
        <f>(Table1[[#This Row],[BB Bet]]*Table1[[#This Row],[Odds]]*Table1[[#This Row],[Win]]-Table1[[#This Row],[BB Bet]])*Table1[[#This Row],[BB Bankroll]]</f>
        <v>0</v>
      </c>
      <c r="X1424">
        <f>Table1[[#This Row],[BB Bet]]*Table1[[#This Row],[Odds]]*Table1[[#This Row],[Win]]-Table1[[#This Row],[BB Bet]]</f>
        <v>0</v>
      </c>
      <c r="Y1424" s="5">
        <f>Y1423</f>
        <v>1.1725472691917151</v>
      </c>
    </row>
    <row r="1425" spans="1:25" x14ac:dyDescent="0.35">
      <c r="A1425" s="4">
        <v>2020020738</v>
      </c>
      <c r="B1425" s="4">
        <v>99</v>
      </c>
      <c r="C1425" s="4" t="s">
        <v>12</v>
      </c>
      <c r="D1425" s="4" t="s">
        <v>14</v>
      </c>
      <c r="E1425" s="4">
        <v>1</v>
      </c>
      <c r="F1425" s="4">
        <v>0</v>
      </c>
      <c r="G1425" s="4">
        <v>3.5</v>
      </c>
      <c r="H1425">
        <v>0.32615600247805016</v>
      </c>
      <c r="I1425">
        <f>((Table1[[#This Row],[H-S prob.]]*(Table1[[#This Row],[Odds]]-1)-1+Table1[[#This Row],[H-S prob.]])/(Table1[[#This Row],[Odds]]-1))*0.3</f>
        <v>1.6985521040781059E-2</v>
      </c>
      <c r="J1425">
        <v>1.6985521040781059E-2</v>
      </c>
      <c r="K1425">
        <f>(Table1[[#This Row],[H-S Bet]]*Table1[[#This Row],[Odds]]*Table1[[#This Row],[Win]]-Table1[[#This Row],[H-S Bet]])*Table1[[#This Row],[H-S Bankroll]]</f>
        <v>-2.0411937697529796E-2</v>
      </c>
      <c r="L1425">
        <f>Table1[[#This Row],[H-S Bet]]*Table1[[#This Row],[Odds]]*Table1[[#This Row],[Win]]-Table1[[#This Row],[H-S Bet]]</f>
        <v>-1.6985521040781059E-2</v>
      </c>
      <c r="M1425" s="5">
        <f>M1424</f>
        <v>1.2017257314934378</v>
      </c>
      <c r="N1425" s="4">
        <v>0.28100000000000003</v>
      </c>
      <c r="O1425" s="4">
        <f>((Table1[[#This Row],[Dom prob.]]*(Table1[[#This Row],[Odds]]-1)-1+Table1[[#This Row],[Dom prob.]])/(Table1[[#This Row],[Odds]]-1))*0.3</f>
        <v>-1.9799999999999818E-3</v>
      </c>
      <c r="P1425" s="4"/>
      <c r="Q1425" s="4">
        <f>(Table1[[#This Row],[Dom Bet]]*Table1[[#This Row],[Odds]]*Table1[[#This Row],[Win]]-Table1[[#This Row],[Dom Bet]])*Table1[[#This Row],[Dom Bankroll]]</f>
        <v>0</v>
      </c>
      <c r="R1425" s="4">
        <f>Table1[[#This Row],[Dom Bet]]*Table1[[#This Row],[Odds]]*Table1[[#This Row],[Win]]-Table1[[#This Row],[Dom Bet]]</f>
        <v>0</v>
      </c>
      <c r="S1425" s="4">
        <f>S1424</f>
        <v>1.2004845849642591</v>
      </c>
      <c r="T1425">
        <v>0.31409999999999999</v>
      </c>
      <c r="U1425">
        <f>((Table1[[#This Row],[BB prob.]]*(Table1[[#This Row],[Odds]]-1)-1+Table1[[#This Row],[BB prob.]])/(Table1[[#This Row],[Odds]]-1))*0.3</f>
        <v>1.1921999999999999E-2</v>
      </c>
      <c r="V1425">
        <v>1.1921999999999999E-2</v>
      </c>
      <c r="W1425">
        <f>(Table1[[#This Row],[BB Bet]]*Table1[[#This Row],[Odds]]*Table1[[#This Row],[Win]]-Table1[[#This Row],[BB Bet]])*Table1[[#This Row],[BB Bankroll]]</f>
        <v>-1.3979108543303627E-2</v>
      </c>
      <c r="X1425">
        <f>Table1[[#This Row],[BB Bet]]*Table1[[#This Row],[Odds]]*Table1[[#This Row],[Win]]-Table1[[#This Row],[BB Bet]]</f>
        <v>-1.1921999999999999E-2</v>
      </c>
      <c r="Y1425" s="5">
        <f>Y1424</f>
        <v>1.1725472691917151</v>
      </c>
    </row>
    <row r="1426" spans="1:25" x14ac:dyDescent="0.35">
      <c r="A1426" s="4">
        <v>2020020739</v>
      </c>
      <c r="B1426" s="4">
        <v>99</v>
      </c>
      <c r="C1426" s="4" t="s">
        <v>17</v>
      </c>
      <c r="D1426" s="4" t="s">
        <v>2</v>
      </c>
      <c r="E1426" s="4">
        <v>1</v>
      </c>
      <c r="F1426" s="4">
        <v>0</v>
      </c>
      <c r="G1426" s="4">
        <v>1.57</v>
      </c>
      <c r="H1426">
        <v>0.52356970634717959</v>
      </c>
      <c r="I1426">
        <f>((Table1[[#This Row],[H-S prob.]]*(Table1[[#This Row],[Odds]]-1)-1+Table1[[#This Row],[H-S prob.]])/(Table1[[#This Row],[Odds]]-1))*0.3</f>
        <v>-9.3681874228909445E-2</v>
      </c>
      <c r="K1426">
        <f>(Table1[[#This Row],[H-S Bet]]*Table1[[#This Row],[Odds]]*Table1[[#This Row],[Win]]-Table1[[#This Row],[H-S Bet]])*Table1[[#This Row],[H-S Bankroll]]</f>
        <v>0</v>
      </c>
      <c r="L1426">
        <f>Table1[[#This Row],[H-S Bet]]*Table1[[#This Row],[Odds]]*Table1[[#This Row],[Win]]-Table1[[#This Row],[H-S Bet]]</f>
        <v>0</v>
      </c>
      <c r="M1426" s="5">
        <f>M1425</f>
        <v>1.2017257314934378</v>
      </c>
      <c r="N1426" s="4">
        <v>0.626</v>
      </c>
      <c r="O1426" s="4">
        <f>((Table1[[#This Row],[Dom prob.]]*(Table1[[#This Row],[Odds]]-1)-1+Table1[[#This Row],[Dom prob.]])/(Table1[[#This Row],[Odds]]-1))*0.3</f>
        <v>-9.0421052631578791E-3</v>
      </c>
      <c r="P1426" s="4"/>
      <c r="Q1426" s="4">
        <f>(Table1[[#This Row],[Dom Bet]]*Table1[[#This Row],[Odds]]*Table1[[#This Row],[Win]]-Table1[[#This Row],[Dom Bet]])*Table1[[#This Row],[Dom Bankroll]]</f>
        <v>0</v>
      </c>
      <c r="R1426" s="4">
        <f>Table1[[#This Row],[Dom Bet]]*Table1[[#This Row],[Odds]]*Table1[[#This Row],[Win]]-Table1[[#This Row],[Dom Bet]]</f>
        <v>0</v>
      </c>
      <c r="S1426" s="4">
        <f>S1425</f>
        <v>1.2004845849642591</v>
      </c>
      <c r="T1426">
        <v>0.67159999999999997</v>
      </c>
      <c r="U1426">
        <f>((Table1[[#This Row],[BB prob.]]*(Table1[[#This Row],[Odds]]-1)-1+Table1[[#This Row],[BB prob.]])/(Table1[[#This Row],[Odds]]-1))*0.3</f>
        <v>2.8637894736842109E-2</v>
      </c>
      <c r="V1426">
        <v>2.8637894736842109E-2</v>
      </c>
      <c r="W1426">
        <f>(Table1[[#This Row],[BB Bet]]*Table1[[#This Row],[Odds]]*Table1[[#This Row],[Win]]-Table1[[#This Row],[BB Bet]])*Table1[[#This Row],[BB Bankroll]]</f>
        <v>-3.3579285269084005E-2</v>
      </c>
      <c r="X1426">
        <f>Table1[[#This Row],[BB Bet]]*Table1[[#This Row],[Odds]]*Table1[[#This Row],[Win]]-Table1[[#This Row],[BB Bet]]</f>
        <v>-2.8637894736842109E-2</v>
      </c>
      <c r="Y1426" s="5">
        <f>Y1425</f>
        <v>1.1725472691917151</v>
      </c>
    </row>
    <row r="1427" spans="1:25" x14ac:dyDescent="0.35">
      <c r="A1427" s="4">
        <v>2020020739</v>
      </c>
      <c r="B1427" s="4">
        <v>99</v>
      </c>
      <c r="C1427" s="4" t="s">
        <v>2</v>
      </c>
      <c r="D1427" s="4" t="s">
        <v>17</v>
      </c>
      <c r="E1427" s="4">
        <v>0</v>
      </c>
      <c r="F1427" s="4">
        <v>1</v>
      </c>
      <c r="G1427" s="4">
        <v>2.5499999999999998</v>
      </c>
      <c r="H1427">
        <v>0.47643029365282047</v>
      </c>
      <c r="I1427">
        <f>((Table1[[#This Row],[H-S prob.]]*(Table1[[#This Row],[Odds]]-1)-1+Table1[[#This Row],[H-S prob.]])/(Table1[[#This Row],[Odds]]-1))*0.3</f>
        <v>4.1593015899617829E-2</v>
      </c>
      <c r="J1427">
        <v>4.1593015899617829E-2</v>
      </c>
      <c r="K1427">
        <f>(Table1[[#This Row],[H-S Bet]]*Table1[[#This Row],[Odds]]*Table1[[#This Row],[Win]]-Table1[[#This Row],[H-S Bet]])*Table1[[#This Row],[H-S Bankroll]]</f>
        <v>7.7474266058328953E-2</v>
      </c>
      <c r="L1427">
        <f>Table1[[#This Row],[H-S Bet]]*Table1[[#This Row],[Odds]]*Table1[[#This Row],[Win]]-Table1[[#This Row],[H-S Bet]]</f>
        <v>6.4469174644407629E-2</v>
      </c>
      <c r="M1427" s="5">
        <f>M1426</f>
        <v>1.2017257314934378</v>
      </c>
      <c r="N1427" s="4">
        <v>0.374</v>
      </c>
      <c r="O1427" s="4">
        <f>((Table1[[#This Row],[Dom prob.]]*(Table1[[#This Row],[Odds]]-1)-1+Table1[[#This Row],[Dom prob.]])/(Table1[[#This Row],[Odds]]-1))*0.3</f>
        <v>-8.961290322580669E-3</v>
      </c>
      <c r="P1427" s="4"/>
      <c r="Q1427" s="4">
        <f>(Table1[[#This Row],[Dom Bet]]*Table1[[#This Row],[Odds]]*Table1[[#This Row],[Win]]-Table1[[#This Row],[Dom Bet]])*Table1[[#This Row],[Dom Bankroll]]</f>
        <v>0</v>
      </c>
      <c r="R1427" s="4">
        <f>Table1[[#This Row],[Dom Bet]]*Table1[[#This Row],[Odds]]*Table1[[#This Row],[Win]]-Table1[[#This Row],[Dom Bet]]</f>
        <v>0</v>
      </c>
      <c r="S1427" s="4">
        <f>S1426</f>
        <v>1.2004845849642591</v>
      </c>
      <c r="T1427">
        <v>0.32840000000000003</v>
      </c>
      <c r="U1427">
        <f>((Table1[[#This Row],[BB prob.]]*(Table1[[#This Row],[Odds]]-1)-1+Table1[[#This Row],[BB prob.]])/(Table1[[#This Row],[Odds]]-1))*0.3</f>
        <v>-3.1467096774193543E-2</v>
      </c>
      <c r="W1427">
        <f>(Table1[[#This Row],[BB Bet]]*Table1[[#This Row],[Odds]]*Table1[[#This Row],[Win]]-Table1[[#This Row],[BB Bet]])*Table1[[#This Row],[BB Bankroll]]</f>
        <v>0</v>
      </c>
      <c r="X1427">
        <f>Table1[[#This Row],[BB Bet]]*Table1[[#This Row],[Odds]]*Table1[[#This Row],[Win]]-Table1[[#This Row],[BB Bet]]</f>
        <v>0</v>
      </c>
      <c r="Y1427" s="5">
        <f>Y1426</f>
        <v>1.1725472691917151</v>
      </c>
    </row>
    <row r="1428" spans="1:25" x14ac:dyDescent="0.35">
      <c r="A1428" s="4">
        <v>2020020739.0999999</v>
      </c>
      <c r="B1428" s="4">
        <v>99</v>
      </c>
      <c r="C1428" s="4" t="s">
        <v>7</v>
      </c>
      <c r="D1428" s="4" t="s">
        <v>23</v>
      </c>
      <c r="E1428" s="4">
        <v>0</v>
      </c>
      <c r="F1428" s="4">
        <v>1</v>
      </c>
      <c r="G1428" s="4">
        <v>1.74</v>
      </c>
      <c r="H1428">
        <v>0.49969797183944048</v>
      </c>
      <c r="I1428">
        <f>((Table1[[#This Row],[H-S prob.]]*(Table1[[#This Row],[Odds]]-1)-1+Table1[[#This Row],[H-S prob.]])/(Table1[[#This Row],[Odds]]-1))*0.3</f>
        <v>-5.2915754999746045E-2</v>
      </c>
      <c r="K1428">
        <f>(Table1[[#This Row],[H-S Bet]]*Table1[[#This Row],[Odds]]*Table1[[#This Row],[Win]]-Table1[[#This Row],[H-S Bet]])*Table1[[#This Row],[H-S Bankroll]]</f>
        <v>0</v>
      </c>
      <c r="L1428">
        <f>Table1[[#This Row],[H-S Bet]]*Table1[[#This Row],[Odds]]*Table1[[#This Row],[Win]]-Table1[[#This Row],[H-S Bet]]</f>
        <v>0</v>
      </c>
      <c r="M1428" s="5">
        <f>M1427</f>
        <v>1.2017257314934378</v>
      </c>
      <c r="N1428" s="4">
        <v>0.55800000000000005</v>
      </c>
      <c r="O1428" s="4">
        <f>((Table1[[#This Row],[Dom prob.]]*(Table1[[#This Row],[Odds]]-1)-1+Table1[[#This Row],[Dom prob.]])/(Table1[[#This Row],[Odds]]-1))*0.3</f>
        <v>-1.1789189189189187E-2</v>
      </c>
      <c r="P1428" s="4"/>
      <c r="Q1428" s="4">
        <f>(Table1[[#This Row],[Dom Bet]]*Table1[[#This Row],[Odds]]*Table1[[#This Row],[Win]]-Table1[[#This Row],[Dom Bet]])*Table1[[#This Row],[Dom Bankroll]]</f>
        <v>0</v>
      </c>
      <c r="R1428" s="4">
        <f>Table1[[#This Row],[Dom Bet]]*Table1[[#This Row],[Odds]]*Table1[[#This Row],[Win]]-Table1[[#This Row],[Dom Bet]]</f>
        <v>0</v>
      </c>
      <c r="S1428" s="4">
        <f>S1427</f>
        <v>1.2004845849642591</v>
      </c>
      <c r="T1428">
        <v>0.43279999999999996</v>
      </c>
      <c r="U1428">
        <f>((Table1[[#This Row],[BB prob.]]*(Table1[[#This Row],[Odds]]-1)-1+Table1[[#This Row],[BB prob.]])/(Table1[[#This Row],[Odds]]-1))*0.3</f>
        <v>-0.100105945945946</v>
      </c>
      <c r="W1428">
        <f>(Table1[[#This Row],[BB Bet]]*Table1[[#This Row],[Odds]]*Table1[[#This Row],[Win]]-Table1[[#This Row],[BB Bet]])*Table1[[#This Row],[BB Bankroll]]</f>
        <v>0</v>
      </c>
      <c r="X1428">
        <f>Table1[[#This Row],[BB Bet]]*Table1[[#This Row],[Odds]]*Table1[[#This Row],[Win]]-Table1[[#This Row],[BB Bet]]</f>
        <v>0</v>
      </c>
      <c r="Y1428" s="5">
        <f>Y1427</f>
        <v>1.1725472691917151</v>
      </c>
    </row>
    <row r="1429" spans="1:25" x14ac:dyDescent="0.35">
      <c r="A1429" s="4">
        <v>2020020739.0999999</v>
      </c>
      <c r="B1429" s="4">
        <v>99</v>
      </c>
      <c r="C1429" s="4" t="s">
        <v>23</v>
      </c>
      <c r="D1429" s="4" t="s">
        <v>7</v>
      </c>
      <c r="E1429" s="4">
        <v>1</v>
      </c>
      <c r="F1429" s="4">
        <v>0</v>
      </c>
      <c r="G1429" s="4">
        <v>2.2000000000000002</v>
      </c>
      <c r="H1429">
        <v>0.50030202816055958</v>
      </c>
      <c r="I1429">
        <f>((Table1[[#This Row],[H-S prob.]]*(Table1[[#This Row],[Odds]]-1)-1+Table1[[#This Row],[H-S prob.]])/(Table1[[#This Row],[Odds]]-1))*0.3</f>
        <v>2.5166115488307796E-2</v>
      </c>
      <c r="J1429">
        <v>2.5166115488307796E-2</v>
      </c>
      <c r="K1429">
        <f>(Table1[[#This Row],[H-S Bet]]*Table1[[#This Row],[Odds]]*Table1[[#This Row],[Win]]-Table1[[#This Row],[H-S Bet]])*Table1[[#This Row],[H-S Bankroll]]</f>
        <v>-3.0242768544035022E-2</v>
      </c>
      <c r="L1429">
        <f>Table1[[#This Row],[H-S Bet]]*Table1[[#This Row],[Odds]]*Table1[[#This Row],[Win]]-Table1[[#This Row],[H-S Bet]]</f>
        <v>-2.5166115488307796E-2</v>
      </c>
      <c r="M1429" s="5">
        <f>M1428</f>
        <v>1.2017257314934378</v>
      </c>
      <c r="N1429" s="4">
        <v>0.442</v>
      </c>
      <c r="O1429" s="4">
        <f>((Table1[[#This Row],[Dom prob.]]*(Table1[[#This Row],[Odds]]-1)-1+Table1[[#This Row],[Dom prob.]])/(Table1[[#This Row],[Odds]]-1))*0.3</f>
        <v>-6.8999999999999747E-3</v>
      </c>
      <c r="P1429" s="4"/>
      <c r="Q1429" s="4">
        <f>(Table1[[#This Row],[Dom Bet]]*Table1[[#This Row],[Odds]]*Table1[[#This Row],[Win]]-Table1[[#This Row],[Dom Bet]])*Table1[[#This Row],[Dom Bankroll]]</f>
        <v>0</v>
      </c>
      <c r="R1429" s="4">
        <f>Table1[[#This Row],[Dom Bet]]*Table1[[#This Row],[Odds]]*Table1[[#This Row],[Win]]-Table1[[#This Row],[Dom Bet]]</f>
        <v>0</v>
      </c>
      <c r="S1429" s="4">
        <f>S1428</f>
        <v>1.2004845849642591</v>
      </c>
      <c r="T1429">
        <v>0.56720000000000004</v>
      </c>
      <c r="U1429">
        <f>((Table1[[#This Row],[BB prob.]]*(Table1[[#This Row],[Odds]]-1)-1+Table1[[#This Row],[BB prob.]])/(Table1[[#This Row],[Odds]]-1))*0.3</f>
        <v>6.1960000000000036E-2</v>
      </c>
      <c r="V1429">
        <v>6.1960000000000036E-2</v>
      </c>
      <c r="W1429">
        <f>(Table1[[#This Row],[BB Bet]]*Table1[[#This Row],[Odds]]*Table1[[#This Row],[Win]]-Table1[[#This Row],[BB Bet]])*Table1[[#This Row],[BB Bankroll]]</f>
        <v>-7.2651028799118708E-2</v>
      </c>
      <c r="X1429">
        <f>Table1[[#This Row],[BB Bet]]*Table1[[#This Row],[Odds]]*Table1[[#This Row],[Win]]-Table1[[#This Row],[BB Bet]]</f>
        <v>-6.1960000000000036E-2</v>
      </c>
      <c r="Y1429" s="5">
        <f>Y1428</f>
        <v>1.1725472691917151</v>
      </c>
    </row>
    <row r="1430" spans="1:25" x14ac:dyDescent="0.35">
      <c r="A1430" s="4">
        <v>2020020740</v>
      </c>
      <c r="B1430" s="4">
        <v>100</v>
      </c>
      <c r="C1430" s="4" t="s">
        <v>4</v>
      </c>
      <c r="D1430" s="4" t="s">
        <v>21</v>
      </c>
      <c r="E1430" s="4">
        <v>1</v>
      </c>
      <c r="F1430" s="4">
        <v>0</v>
      </c>
      <c r="G1430" s="4">
        <v>2.15</v>
      </c>
      <c r="H1430">
        <v>0.47333228861774107</v>
      </c>
      <c r="I1430">
        <f>((Table1[[#This Row],[H-S prob.]]*(Table1[[#This Row],[Odds]]-1)-1+Table1[[#This Row],[H-S prob.]])/(Table1[[#This Row],[Odds]]-1))*0.3</f>
        <v>4.6081097029938957E-3</v>
      </c>
      <c r="J1430">
        <v>4.6081097029938957E-3</v>
      </c>
      <c r="K1430">
        <f>(Table1[[#This Row],[H-S Bet]]*Table1[[#This Row],[Odds]]*Table1[[#This Row],[Win]]-Table1[[#This Row],[H-S Bet]])*Table1[[#This Row],[H-S Bankroll]]</f>
        <v>-5.4557689143967152E-3</v>
      </c>
      <c r="L1430">
        <f>Table1[[#This Row],[H-S Bet]]*Table1[[#This Row],[Odds]]*Table1[[#This Row],[Win]]-Table1[[#This Row],[H-S Bet]]</f>
        <v>-4.6081097029938957E-3</v>
      </c>
      <c r="M1430" s="5">
        <f>M1429+SUM(K1410:K1429)</f>
        <v>1.1839494426211454</v>
      </c>
      <c r="N1430" s="4">
        <v>0.46400000000000002</v>
      </c>
      <c r="O1430" s="4">
        <f>((Table1[[#This Row],[Dom prob.]]*(Table1[[#This Row],[Odds]]-1)-1+Table1[[#This Row],[Dom prob.]])/(Table1[[#This Row],[Odds]]-1))*0.3</f>
        <v>-6.2608695652174255E-4</v>
      </c>
      <c r="P1430" s="4"/>
      <c r="Q1430" s="4">
        <f>(Table1[[#This Row],[Dom Bet]]*Table1[[#This Row],[Odds]]*Table1[[#This Row],[Win]]-Table1[[#This Row],[Dom Bet]])*Table1[[#This Row],[Dom Bankroll]]</f>
        <v>0</v>
      </c>
      <c r="R1430" s="4">
        <f>Table1[[#This Row],[Dom Bet]]*Table1[[#This Row],[Odds]]*Table1[[#This Row],[Win]]-Table1[[#This Row],[Dom Bet]]</f>
        <v>0</v>
      </c>
      <c r="S1430" s="4">
        <f>S1429+SUM(Q1410:Q1429)</f>
        <v>1.2220825345534265</v>
      </c>
      <c r="T1430">
        <v>0.47499999999999998</v>
      </c>
      <c r="U1430">
        <f>((Table1[[#This Row],[BB prob.]]*(Table1[[#This Row],[Odds]]-1)-1+Table1[[#This Row],[BB prob.]])/(Table1[[#This Row],[Odds]]-1))*0.3</f>
        <v>5.5434782608695344E-3</v>
      </c>
      <c r="V1430">
        <v>5.5434782608695344E-3</v>
      </c>
      <c r="W1430">
        <f>(Table1[[#This Row],[BB Bet]]*Table1[[#This Row],[Odds]]*Table1[[#This Row],[Win]]-Table1[[#This Row],[BB Bet]])*Table1[[#This Row],[BB Bankroll]]</f>
        <v>-5.6277091734121031E-3</v>
      </c>
      <c r="X1430">
        <f>Table1[[#This Row],[BB Bet]]*Table1[[#This Row],[Odds]]*Table1[[#This Row],[Win]]-Table1[[#This Row],[BB Bet]]</f>
        <v>-5.5434782608695344E-3</v>
      </c>
      <c r="Y1430" s="5">
        <f>Y1429+SUM(W1410:W1429)</f>
        <v>1.0151945959880713</v>
      </c>
    </row>
    <row r="1431" spans="1:25" x14ac:dyDescent="0.35">
      <c r="A1431" s="4">
        <v>2020020740</v>
      </c>
      <c r="B1431" s="4">
        <v>100</v>
      </c>
      <c r="C1431" s="4" t="s">
        <v>21</v>
      </c>
      <c r="D1431" s="4" t="s">
        <v>4</v>
      </c>
      <c r="E1431" s="4">
        <v>0</v>
      </c>
      <c r="F1431" s="4">
        <v>1</v>
      </c>
      <c r="G1431" s="4">
        <v>1.74</v>
      </c>
      <c r="H1431">
        <v>0.52666771138225887</v>
      </c>
      <c r="I1431">
        <f>((Table1[[#This Row],[H-S prob.]]*(Table1[[#This Row],[Odds]]-1)-1+Table1[[#This Row],[H-S prob.]])/(Table1[[#This Row],[Odds]]-1))*0.3</f>
        <v>-3.3891154943866048E-2</v>
      </c>
      <c r="K1431">
        <f>(Table1[[#This Row],[H-S Bet]]*Table1[[#This Row],[Odds]]*Table1[[#This Row],[Win]]-Table1[[#This Row],[H-S Bet]])*Table1[[#This Row],[H-S Bankroll]]</f>
        <v>0</v>
      </c>
      <c r="L1431">
        <f>Table1[[#This Row],[H-S Bet]]*Table1[[#This Row],[Odds]]*Table1[[#This Row],[Win]]-Table1[[#This Row],[H-S Bet]]</f>
        <v>0</v>
      </c>
      <c r="M1431" s="5">
        <f>M1430</f>
        <v>1.1839494426211454</v>
      </c>
      <c r="N1431" s="4">
        <v>0.53600000000000003</v>
      </c>
      <c r="O1431" s="4">
        <f>((Table1[[#This Row],[Dom prob.]]*(Table1[[#This Row],[Odds]]-1)-1+Table1[[#This Row],[Dom prob.]])/(Table1[[#This Row],[Odds]]-1))*0.3</f>
        <v>-2.7308108108108096E-2</v>
      </c>
      <c r="P1431" s="4"/>
      <c r="Q1431" s="4">
        <f>(Table1[[#This Row],[Dom Bet]]*Table1[[#This Row],[Odds]]*Table1[[#This Row],[Win]]-Table1[[#This Row],[Dom Bet]])*Table1[[#This Row],[Dom Bankroll]]</f>
        <v>0</v>
      </c>
      <c r="R1431" s="4">
        <f>Table1[[#This Row],[Dom Bet]]*Table1[[#This Row],[Odds]]*Table1[[#This Row],[Win]]-Table1[[#This Row],[Dom Bet]]</f>
        <v>0</v>
      </c>
      <c r="S1431" s="4">
        <f>S1430</f>
        <v>1.2220825345534265</v>
      </c>
      <c r="T1431">
        <v>0.52500000000000002</v>
      </c>
      <c r="U1431">
        <f>((Table1[[#This Row],[BB prob.]]*(Table1[[#This Row],[Odds]]-1)-1+Table1[[#This Row],[BB prob.]])/(Table1[[#This Row],[Odds]]-1))*0.3</f>
        <v>-3.5067567567567529E-2</v>
      </c>
      <c r="W1431">
        <f>(Table1[[#This Row],[BB Bet]]*Table1[[#This Row],[Odds]]*Table1[[#This Row],[Win]]-Table1[[#This Row],[BB Bet]])*Table1[[#This Row],[BB Bankroll]]</f>
        <v>0</v>
      </c>
      <c r="X1431">
        <f>Table1[[#This Row],[BB Bet]]*Table1[[#This Row],[Odds]]*Table1[[#This Row],[Win]]-Table1[[#This Row],[BB Bet]]</f>
        <v>0</v>
      </c>
      <c r="Y1431" s="5">
        <f>Y1430</f>
        <v>1.0151945959880713</v>
      </c>
    </row>
    <row r="1432" spans="1:25" x14ac:dyDescent="0.35">
      <c r="A1432" s="4">
        <v>2020020740.0999999</v>
      </c>
      <c r="B1432" s="4">
        <v>100</v>
      </c>
      <c r="C1432" s="4" t="s">
        <v>22</v>
      </c>
      <c r="D1432" s="4" t="s">
        <v>6</v>
      </c>
      <c r="E1432" s="4">
        <v>1</v>
      </c>
      <c r="F1432" s="4">
        <v>1</v>
      </c>
      <c r="G1432" s="4">
        <v>1.83</v>
      </c>
      <c r="H1432">
        <v>0.51491864117398045</v>
      </c>
      <c r="I1432">
        <f>((Table1[[#This Row],[H-S prob.]]*(Table1[[#This Row],[Odds]]-1)-1+Table1[[#This Row],[H-S prob.]])/(Table1[[#This Row],[Odds]]-1))*0.3</f>
        <v>-2.0855019271668329E-2</v>
      </c>
      <c r="K1432">
        <f>(Table1[[#This Row],[H-S Bet]]*Table1[[#This Row],[Odds]]*Table1[[#This Row],[Win]]-Table1[[#This Row],[H-S Bet]])*Table1[[#This Row],[H-S Bankroll]]</f>
        <v>0</v>
      </c>
      <c r="L1432">
        <f>Table1[[#This Row],[H-S Bet]]*Table1[[#This Row],[Odds]]*Table1[[#This Row],[Win]]-Table1[[#This Row],[H-S Bet]]</f>
        <v>0</v>
      </c>
      <c r="M1432" s="5">
        <f>M1431</f>
        <v>1.1839494426211454</v>
      </c>
      <c r="N1432" s="4">
        <v>0.46700000000000003</v>
      </c>
      <c r="O1432" s="4">
        <f>((Table1[[#This Row],[Dom prob.]]*(Table1[[#This Row],[Odds]]-1)-1+Table1[[#This Row],[Dom prob.]])/(Table1[[#This Row],[Odds]]-1))*0.3</f>
        <v>-5.255060240963854E-2</v>
      </c>
      <c r="P1432" s="4"/>
      <c r="Q1432" s="4">
        <f>(Table1[[#This Row],[Dom Bet]]*Table1[[#This Row],[Odds]]*Table1[[#This Row],[Win]]-Table1[[#This Row],[Dom Bet]])*Table1[[#This Row],[Dom Bankroll]]</f>
        <v>0</v>
      </c>
      <c r="R1432" s="4">
        <f>Table1[[#This Row],[Dom Bet]]*Table1[[#This Row],[Odds]]*Table1[[#This Row],[Win]]-Table1[[#This Row],[Dom Bet]]</f>
        <v>0</v>
      </c>
      <c r="S1432" s="4">
        <f>S1431</f>
        <v>1.2220825345534265</v>
      </c>
      <c r="T1432">
        <v>0.504</v>
      </c>
      <c r="U1432">
        <f>((Table1[[#This Row],[BB prob.]]*(Table1[[#This Row],[Odds]]-1)-1+Table1[[#This Row],[BB prob.]])/(Table1[[#This Row],[Odds]]-1))*0.3</f>
        <v>-2.8077108433734926E-2</v>
      </c>
      <c r="W1432">
        <f>(Table1[[#This Row],[BB Bet]]*Table1[[#This Row],[Odds]]*Table1[[#This Row],[Win]]-Table1[[#This Row],[BB Bet]])*Table1[[#This Row],[BB Bankroll]]</f>
        <v>0</v>
      </c>
      <c r="X1432">
        <f>Table1[[#This Row],[BB Bet]]*Table1[[#This Row],[Odds]]*Table1[[#This Row],[Win]]-Table1[[#This Row],[BB Bet]]</f>
        <v>0</v>
      </c>
      <c r="Y1432" s="5">
        <f>Y1431</f>
        <v>1.0151945959880713</v>
      </c>
    </row>
    <row r="1433" spans="1:25" x14ac:dyDescent="0.35">
      <c r="A1433" s="4">
        <v>2020020740.0999999</v>
      </c>
      <c r="B1433" s="4">
        <v>100</v>
      </c>
      <c r="C1433" s="4" t="s">
        <v>6</v>
      </c>
      <c r="D1433" s="4" t="s">
        <v>22</v>
      </c>
      <c r="E1433" s="4">
        <v>0</v>
      </c>
      <c r="F1433" s="4">
        <v>0</v>
      </c>
      <c r="G1433" s="4">
        <v>2</v>
      </c>
      <c r="H1433">
        <v>0.48508135882601949</v>
      </c>
      <c r="I1433">
        <f>((Table1[[#This Row],[H-S prob.]]*(Table1[[#This Row],[Odds]]-1)-1+Table1[[#This Row],[H-S prob.]])/(Table1[[#This Row],[Odds]]-1))*0.3</f>
        <v>-8.9511847043883212E-3</v>
      </c>
      <c r="K1433">
        <f>(Table1[[#This Row],[H-S Bet]]*Table1[[#This Row],[Odds]]*Table1[[#This Row],[Win]]-Table1[[#This Row],[H-S Bet]])*Table1[[#This Row],[H-S Bankroll]]</f>
        <v>0</v>
      </c>
      <c r="L1433">
        <f>Table1[[#This Row],[H-S Bet]]*Table1[[#This Row],[Odds]]*Table1[[#This Row],[Win]]-Table1[[#This Row],[H-S Bet]]</f>
        <v>0</v>
      </c>
      <c r="M1433" s="5">
        <f>M1432</f>
        <v>1.1839494426211454</v>
      </c>
      <c r="N1433" s="4">
        <v>0.53299999999999992</v>
      </c>
      <c r="O1433" s="4">
        <f>((Table1[[#This Row],[Dom prob.]]*(Table1[[#This Row],[Odds]]-1)-1+Table1[[#This Row],[Dom prob.]])/(Table1[[#This Row],[Odds]]-1))*0.3</f>
        <v>1.979999999999995E-2</v>
      </c>
      <c r="P1433" s="4">
        <v>1.979999999999995E-2</v>
      </c>
      <c r="Q1433" s="4">
        <f>(Table1[[#This Row],[Dom Bet]]*Table1[[#This Row],[Odds]]*Table1[[#This Row],[Win]]-Table1[[#This Row],[Dom Bet]])*Table1[[#This Row],[Dom Bankroll]]</f>
        <v>-2.4197234184157784E-2</v>
      </c>
      <c r="R1433" s="4">
        <f>Table1[[#This Row],[Dom Bet]]*Table1[[#This Row],[Odds]]*Table1[[#This Row],[Win]]-Table1[[#This Row],[Dom Bet]]</f>
        <v>-1.979999999999995E-2</v>
      </c>
      <c r="S1433" s="4">
        <f>S1432</f>
        <v>1.2220825345534265</v>
      </c>
      <c r="T1433">
        <v>0.496</v>
      </c>
      <c r="U1433">
        <f>((Table1[[#This Row],[BB prob.]]*(Table1[[#This Row],[Odds]]-1)-1+Table1[[#This Row],[BB prob.]])/(Table1[[#This Row],[Odds]]-1))*0.3</f>
        <v>-2.400000000000002E-3</v>
      </c>
      <c r="W1433">
        <f>(Table1[[#This Row],[BB Bet]]*Table1[[#This Row],[Odds]]*Table1[[#This Row],[Win]]-Table1[[#This Row],[BB Bet]])*Table1[[#This Row],[BB Bankroll]]</f>
        <v>0</v>
      </c>
      <c r="X1433">
        <f>Table1[[#This Row],[BB Bet]]*Table1[[#This Row],[Odds]]*Table1[[#This Row],[Win]]-Table1[[#This Row],[BB Bet]]</f>
        <v>0</v>
      </c>
      <c r="Y1433" s="5">
        <f>Y1432</f>
        <v>1.0151945959880713</v>
      </c>
    </row>
    <row r="1434" spans="1:25" x14ac:dyDescent="0.35">
      <c r="A1434" s="4">
        <v>2020020740.2</v>
      </c>
      <c r="B1434" s="4">
        <v>100</v>
      </c>
      <c r="C1434" s="4" t="s">
        <v>14</v>
      </c>
      <c r="D1434" s="4" t="s">
        <v>12</v>
      </c>
      <c r="E1434" s="4">
        <v>0</v>
      </c>
      <c r="F1434" s="4">
        <v>0</v>
      </c>
      <c r="G1434" s="4">
        <v>1.27</v>
      </c>
      <c r="H1434">
        <v>0.68768820441604916</v>
      </c>
      <c r="I1434">
        <f>((Table1[[#This Row],[H-S prob.]]*(Table1[[#This Row],[Odds]]-1)-1+Table1[[#This Row],[H-S prob.]])/(Table1[[#This Row],[Odds]]-1))*0.3</f>
        <v>-0.1407066448795751</v>
      </c>
      <c r="K1434">
        <f>(Table1[[#This Row],[H-S Bet]]*Table1[[#This Row],[Odds]]*Table1[[#This Row],[Win]]-Table1[[#This Row],[H-S Bet]])*Table1[[#This Row],[H-S Bankroll]]</f>
        <v>0</v>
      </c>
      <c r="L1434">
        <f>Table1[[#This Row],[H-S Bet]]*Table1[[#This Row],[Odds]]*Table1[[#This Row],[Win]]-Table1[[#This Row],[H-S Bet]]</f>
        <v>0</v>
      </c>
      <c r="M1434" s="5">
        <f>M1433</f>
        <v>1.1839494426211454</v>
      </c>
      <c r="N1434" s="4">
        <v>0.753</v>
      </c>
      <c r="O1434" s="4">
        <f>((Table1[[#This Row],[Dom prob.]]*(Table1[[#This Row],[Odds]]-1)-1+Table1[[#This Row],[Dom prob.]])/(Table1[[#This Row],[Odds]]-1))*0.3</f>
        <v>-4.8544444444444446E-2</v>
      </c>
      <c r="P1434" s="4"/>
      <c r="Q1434" s="4">
        <f>(Table1[[#This Row],[Dom Bet]]*Table1[[#This Row],[Odds]]*Table1[[#This Row],[Win]]-Table1[[#This Row],[Dom Bet]])*Table1[[#This Row],[Dom Bankroll]]</f>
        <v>0</v>
      </c>
      <c r="R1434" s="4">
        <f>Table1[[#This Row],[Dom Bet]]*Table1[[#This Row],[Odds]]*Table1[[#This Row],[Win]]-Table1[[#This Row],[Dom Bet]]</f>
        <v>0</v>
      </c>
      <c r="S1434" s="4">
        <f>S1433</f>
        <v>1.2220825345534265</v>
      </c>
      <c r="T1434">
        <v>0.71589999999999998</v>
      </c>
      <c r="U1434">
        <f>((Table1[[#This Row],[BB prob.]]*(Table1[[#This Row],[Odds]]-1)-1+Table1[[#This Row],[BB prob.]])/(Table1[[#This Row],[Odds]]-1))*0.3</f>
        <v>-0.10089666666666662</v>
      </c>
      <c r="W1434">
        <f>(Table1[[#This Row],[BB Bet]]*Table1[[#This Row],[Odds]]*Table1[[#This Row],[Win]]-Table1[[#This Row],[BB Bet]])*Table1[[#This Row],[BB Bankroll]]</f>
        <v>0</v>
      </c>
      <c r="X1434">
        <f>Table1[[#This Row],[BB Bet]]*Table1[[#This Row],[Odds]]*Table1[[#This Row],[Win]]-Table1[[#This Row],[BB Bet]]</f>
        <v>0</v>
      </c>
      <c r="Y1434" s="5">
        <f>Y1433</f>
        <v>1.0151945959880713</v>
      </c>
    </row>
    <row r="1435" spans="1:25" x14ac:dyDescent="0.35">
      <c r="A1435" s="4">
        <v>2020020740.2</v>
      </c>
      <c r="B1435" s="4">
        <v>100</v>
      </c>
      <c r="C1435" s="4" t="s">
        <v>12</v>
      </c>
      <c r="D1435" s="4" t="s">
        <v>14</v>
      </c>
      <c r="E1435" s="4">
        <v>1</v>
      </c>
      <c r="F1435" s="4">
        <v>1</v>
      </c>
      <c r="G1435" s="4">
        <v>3.9</v>
      </c>
      <c r="H1435">
        <v>0.31231179558395078</v>
      </c>
      <c r="I1435">
        <f>((Table1[[#This Row],[H-S prob.]]*(Table1[[#This Row],[Odds]]-1)-1+Table1[[#This Row],[H-S prob.]])/(Table1[[#This Row],[Odds]]-1))*0.3</f>
        <v>2.25533795976629E-2</v>
      </c>
      <c r="J1435">
        <v>2.25533795976629E-2</v>
      </c>
      <c r="K1435">
        <f>(Table1[[#This Row],[H-S Bet]]*Table1[[#This Row],[Odds]]*Table1[[#This Row],[Win]]-Table1[[#This Row],[H-S Bet]])*Table1[[#This Row],[H-S Bankroll]]</f>
        <v>7.743597749124069E-2</v>
      </c>
      <c r="L1435">
        <f>Table1[[#This Row],[H-S Bet]]*Table1[[#This Row],[Odds]]*Table1[[#This Row],[Win]]-Table1[[#This Row],[H-S Bet]]</f>
        <v>6.5404800833222407E-2</v>
      </c>
      <c r="M1435" s="5">
        <f>M1434</f>
        <v>1.1839494426211454</v>
      </c>
      <c r="N1435" s="4">
        <v>0.247</v>
      </c>
      <c r="O1435" s="4">
        <f>((Table1[[#This Row],[Dom prob.]]*(Table1[[#This Row],[Odds]]-1)-1+Table1[[#This Row],[Dom prob.]])/(Table1[[#This Row],[Odds]]-1))*0.3</f>
        <v>-3.7965517241379376E-3</v>
      </c>
      <c r="P1435" s="4"/>
      <c r="Q1435" s="4">
        <f>(Table1[[#This Row],[Dom Bet]]*Table1[[#This Row],[Odds]]*Table1[[#This Row],[Win]]-Table1[[#This Row],[Dom Bet]])*Table1[[#This Row],[Dom Bankroll]]</f>
        <v>0</v>
      </c>
      <c r="R1435" s="4">
        <f>Table1[[#This Row],[Dom Bet]]*Table1[[#This Row],[Odds]]*Table1[[#This Row],[Win]]-Table1[[#This Row],[Dom Bet]]</f>
        <v>0</v>
      </c>
      <c r="S1435" s="4">
        <f>S1434</f>
        <v>1.2220825345534265</v>
      </c>
      <c r="T1435">
        <v>0.28410000000000002</v>
      </c>
      <c r="U1435">
        <f>((Table1[[#This Row],[BB prob.]]*(Table1[[#This Row],[Odds]]-1)-1+Table1[[#This Row],[BB prob.]])/(Table1[[#This Row],[Odds]]-1))*0.3</f>
        <v>1.1171379310344832E-2</v>
      </c>
      <c r="V1435">
        <v>1.1171379310344832E-2</v>
      </c>
      <c r="W1435">
        <f>(Table1[[#This Row],[BB Bet]]*Table1[[#This Row],[Odds]]*Table1[[#This Row],[Win]]-Table1[[#This Row],[BB Bet]])*Table1[[#This Row],[BB Bankroll]]</f>
        <v>3.2889259326225558E-2</v>
      </c>
      <c r="X1435">
        <f>Table1[[#This Row],[BB Bet]]*Table1[[#This Row],[Odds]]*Table1[[#This Row],[Win]]-Table1[[#This Row],[BB Bet]]</f>
        <v>3.2397000000000009E-2</v>
      </c>
      <c r="Y1435" s="5">
        <f>Y1434</f>
        <v>1.0151945959880713</v>
      </c>
    </row>
    <row r="1436" spans="1:25" x14ac:dyDescent="0.35">
      <c r="A1436" s="4">
        <v>2020020740.3</v>
      </c>
      <c r="B1436" s="4">
        <v>100</v>
      </c>
      <c r="C1436" s="4" t="s">
        <v>17</v>
      </c>
      <c r="D1436" s="4" t="s">
        <v>2</v>
      </c>
      <c r="E1436" s="4">
        <v>1</v>
      </c>
      <c r="F1436" s="4">
        <v>1</v>
      </c>
      <c r="G1436" s="4">
        <v>1.64</v>
      </c>
      <c r="H1436">
        <v>0.525796046945471</v>
      </c>
      <c r="I1436">
        <f>((Table1[[#This Row],[H-S prob.]]*(Table1[[#This Row],[Odds]]-1)-1+Table1[[#This Row],[H-S prob.]])/(Table1[[#This Row],[Odds]]-1))*0.3</f>
        <v>-6.454428891066917E-2</v>
      </c>
      <c r="K1436">
        <f>(Table1[[#This Row],[H-S Bet]]*Table1[[#This Row],[Odds]]*Table1[[#This Row],[Win]]-Table1[[#This Row],[H-S Bet]])*Table1[[#This Row],[H-S Bankroll]]</f>
        <v>0</v>
      </c>
      <c r="L1436">
        <f>Table1[[#This Row],[H-S Bet]]*Table1[[#This Row],[Odds]]*Table1[[#This Row],[Win]]-Table1[[#This Row],[H-S Bet]]</f>
        <v>0</v>
      </c>
      <c r="M1436" s="5">
        <f>M1435</f>
        <v>1.1839494426211454</v>
      </c>
      <c r="N1436" s="4">
        <v>0.56699999999999995</v>
      </c>
      <c r="O1436" s="4">
        <f>((Table1[[#This Row],[Dom prob.]]*(Table1[[#This Row],[Odds]]-1)-1+Table1[[#This Row],[Dom prob.]])/(Table1[[#This Row],[Odds]]-1))*0.3</f>
        <v>-3.2868750000000085E-2</v>
      </c>
      <c r="P1436" s="4"/>
      <c r="Q1436" s="4">
        <f>(Table1[[#This Row],[Dom Bet]]*Table1[[#This Row],[Odds]]*Table1[[#This Row],[Win]]-Table1[[#This Row],[Dom Bet]])*Table1[[#This Row],[Dom Bankroll]]</f>
        <v>0</v>
      </c>
      <c r="R1436" s="4">
        <f>Table1[[#This Row],[Dom Bet]]*Table1[[#This Row],[Odds]]*Table1[[#This Row],[Win]]-Table1[[#This Row],[Dom Bet]]</f>
        <v>0</v>
      </c>
      <c r="S1436" s="4">
        <f>S1435</f>
        <v>1.2220825345534265</v>
      </c>
      <c r="T1436">
        <v>0.63690000000000002</v>
      </c>
      <c r="U1436">
        <f>((Table1[[#This Row],[BB prob.]]*(Table1[[#This Row],[Odds]]-1)-1+Table1[[#This Row],[BB prob.]])/(Table1[[#This Row],[Odds]]-1))*0.3</f>
        <v>2.0866875000000003E-2</v>
      </c>
      <c r="V1436">
        <v>2.0866875000000003E-2</v>
      </c>
      <c r="W1436">
        <f>(Table1[[#This Row],[BB Bet]]*Table1[[#This Row],[Odds]]*Table1[[#This Row],[Win]]-Table1[[#This Row],[BB Bet]])*Table1[[#This Row],[BB Bankroll]]</f>
        <v>1.3557720790501498E-2</v>
      </c>
      <c r="X1436">
        <f>Table1[[#This Row],[BB Bet]]*Table1[[#This Row],[Odds]]*Table1[[#This Row],[Win]]-Table1[[#This Row],[BB Bet]]</f>
        <v>1.3354800000000003E-2</v>
      </c>
      <c r="Y1436" s="5">
        <f>Y1435</f>
        <v>1.0151945959880713</v>
      </c>
    </row>
    <row r="1437" spans="1:25" x14ac:dyDescent="0.35">
      <c r="A1437" s="4">
        <v>2020020740.3</v>
      </c>
      <c r="B1437" s="4">
        <v>100</v>
      </c>
      <c r="C1437" s="4" t="s">
        <v>2</v>
      </c>
      <c r="D1437" s="4" t="s">
        <v>17</v>
      </c>
      <c r="E1437" s="4">
        <v>0</v>
      </c>
      <c r="F1437" s="4">
        <v>0</v>
      </c>
      <c r="G1437" s="4">
        <v>2.35</v>
      </c>
      <c r="H1437">
        <v>0.47420395305452906</v>
      </c>
      <c r="I1437">
        <f>((Table1[[#This Row],[H-S prob.]]*(Table1[[#This Row],[Odds]]-1)-1+Table1[[#This Row],[H-S prob.]])/(Table1[[#This Row],[Odds]]-1))*0.3</f>
        <v>2.5417619928476288E-2</v>
      </c>
      <c r="J1437">
        <v>2.5417619928476288E-2</v>
      </c>
      <c r="K1437">
        <f>(Table1[[#This Row],[H-S Bet]]*Table1[[#This Row],[Odds]]*Table1[[#This Row],[Win]]-Table1[[#This Row],[H-S Bet]])*Table1[[#This Row],[H-S Bankroll]]</f>
        <v>-3.0093176947075619E-2</v>
      </c>
      <c r="L1437">
        <f>Table1[[#This Row],[H-S Bet]]*Table1[[#This Row],[Odds]]*Table1[[#This Row],[Win]]-Table1[[#This Row],[H-S Bet]]</f>
        <v>-2.5417619928476288E-2</v>
      </c>
      <c r="M1437" s="5">
        <f>M1436</f>
        <v>1.1839494426211454</v>
      </c>
      <c r="N1437" s="4">
        <v>0.43300000000000005</v>
      </c>
      <c r="O1437" s="4">
        <f>((Table1[[#This Row],[Dom prob.]]*(Table1[[#This Row],[Odds]]-1)-1+Table1[[#This Row],[Dom prob.]])/(Table1[[#This Row],[Odds]]-1))*0.3</f>
        <v>3.9000000000000389E-3</v>
      </c>
      <c r="P1437" s="4">
        <v>3.9000000000000389E-3</v>
      </c>
      <c r="Q1437" s="4">
        <f>(Table1[[#This Row],[Dom Bet]]*Table1[[#This Row],[Odds]]*Table1[[#This Row],[Win]]-Table1[[#This Row],[Dom Bet]])*Table1[[#This Row],[Dom Bankroll]]</f>
        <v>-4.7661218847584105E-3</v>
      </c>
      <c r="R1437" s="4">
        <f>Table1[[#This Row],[Dom Bet]]*Table1[[#This Row],[Odds]]*Table1[[#This Row],[Win]]-Table1[[#This Row],[Dom Bet]]</f>
        <v>-3.9000000000000389E-3</v>
      </c>
      <c r="S1437" s="4">
        <f>S1436</f>
        <v>1.2220825345534265</v>
      </c>
      <c r="T1437">
        <v>0.36309999999999998</v>
      </c>
      <c r="U1437">
        <f>((Table1[[#This Row],[BB prob.]]*(Table1[[#This Row],[Odds]]-1)-1+Table1[[#This Row],[BB prob.]])/(Table1[[#This Row],[Odds]]-1))*0.3</f>
        <v>-3.2603333333333338E-2</v>
      </c>
      <c r="W1437">
        <f>(Table1[[#This Row],[BB Bet]]*Table1[[#This Row],[Odds]]*Table1[[#This Row],[Win]]-Table1[[#This Row],[BB Bet]])*Table1[[#This Row],[BB Bankroll]]</f>
        <v>0</v>
      </c>
      <c r="X1437">
        <f>Table1[[#This Row],[BB Bet]]*Table1[[#This Row],[Odds]]*Table1[[#This Row],[Win]]-Table1[[#This Row],[BB Bet]]</f>
        <v>0</v>
      </c>
      <c r="Y1437" s="5">
        <f>Y1436</f>
        <v>1.0151945959880713</v>
      </c>
    </row>
    <row r="1438" spans="1:25" x14ac:dyDescent="0.35">
      <c r="A1438" s="4">
        <v>2020020740.4000001</v>
      </c>
      <c r="B1438" s="4">
        <v>100</v>
      </c>
      <c r="C1438" s="4" t="s">
        <v>28</v>
      </c>
      <c r="D1438" s="4" t="s">
        <v>29</v>
      </c>
      <c r="E1438" s="4">
        <v>1</v>
      </c>
      <c r="F1438" s="4">
        <v>0</v>
      </c>
      <c r="G1438" s="4">
        <v>2.4500000000000002</v>
      </c>
      <c r="H1438">
        <v>0.40495683853357806</v>
      </c>
      <c r="I1438">
        <f>((Table1[[#This Row],[H-S prob.]]*(Table1[[#This Row],[Odds]]-1)-1+Table1[[#This Row],[H-S prob.]])/(Table1[[#This Row],[Odds]]-1))*0.3</f>
        <v>-1.6253266743586892E-3</v>
      </c>
      <c r="K1438">
        <f>(Table1[[#This Row],[H-S Bet]]*Table1[[#This Row],[Odds]]*Table1[[#This Row],[Win]]-Table1[[#This Row],[H-S Bet]])*Table1[[#This Row],[H-S Bankroll]]</f>
        <v>0</v>
      </c>
      <c r="L1438">
        <f>Table1[[#This Row],[H-S Bet]]*Table1[[#This Row],[Odds]]*Table1[[#This Row],[Win]]-Table1[[#This Row],[H-S Bet]]</f>
        <v>0</v>
      </c>
      <c r="M1438" s="5">
        <f>M1437</f>
        <v>1.1839494426211454</v>
      </c>
      <c r="N1438" s="4">
        <v>0.373</v>
      </c>
      <c r="O1438" s="4">
        <f>((Table1[[#This Row],[Dom prob.]]*(Table1[[#This Row],[Odds]]-1)-1+Table1[[#This Row],[Dom prob.]])/(Table1[[#This Row],[Odds]]-1))*0.3</f>
        <v>-1.7824137931034469E-2</v>
      </c>
      <c r="P1438" s="4"/>
      <c r="Q1438" s="4">
        <f>(Table1[[#This Row],[Dom Bet]]*Table1[[#This Row],[Odds]]*Table1[[#This Row],[Win]]-Table1[[#This Row],[Dom Bet]])*Table1[[#This Row],[Dom Bankroll]]</f>
        <v>0</v>
      </c>
      <c r="R1438" s="4">
        <f>Table1[[#This Row],[Dom Bet]]*Table1[[#This Row],[Odds]]*Table1[[#This Row],[Win]]-Table1[[#This Row],[Dom Bet]]</f>
        <v>0</v>
      </c>
      <c r="S1438" s="4">
        <f>S1437</f>
        <v>1.2220825345534265</v>
      </c>
      <c r="T1438">
        <v>0.4052</v>
      </c>
      <c r="U1438">
        <f>((Table1[[#This Row],[BB prob.]]*(Table1[[#This Row],[Odds]]-1)-1+Table1[[#This Row],[BB prob.]])/(Table1[[#This Row],[Odds]]-1))*0.3</f>
        <v>-1.5020689655172272E-3</v>
      </c>
      <c r="W1438">
        <f>(Table1[[#This Row],[BB Bet]]*Table1[[#This Row],[Odds]]*Table1[[#This Row],[Win]]-Table1[[#This Row],[BB Bet]])*Table1[[#This Row],[BB Bankroll]]</f>
        <v>0</v>
      </c>
      <c r="X1438">
        <f>Table1[[#This Row],[BB Bet]]*Table1[[#This Row],[Odds]]*Table1[[#This Row],[Win]]-Table1[[#This Row],[BB Bet]]</f>
        <v>0</v>
      </c>
      <c r="Y1438" s="5">
        <f>Y1437</f>
        <v>1.0151945959880713</v>
      </c>
    </row>
    <row r="1439" spans="1:25" x14ac:dyDescent="0.35">
      <c r="A1439" s="4">
        <v>2020020740.4000001</v>
      </c>
      <c r="B1439" s="4">
        <v>100</v>
      </c>
      <c r="C1439" s="4" t="s">
        <v>29</v>
      </c>
      <c r="D1439" s="4" t="s">
        <v>28</v>
      </c>
      <c r="E1439" s="4">
        <v>0</v>
      </c>
      <c r="F1439" s="4">
        <v>1</v>
      </c>
      <c r="G1439" s="4">
        <v>1.6</v>
      </c>
      <c r="H1439">
        <v>0.595043161466422</v>
      </c>
      <c r="I1439">
        <f>((Table1[[#This Row],[H-S prob.]]*(Table1[[#This Row],[Odds]]-1)-1+Table1[[#This Row],[H-S prob.]])/(Table1[[#This Row],[Odds]]-1))*0.3</f>
        <v>-2.3965470826862397E-2</v>
      </c>
      <c r="K1439">
        <f>(Table1[[#This Row],[H-S Bet]]*Table1[[#This Row],[Odds]]*Table1[[#This Row],[Win]]-Table1[[#This Row],[H-S Bet]])*Table1[[#This Row],[H-S Bankroll]]</f>
        <v>0</v>
      </c>
      <c r="L1439">
        <f>Table1[[#This Row],[H-S Bet]]*Table1[[#This Row],[Odds]]*Table1[[#This Row],[Win]]-Table1[[#This Row],[H-S Bet]]</f>
        <v>0</v>
      </c>
      <c r="M1439" s="5">
        <f>M1438</f>
        <v>1.1839494426211454</v>
      </c>
      <c r="N1439" s="4">
        <v>0.627</v>
      </c>
      <c r="O1439" s="4">
        <f>((Table1[[#This Row],[Dom prob.]]*(Table1[[#This Row],[Odds]]-1)-1+Table1[[#This Row],[Dom prob.]])/(Table1[[#This Row],[Odds]]-1))*0.3</f>
        <v>1.6000000000000454E-3</v>
      </c>
      <c r="P1439" s="4">
        <v>1.6000000000000454E-3</v>
      </c>
      <c r="Q1439" s="4">
        <f>(Table1[[#This Row],[Dom Bet]]*Table1[[#This Row],[Odds]]*Table1[[#This Row],[Win]]-Table1[[#This Row],[Dom Bet]])*Table1[[#This Row],[Dom Bankroll]]</f>
        <v>1.1731992331713227E-3</v>
      </c>
      <c r="R1439" s="4">
        <f>Table1[[#This Row],[Dom Bet]]*Table1[[#This Row],[Odds]]*Table1[[#This Row],[Win]]-Table1[[#This Row],[Dom Bet]]</f>
        <v>9.6000000000002724E-4</v>
      </c>
      <c r="S1439" s="4">
        <f>S1438</f>
        <v>1.2220825345534265</v>
      </c>
      <c r="T1439">
        <v>0.5948</v>
      </c>
      <c r="U1439">
        <f>((Table1[[#This Row],[BB prob.]]*(Table1[[#This Row],[Odds]]-1)-1+Table1[[#This Row],[BB prob.]])/(Table1[[#This Row],[Odds]]-1))*0.3</f>
        <v>-2.4159999999999952E-2</v>
      </c>
      <c r="W1439">
        <f>(Table1[[#This Row],[BB Bet]]*Table1[[#This Row],[Odds]]*Table1[[#This Row],[Win]]-Table1[[#This Row],[BB Bet]])*Table1[[#This Row],[BB Bankroll]]</f>
        <v>0</v>
      </c>
      <c r="X1439">
        <f>Table1[[#This Row],[BB Bet]]*Table1[[#This Row],[Odds]]*Table1[[#This Row],[Win]]-Table1[[#This Row],[BB Bet]]</f>
        <v>0</v>
      </c>
      <c r="Y1439" s="5">
        <f>Y1438</f>
        <v>1.0151945959880713</v>
      </c>
    </row>
    <row r="1440" spans="1:25" x14ac:dyDescent="0.35">
      <c r="A1440" s="4">
        <v>2020020744</v>
      </c>
      <c r="B1440" s="4">
        <v>101</v>
      </c>
      <c r="C1440" s="4" t="s">
        <v>16</v>
      </c>
      <c r="D1440" s="4" t="s">
        <v>13</v>
      </c>
      <c r="E1440" s="4">
        <v>1</v>
      </c>
      <c r="F1440" s="4">
        <v>0</v>
      </c>
      <c r="G1440" s="4">
        <v>1.76</v>
      </c>
      <c r="H1440">
        <v>0.51281290036735827</v>
      </c>
      <c r="I1440">
        <f>((Table1[[#This Row],[H-S prob.]]*(Table1[[#This Row],[Odds]]-1)-1+Table1[[#This Row],[H-S prob.]])/(Table1[[#This Row],[Odds]]-1))*0.3</f>
        <v>-3.8466827113203698E-2</v>
      </c>
      <c r="K1440">
        <f>(Table1[[#This Row],[H-S Bet]]*Table1[[#This Row],[Odds]]*Table1[[#This Row],[Win]]-Table1[[#This Row],[H-S Bet]])*Table1[[#This Row],[H-S Bankroll]]</f>
        <v>0</v>
      </c>
      <c r="L1440">
        <f>Table1[[#This Row],[H-S Bet]]*Table1[[#This Row],[Odds]]*Table1[[#This Row],[Win]]-Table1[[#This Row],[H-S Bet]]</f>
        <v>0</v>
      </c>
      <c r="M1440" s="5">
        <f>M1439+SUM(K1430:K1439)</f>
        <v>1.2258364742509138</v>
      </c>
      <c r="N1440" s="4">
        <v>0.55400000000000005</v>
      </c>
      <c r="O1440" s="4">
        <f>((Table1[[#This Row],[Dom prob.]]*(Table1[[#This Row],[Odds]]-1)-1+Table1[[#This Row],[Dom prob.]])/(Table1[[#This Row],[Odds]]-1))*0.3</f>
        <v>-9.8526315789473178E-3</v>
      </c>
      <c r="P1440" s="4"/>
      <c r="Q1440" s="4">
        <f>(Table1[[#This Row],[Dom Bet]]*Table1[[#This Row],[Odds]]*Table1[[#This Row],[Win]]-Table1[[#This Row],[Dom Bet]])*Table1[[#This Row],[Dom Bankroll]]</f>
        <v>0</v>
      </c>
      <c r="R1440" s="4">
        <f>Table1[[#This Row],[Dom Bet]]*Table1[[#This Row],[Odds]]*Table1[[#This Row],[Win]]-Table1[[#This Row],[Dom Bet]]</f>
        <v>0</v>
      </c>
      <c r="S1440" s="4">
        <f>S1439+SUM(Q1430:Q1439)</f>
        <v>1.1942923777176817</v>
      </c>
      <c r="T1440">
        <v>0.54959999999999998</v>
      </c>
      <c r="U1440">
        <f>((Table1[[#This Row],[BB prob.]]*(Table1[[#This Row],[Odds]]-1)-1+Table1[[#This Row],[BB prob.]])/(Table1[[#This Row],[Odds]]-1))*0.3</f>
        <v>-1.2909473684210509E-2</v>
      </c>
      <c r="W1440">
        <f>(Table1[[#This Row],[BB Bet]]*Table1[[#This Row],[Odds]]*Table1[[#This Row],[Win]]-Table1[[#This Row],[BB Bet]])*Table1[[#This Row],[BB Bankroll]]</f>
        <v>0</v>
      </c>
      <c r="X1440">
        <f>Table1[[#This Row],[BB Bet]]*Table1[[#This Row],[Odds]]*Table1[[#This Row],[Win]]-Table1[[#This Row],[BB Bet]]</f>
        <v>0</v>
      </c>
      <c r="Y1440" s="5">
        <f>Y1439+SUM(W1430:W1439)</f>
        <v>1.0560138669313863</v>
      </c>
    </row>
    <row r="1441" spans="1:25" x14ac:dyDescent="0.35">
      <c r="A1441" s="4">
        <v>2020020744</v>
      </c>
      <c r="B1441" s="4">
        <v>101</v>
      </c>
      <c r="C1441" s="4" t="s">
        <v>13</v>
      </c>
      <c r="D1441" s="4" t="s">
        <v>16</v>
      </c>
      <c r="E1441" s="4">
        <v>0</v>
      </c>
      <c r="F1441" s="4">
        <v>1</v>
      </c>
      <c r="G1441" s="4">
        <v>2.1</v>
      </c>
      <c r="H1441">
        <v>0.48718709963264184</v>
      </c>
      <c r="I1441">
        <f>((Table1[[#This Row],[H-S prob.]]*(Table1[[#This Row],[Odds]]-1)-1+Table1[[#This Row],[H-S prob.]])/(Table1[[#This Row],[Odds]]-1))*0.3</f>
        <v>6.2980661532403351E-3</v>
      </c>
      <c r="J1441">
        <v>6.2980661532403351E-3</v>
      </c>
      <c r="K1441">
        <f>(Table1[[#This Row],[H-S Bet]]*Table1[[#This Row],[Odds]]*Table1[[#This Row],[Win]]-Table1[[#This Row],[H-S Bet]])*Table1[[#This Row],[H-S Bankroll]]</f>
        <v>8.4924391286758643E-3</v>
      </c>
      <c r="L1441">
        <f>Table1[[#This Row],[H-S Bet]]*Table1[[#This Row],[Odds]]*Table1[[#This Row],[Win]]-Table1[[#This Row],[H-S Bet]]</f>
        <v>6.92787276856437E-3</v>
      </c>
      <c r="M1441" s="5">
        <f>M1440</f>
        <v>1.2258364742509138</v>
      </c>
      <c r="N1441" s="4">
        <v>0.44599999999999995</v>
      </c>
      <c r="O1441" s="4">
        <f>((Table1[[#This Row],[Dom prob.]]*(Table1[[#This Row],[Odds]]-1)-1+Table1[[#This Row],[Dom prob.]])/(Table1[[#This Row],[Odds]]-1))*0.3</f>
        <v>-1.7290909090909121E-2</v>
      </c>
      <c r="P1441" s="4"/>
      <c r="Q1441" s="4">
        <f>(Table1[[#This Row],[Dom Bet]]*Table1[[#This Row],[Odds]]*Table1[[#This Row],[Win]]-Table1[[#This Row],[Dom Bet]])*Table1[[#This Row],[Dom Bankroll]]</f>
        <v>0</v>
      </c>
      <c r="R1441" s="4">
        <f>Table1[[#This Row],[Dom Bet]]*Table1[[#This Row],[Odds]]*Table1[[#This Row],[Win]]-Table1[[#This Row],[Dom Bet]]</f>
        <v>0</v>
      </c>
      <c r="S1441" s="4">
        <f>S1440</f>
        <v>1.1942923777176817</v>
      </c>
      <c r="T1441">
        <v>0.45040000000000002</v>
      </c>
      <c r="U1441">
        <f>((Table1[[#This Row],[BB prob.]]*(Table1[[#This Row],[Odds]]-1)-1+Table1[[#This Row],[BB prob.]])/(Table1[[#This Row],[Odds]]-1))*0.3</f>
        <v>-1.4770909090909053E-2</v>
      </c>
      <c r="W1441">
        <f>(Table1[[#This Row],[BB Bet]]*Table1[[#This Row],[Odds]]*Table1[[#This Row],[Win]]-Table1[[#This Row],[BB Bet]])*Table1[[#This Row],[BB Bankroll]]</f>
        <v>0</v>
      </c>
      <c r="X1441">
        <f>Table1[[#This Row],[BB Bet]]*Table1[[#This Row],[Odds]]*Table1[[#This Row],[Win]]-Table1[[#This Row],[BB Bet]]</f>
        <v>0</v>
      </c>
      <c r="Y1441" s="5">
        <f>Y1440</f>
        <v>1.0560138669313863</v>
      </c>
    </row>
    <row r="1442" spans="1:25" x14ac:dyDescent="0.35">
      <c r="A1442" s="4">
        <v>2020020745</v>
      </c>
      <c r="B1442" s="4">
        <v>101</v>
      </c>
      <c r="C1442" s="4" t="s">
        <v>18</v>
      </c>
      <c r="D1442" s="4" t="s">
        <v>31</v>
      </c>
      <c r="E1442" s="4">
        <v>0</v>
      </c>
      <c r="F1442" s="4">
        <v>0</v>
      </c>
      <c r="G1442" s="4">
        <v>1.8</v>
      </c>
      <c r="H1442">
        <v>0.54059911827400209</v>
      </c>
      <c r="I1442">
        <f>((Table1[[#This Row],[H-S prob.]]*(Table1[[#This Row],[Odds]]-1)-1+Table1[[#This Row],[H-S prob.]])/(Table1[[#This Row],[Odds]]-1))*0.3</f>
        <v>-1.0095595165048557E-2</v>
      </c>
      <c r="K1442">
        <f>(Table1[[#This Row],[H-S Bet]]*Table1[[#This Row],[Odds]]*Table1[[#This Row],[Win]]-Table1[[#This Row],[H-S Bet]])*Table1[[#This Row],[H-S Bankroll]]</f>
        <v>0</v>
      </c>
      <c r="L1442">
        <f>Table1[[#This Row],[H-S Bet]]*Table1[[#This Row],[Odds]]*Table1[[#This Row],[Win]]-Table1[[#This Row],[H-S Bet]]</f>
        <v>0</v>
      </c>
      <c r="M1442" s="5">
        <f>M1441</f>
        <v>1.2258364742509138</v>
      </c>
      <c r="N1442" s="4">
        <v>0.51100000000000001</v>
      </c>
      <c r="O1442" s="4">
        <f>((Table1[[#This Row],[Dom prob.]]*(Table1[[#This Row],[Odds]]-1)-1+Table1[[#This Row],[Dom prob.]])/(Table1[[#This Row],[Odds]]-1))*0.3</f>
        <v>-3.0074999999999977E-2</v>
      </c>
      <c r="P1442" s="4"/>
      <c r="Q1442" s="4">
        <f>(Table1[[#This Row],[Dom Bet]]*Table1[[#This Row],[Odds]]*Table1[[#This Row],[Win]]-Table1[[#This Row],[Dom Bet]])*Table1[[#This Row],[Dom Bankroll]]</f>
        <v>0</v>
      </c>
      <c r="R1442" s="4">
        <f>Table1[[#This Row],[Dom Bet]]*Table1[[#This Row],[Odds]]*Table1[[#This Row],[Win]]-Table1[[#This Row],[Dom Bet]]</f>
        <v>0</v>
      </c>
      <c r="S1442" s="4">
        <f>S1441</f>
        <v>1.1942923777176817</v>
      </c>
      <c r="T1442">
        <v>0.54520000000000002</v>
      </c>
      <c r="U1442">
        <f>((Table1[[#This Row],[BB prob.]]*(Table1[[#This Row],[Odds]]-1)-1+Table1[[#This Row],[BB prob.]])/(Table1[[#This Row],[Odds]]-1))*0.3</f>
        <v>-6.9899999999999546E-3</v>
      </c>
      <c r="W1442">
        <f>(Table1[[#This Row],[BB Bet]]*Table1[[#This Row],[Odds]]*Table1[[#This Row],[Win]]-Table1[[#This Row],[BB Bet]])*Table1[[#This Row],[BB Bankroll]]</f>
        <v>0</v>
      </c>
      <c r="X1442">
        <f>Table1[[#This Row],[BB Bet]]*Table1[[#This Row],[Odds]]*Table1[[#This Row],[Win]]-Table1[[#This Row],[BB Bet]]</f>
        <v>0</v>
      </c>
      <c r="Y1442" s="5">
        <f>Y1441</f>
        <v>1.0560138669313863</v>
      </c>
    </row>
    <row r="1443" spans="1:25" x14ac:dyDescent="0.35">
      <c r="A1443" s="4">
        <v>2020020745</v>
      </c>
      <c r="B1443" s="4">
        <v>101</v>
      </c>
      <c r="C1443" s="4" t="s">
        <v>31</v>
      </c>
      <c r="D1443" s="4" t="s">
        <v>18</v>
      </c>
      <c r="E1443" s="4">
        <v>1</v>
      </c>
      <c r="F1443" s="4">
        <v>1</v>
      </c>
      <c r="G1443" s="4">
        <v>2.0499999999999998</v>
      </c>
      <c r="H1443">
        <v>0.4594008817259978</v>
      </c>
      <c r="I1443">
        <f>((Table1[[#This Row],[H-S prob.]]*(Table1[[#This Row],[Odds]]-1)-1+Table1[[#This Row],[H-S prob.]])/(Table1[[#This Row],[Odds]]-1))*0.3</f>
        <v>-1.6636626417629866E-2</v>
      </c>
      <c r="K1443">
        <f>(Table1[[#This Row],[H-S Bet]]*Table1[[#This Row],[Odds]]*Table1[[#This Row],[Win]]-Table1[[#This Row],[H-S Bet]])*Table1[[#This Row],[H-S Bankroll]]</f>
        <v>0</v>
      </c>
      <c r="L1443">
        <f>Table1[[#This Row],[H-S Bet]]*Table1[[#This Row],[Odds]]*Table1[[#This Row],[Win]]-Table1[[#This Row],[H-S Bet]]</f>
        <v>0</v>
      </c>
      <c r="M1443" s="5">
        <f>M1442</f>
        <v>1.2258364742509138</v>
      </c>
      <c r="N1443" s="4">
        <v>0.48899999999999999</v>
      </c>
      <c r="O1443" s="4">
        <f>((Table1[[#This Row],[Dom prob.]]*(Table1[[#This Row],[Odds]]-1)-1+Table1[[#This Row],[Dom prob.]])/(Table1[[#This Row],[Odds]]-1))*0.3</f>
        <v>6.9999999999995478E-4</v>
      </c>
      <c r="P1443" s="4">
        <v>6.9999999999995478E-4</v>
      </c>
      <c r="Q1443" s="4">
        <f>(Table1[[#This Row],[Dom Bet]]*Table1[[#This Row],[Odds]]*Table1[[#This Row],[Win]]-Table1[[#This Row],[Dom Bet]])*Table1[[#This Row],[Dom Bankroll]]</f>
        <v>8.7780489762243931E-4</v>
      </c>
      <c r="R1443" s="4">
        <f>Table1[[#This Row],[Dom Bet]]*Table1[[#This Row],[Odds]]*Table1[[#This Row],[Win]]-Table1[[#This Row],[Dom Bet]]</f>
        <v>7.3499999999995249E-4</v>
      </c>
      <c r="S1443" s="4">
        <f>S1442</f>
        <v>1.1942923777176817</v>
      </c>
      <c r="T1443">
        <v>0.45479999999999998</v>
      </c>
      <c r="U1443">
        <f>((Table1[[#This Row],[BB prob.]]*(Table1[[#This Row],[Odds]]-1)-1+Table1[[#This Row],[BB prob.]])/(Table1[[#This Row],[Odds]]-1))*0.3</f>
        <v>-1.9331428571428621E-2</v>
      </c>
      <c r="W1443">
        <f>(Table1[[#This Row],[BB Bet]]*Table1[[#This Row],[Odds]]*Table1[[#This Row],[Win]]-Table1[[#This Row],[BB Bet]])*Table1[[#This Row],[BB Bankroll]]</f>
        <v>0</v>
      </c>
      <c r="X1443">
        <f>Table1[[#This Row],[BB Bet]]*Table1[[#This Row],[Odds]]*Table1[[#This Row],[Win]]-Table1[[#This Row],[BB Bet]]</f>
        <v>0</v>
      </c>
      <c r="Y1443" s="5">
        <f>Y1442</f>
        <v>1.0560138669313863</v>
      </c>
    </row>
    <row r="1444" spans="1:25" x14ac:dyDescent="0.35">
      <c r="A1444" s="4">
        <v>2020020746</v>
      </c>
      <c r="B1444" s="4">
        <v>101</v>
      </c>
      <c r="C1444" s="4" t="s">
        <v>15</v>
      </c>
      <c r="D1444" s="4" t="s">
        <v>3</v>
      </c>
      <c r="E1444" s="4">
        <v>0</v>
      </c>
      <c r="F1444" s="4">
        <v>0</v>
      </c>
      <c r="G1444" s="4">
        <v>3.3</v>
      </c>
      <c r="H1444">
        <v>0.34319134297367437</v>
      </c>
      <c r="I1444">
        <f>((Table1[[#This Row],[H-S prob.]]*(Table1[[#This Row],[Odds]]-1)-1+Table1[[#This Row],[H-S prob.]])/(Table1[[#This Row],[Odds]]-1))*0.3</f>
        <v>1.7286708497364172E-2</v>
      </c>
      <c r="J1444">
        <v>1.7286708497364172E-2</v>
      </c>
      <c r="K1444">
        <f>(Table1[[#This Row],[H-S Bet]]*Table1[[#This Row],[Odds]]*Table1[[#This Row],[Win]]-Table1[[#This Row],[H-S Bet]])*Table1[[#This Row],[H-S Bankroll]]</f>
        <v>-2.1190677795812209E-2</v>
      </c>
      <c r="L1444">
        <f>Table1[[#This Row],[H-S Bet]]*Table1[[#This Row],[Odds]]*Table1[[#This Row],[Win]]-Table1[[#This Row],[H-S Bet]]</f>
        <v>-1.7286708497364172E-2</v>
      </c>
      <c r="M1444" s="5">
        <f>M1443</f>
        <v>1.2258364742509138</v>
      </c>
      <c r="N1444" s="4">
        <v>0.29000000000000004</v>
      </c>
      <c r="O1444" s="4">
        <f>((Table1[[#This Row],[Dom prob.]]*(Table1[[#This Row],[Odds]]-1)-1+Table1[[#This Row],[Dom prob.]])/(Table1[[#This Row],[Odds]]-1))*0.3</f>
        <v>-5.6086956521739038E-3</v>
      </c>
      <c r="P1444" s="4"/>
      <c r="Q1444" s="4">
        <f>(Table1[[#This Row],[Dom Bet]]*Table1[[#This Row],[Odds]]*Table1[[#This Row],[Win]]-Table1[[#This Row],[Dom Bet]])*Table1[[#This Row],[Dom Bankroll]]</f>
        <v>0</v>
      </c>
      <c r="R1444" s="4">
        <f>Table1[[#This Row],[Dom Bet]]*Table1[[#This Row],[Odds]]*Table1[[#This Row],[Win]]-Table1[[#This Row],[Dom Bet]]</f>
        <v>0</v>
      </c>
      <c r="S1444" s="4">
        <f>S1443</f>
        <v>1.1942923777176817</v>
      </c>
      <c r="T1444">
        <v>0.25439999999999996</v>
      </c>
      <c r="U1444">
        <f>((Table1[[#This Row],[BB prob.]]*(Table1[[#This Row],[Odds]]-1)-1+Table1[[#This Row],[BB prob.]])/(Table1[[#This Row],[Odds]]-1))*0.3</f>
        <v>-2.09321739130435E-2</v>
      </c>
      <c r="W1444">
        <f>(Table1[[#This Row],[BB Bet]]*Table1[[#This Row],[Odds]]*Table1[[#This Row],[Win]]-Table1[[#This Row],[BB Bet]])*Table1[[#This Row],[BB Bankroll]]</f>
        <v>0</v>
      </c>
      <c r="X1444">
        <f>Table1[[#This Row],[BB Bet]]*Table1[[#This Row],[Odds]]*Table1[[#This Row],[Win]]-Table1[[#This Row],[BB Bet]]</f>
        <v>0</v>
      </c>
      <c r="Y1444" s="5">
        <f>Y1443</f>
        <v>1.0560138669313863</v>
      </c>
    </row>
    <row r="1445" spans="1:25" x14ac:dyDescent="0.35">
      <c r="A1445" s="4">
        <v>2020020746</v>
      </c>
      <c r="B1445" s="4">
        <v>101</v>
      </c>
      <c r="C1445" s="4" t="s">
        <v>3</v>
      </c>
      <c r="D1445" s="4" t="s">
        <v>15</v>
      </c>
      <c r="E1445" s="4">
        <v>1</v>
      </c>
      <c r="F1445" s="4">
        <v>1</v>
      </c>
      <c r="G1445" s="4">
        <v>1.35</v>
      </c>
      <c r="H1445">
        <v>0.65680865702632574</v>
      </c>
      <c r="I1445">
        <f>((Table1[[#This Row],[H-S prob.]]*(Table1[[#This Row],[Odds]]-1)-1+Table1[[#This Row],[H-S prob.]])/(Table1[[#This Row],[Odds]]-1))*0.3</f>
        <v>-9.712141115525158E-2</v>
      </c>
      <c r="K1445">
        <f>(Table1[[#This Row],[H-S Bet]]*Table1[[#This Row],[Odds]]*Table1[[#This Row],[Win]]-Table1[[#This Row],[H-S Bet]])*Table1[[#This Row],[H-S Bankroll]]</f>
        <v>0</v>
      </c>
      <c r="L1445">
        <f>Table1[[#This Row],[H-S Bet]]*Table1[[#This Row],[Odds]]*Table1[[#This Row],[Win]]-Table1[[#This Row],[H-S Bet]]</f>
        <v>0</v>
      </c>
      <c r="M1445" s="5">
        <f>M1444</f>
        <v>1.2258364742509138</v>
      </c>
      <c r="N1445" s="4">
        <v>0.71</v>
      </c>
      <c r="O1445" s="4">
        <f>((Table1[[#This Row],[Dom prob.]]*(Table1[[#This Row],[Odds]]-1)-1+Table1[[#This Row],[Dom prob.]])/(Table1[[#This Row],[Odds]]-1))*0.3</f>
        <v>-3.5571428571428546E-2</v>
      </c>
      <c r="P1445" s="4"/>
      <c r="Q1445" s="4">
        <f>(Table1[[#This Row],[Dom Bet]]*Table1[[#This Row],[Odds]]*Table1[[#This Row],[Win]]-Table1[[#This Row],[Dom Bet]])*Table1[[#This Row],[Dom Bankroll]]</f>
        <v>0</v>
      </c>
      <c r="R1445" s="4">
        <f>Table1[[#This Row],[Dom Bet]]*Table1[[#This Row],[Odds]]*Table1[[#This Row],[Win]]-Table1[[#This Row],[Dom Bet]]</f>
        <v>0</v>
      </c>
      <c r="S1445" s="4">
        <f>S1444</f>
        <v>1.1942923777176817</v>
      </c>
      <c r="T1445">
        <v>0.74560000000000004</v>
      </c>
      <c r="U1445">
        <f>((Table1[[#This Row],[BB prob.]]*(Table1[[#This Row],[Odds]]-1)-1+Table1[[#This Row],[BB prob.]])/(Table1[[#This Row],[Odds]]-1))*0.3</f>
        <v>5.6228571428572453E-3</v>
      </c>
      <c r="V1445">
        <v>5.6228571428572453E-3</v>
      </c>
      <c r="W1445">
        <f>(Table1[[#This Row],[BB Bet]]*Table1[[#This Row],[Odds]]*Table1[[#This Row],[Win]]-Table1[[#This Row],[BB Bet]])*Table1[[#This Row],[BB Bankroll]]</f>
        <v>2.078235290121007E-3</v>
      </c>
      <c r="X1445">
        <f>Table1[[#This Row],[BB Bet]]*Table1[[#This Row],[Odds]]*Table1[[#This Row],[Win]]-Table1[[#This Row],[BB Bet]]</f>
        <v>1.9680000000000366E-3</v>
      </c>
      <c r="Y1445" s="5">
        <f>Y1444</f>
        <v>1.0560138669313863</v>
      </c>
    </row>
    <row r="1446" spans="1:25" x14ac:dyDescent="0.35">
      <c r="A1446" s="4">
        <v>2020020747</v>
      </c>
      <c r="B1446" s="4">
        <v>101</v>
      </c>
      <c r="C1446" s="4" t="s">
        <v>32</v>
      </c>
      <c r="D1446" s="4" t="s">
        <v>19</v>
      </c>
      <c r="E1446" s="4">
        <v>0</v>
      </c>
      <c r="F1446" s="4">
        <v>1</v>
      </c>
      <c r="G1446" s="4">
        <v>1.5</v>
      </c>
      <c r="H1446">
        <v>0.64972802536474483</v>
      </c>
      <c r="I1446">
        <f>((Table1[[#This Row],[H-S prob.]]*(Table1[[#This Row],[Odds]]-1)-1+Table1[[#This Row],[H-S prob.]])/(Table1[[#This Row],[Odds]]-1))*0.3</f>
        <v>-1.5244777171729651E-2</v>
      </c>
      <c r="K1446">
        <f>(Table1[[#This Row],[H-S Bet]]*Table1[[#This Row],[Odds]]*Table1[[#This Row],[Win]]-Table1[[#This Row],[H-S Bet]])*Table1[[#This Row],[H-S Bankroll]]</f>
        <v>0</v>
      </c>
      <c r="L1446">
        <f>Table1[[#This Row],[H-S Bet]]*Table1[[#This Row],[Odds]]*Table1[[#This Row],[Win]]-Table1[[#This Row],[H-S Bet]]</f>
        <v>0</v>
      </c>
      <c r="M1446" s="5">
        <f>M1445</f>
        <v>1.2258364742509138</v>
      </c>
      <c r="N1446" s="4">
        <v>0.63800000000000001</v>
      </c>
      <c r="O1446" s="4">
        <f>((Table1[[#This Row],[Dom prob.]]*(Table1[[#This Row],[Odds]]-1)-1+Table1[[#This Row],[Dom prob.]])/(Table1[[#This Row],[Odds]]-1))*0.3</f>
        <v>-2.5800000000000021E-2</v>
      </c>
      <c r="P1446" s="4"/>
      <c r="Q1446" s="4">
        <f>(Table1[[#This Row],[Dom Bet]]*Table1[[#This Row],[Odds]]*Table1[[#This Row],[Win]]-Table1[[#This Row],[Dom Bet]])*Table1[[#This Row],[Dom Bankroll]]</f>
        <v>0</v>
      </c>
      <c r="R1446" s="4">
        <f>Table1[[#This Row],[Dom Bet]]*Table1[[#This Row],[Odds]]*Table1[[#This Row],[Win]]-Table1[[#This Row],[Dom Bet]]</f>
        <v>0</v>
      </c>
      <c r="S1446" s="4">
        <f>S1445</f>
        <v>1.1942923777176817</v>
      </c>
      <c r="T1446">
        <v>0.65900000000000003</v>
      </c>
      <c r="U1446">
        <f>((Table1[[#This Row],[BB prob.]]*(Table1[[#This Row],[Odds]]-1)-1+Table1[[#This Row],[BB prob.]])/(Table1[[#This Row],[Odds]]-1))*0.3</f>
        <v>-6.899999999999973E-3</v>
      </c>
      <c r="W1446">
        <f>(Table1[[#This Row],[BB Bet]]*Table1[[#This Row],[Odds]]*Table1[[#This Row],[Win]]-Table1[[#This Row],[BB Bet]])*Table1[[#This Row],[BB Bankroll]]</f>
        <v>0</v>
      </c>
      <c r="X1446">
        <f>Table1[[#This Row],[BB Bet]]*Table1[[#This Row],[Odds]]*Table1[[#This Row],[Win]]-Table1[[#This Row],[BB Bet]]</f>
        <v>0</v>
      </c>
      <c r="Y1446" s="5">
        <f>Y1445</f>
        <v>1.0560138669313863</v>
      </c>
    </row>
    <row r="1447" spans="1:25" x14ac:dyDescent="0.35">
      <c r="A1447" s="4">
        <v>2020020747</v>
      </c>
      <c r="B1447" s="4">
        <v>101</v>
      </c>
      <c r="C1447" s="4" t="s">
        <v>19</v>
      </c>
      <c r="D1447" s="4" t="s">
        <v>32</v>
      </c>
      <c r="E1447" s="4">
        <v>1</v>
      </c>
      <c r="F1447" s="4">
        <v>0</v>
      </c>
      <c r="G1447" s="4">
        <v>2.75</v>
      </c>
      <c r="H1447">
        <v>0.35027197463525506</v>
      </c>
      <c r="I1447">
        <f>((Table1[[#This Row],[H-S prob.]]*(Table1[[#This Row],[Odds]]-1)-1+Table1[[#This Row],[H-S prob.]])/(Table1[[#This Row],[Odds]]-1))*0.3</f>
        <v>-6.3003548148083252E-3</v>
      </c>
      <c r="K1447">
        <f>(Table1[[#This Row],[H-S Bet]]*Table1[[#This Row],[Odds]]*Table1[[#This Row],[Win]]-Table1[[#This Row],[H-S Bet]])*Table1[[#This Row],[H-S Bankroll]]</f>
        <v>0</v>
      </c>
      <c r="L1447">
        <f>Table1[[#This Row],[H-S Bet]]*Table1[[#This Row],[Odds]]*Table1[[#This Row],[Win]]-Table1[[#This Row],[H-S Bet]]</f>
        <v>0</v>
      </c>
      <c r="M1447" s="5">
        <f>M1446</f>
        <v>1.2258364742509138</v>
      </c>
      <c r="N1447" s="4">
        <v>0.36199999999999999</v>
      </c>
      <c r="O1447" s="4">
        <f>((Table1[[#This Row],[Dom prob.]]*(Table1[[#This Row],[Odds]]-1)-1+Table1[[#This Row],[Dom prob.]])/(Table1[[#This Row],[Odds]]-1))*0.3</f>
        <v>-7.7142857142858165E-4</v>
      </c>
      <c r="P1447" s="4"/>
      <c r="Q1447" s="4">
        <f>(Table1[[#This Row],[Dom Bet]]*Table1[[#This Row],[Odds]]*Table1[[#This Row],[Win]]-Table1[[#This Row],[Dom Bet]])*Table1[[#This Row],[Dom Bankroll]]</f>
        <v>0</v>
      </c>
      <c r="R1447" s="4">
        <f>Table1[[#This Row],[Dom Bet]]*Table1[[#This Row],[Odds]]*Table1[[#This Row],[Win]]-Table1[[#This Row],[Dom Bet]]</f>
        <v>0</v>
      </c>
      <c r="S1447" s="4">
        <f>S1446</f>
        <v>1.1942923777176817</v>
      </c>
      <c r="T1447">
        <v>0.34100000000000003</v>
      </c>
      <c r="U1447">
        <f>((Table1[[#This Row],[BB prob.]]*(Table1[[#This Row],[Odds]]-1)-1+Table1[[#This Row],[BB prob.]])/(Table1[[#This Row],[Odds]]-1))*0.3</f>
        <v>-1.0671428571428566E-2</v>
      </c>
      <c r="W1447">
        <f>(Table1[[#This Row],[BB Bet]]*Table1[[#This Row],[Odds]]*Table1[[#This Row],[Win]]-Table1[[#This Row],[BB Bet]])*Table1[[#This Row],[BB Bankroll]]</f>
        <v>0</v>
      </c>
      <c r="X1447">
        <f>Table1[[#This Row],[BB Bet]]*Table1[[#This Row],[Odds]]*Table1[[#This Row],[Win]]-Table1[[#This Row],[BB Bet]]</f>
        <v>0</v>
      </c>
      <c r="Y1447" s="5">
        <f>Y1446</f>
        <v>1.0560138669313863</v>
      </c>
    </row>
    <row r="1448" spans="1:25" x14ac:dyDescent="0.35">
      <c r="A1448" s="4">
        <v>2020020748</v>
      </c>
      <c r="B1448" s="4">
        <v>101</v>
      </c>
      <c r="C1448" s="4" t="s">
        <v>10</v>
      </c>
      <c r="D1448" s="4" t="s">
        <v>11</v>
      </c>
      <c r="E1448" s="4">
        <v>0</v>
      </c>
      <c r="F1448" s="4">
        <v>0</v>
      </c>
      <c r="G1448" s="4">
        <v>1.62</v>
      </c>
      <c r="H1448">
        <v>0.55706383366074363</v>
      </c>
      <c r="I1448">
        <f>((Table1[[#This Row],[H-S prob.]]*(Table1[[#This Row],[Odds]]-1)-1+Table1[[#This Row],[H-S prob.]])/(Table1[[#This Row],[Odds]]-1))*0.3</f>
        <v>-4.72048013562558E-2</v>
      </c>
      <c r="K1448">
        <f>(Table1[[#This Row],[H-S Bet]]*Table1[[#This Row],[Odds]]*Table1[[#This Row],[Win]]-Table1[[#This Row],[H-S Bet]])*Table1[[#This Row],[H-S Bankroll]]</f>
        <v>0</v>
      </c>
      <c r="L1448">
        <f>Table1[[#This Row],[H-S Bet]]*Table1[[#This Row],[Odds]]*Table1[[#This Row],[Win]]-Table1[[#This Row],[H-S Bet]]</f>
        <v>0</v>
      </c>
      <c r="M1448" s="5">
        <f>M1447</f>
        <v>1.2258364742509138</v>
      </c>
      <c r="N1448" s="4">
        <v>0.498</v>
      </c>
      <c r="O1448" s="4">
        <f>((Table1[[#This Row],[Dom prob.]]*(Table1[[#This Row],[Odds]]-1)-1+Table1[[#This Row],[Dom prob.]])/(Table1[[#This Row],[Odds]]-1))*0.3</f>
        <v>-9.3503225806451581E-2</v>
      </c>
      <c r="P1448" s="4"/>
      <c r="Q1448" s="4">
        <f>(Table1[[#This Row],[Dom Bet]]*Table1[[#This Row],[Odds]]*Table1[[#This Row],[Win]]-Table1[[#This Row],[Dom Bet]])*Table1[[#This Row],[Dom Bankroll]]</f>
        <v>0</v>
      </c>
      <c r="R1448" s="4">
        <f>Table1[[#This Row],[Dom Bet]]*Table1[[#This Row],[Odds]]*Table1[[#This Row],[Win]]-Table1[[#This Row],[Dom Bet]]</f>
        <v>0</v>
      </c>
      <c r="S1448" s="4">
        <f>S1447</f>
        <v>1.1942923777176817</v>
      </c>
      <c r="T1448">
        <v>0.66300000000000003</v>
      </c>
      <c r="U1448">
        <f>((Table1[[#This Row],[BB prob.]]*(Table1[[#This Row],[Odds]]-1)-1+Table1[[#This Row],[BB prob.]])/(Table1[[#This Row],[Odds]]-1))*0.3</f>
        <v>3.5835483870967799E-2</v>
      </c>
      <c r="V1448">
        <v>3.5835483870967799E-2</v>
      </c>
      <c r="W1448">
        <f>(Table1[[#This Row],[BB Bet]]*Table1[[#This Row],[Odds]]*Table1[[#This Row],[Win]]-Table1[[#This Row],[BB Bet]])*Table1[[#This Row],[BB Bankroll]]</f>
        <v>-3.7842767895938031E-2</v>
      </c>
      <c r="X1448">
        <f>Table1[[#This Row],[BB Bet]]*Table1[[#This Row],[Odds]]*Table1[[#This Row],[Win]]-Table1[[#This Row],[BB Bet]]</f>
        <v>-3.5835483870967799E-2</v>
      </c>
      <c r="Y1448" s="5">
        <f>Y1447</f>
        <v>1.0560138669313863</v>
      </c>
    </row>
    <row r="1449" spans="1:25" x14ac:dyDescent="0.35">
      <c r="A1449" s="4">
        <v>2020020748</v>
      </c>
      <c r="B1449" s="4">
        <v>101</v>
      </c>
      <c r="C1449" s="4" t="s">
        <v>11</v>
      </c>
      <c r="D1449" s="4" t="s">
        <v>10</v>
      </c>
      <c r="E1449" s="4">
        <v>1</v>
      </c>
      <c r="F1449" s="4">
        <v>1</v>
      </c>
      <c r="G1449" s="4">
        <v>2.4</v>
      </c>
      <c r="H1449">
        <v>0.44293616633925631</v>
      </c>
      <c r="I1449">
        <f>((Table1[[#This Row],[H-S prob.]]*(Table1[[#This Row],[Odds]]-1)-1+Table1[[#This Row],[H-S prob.]])/(Table1[[#This Row],[Odds]]-1))*0.3</f>
        <v>1.35100284030461E-2</v>
      </c>
      <c r="J1449">
        <v>1.35100284030461E-2</v>
      </c>
      <c r="K1449">
        <f>(Table1[[#This Row],[H-S Bet]]*Table1[[#This Row],[Odds]]*Table1[[#This Row],[Win]]-Table1[[#This Row],[H-S Bet]])*Table1[[#This Row],[H-S Bankroll]]</f>
        <v>2.3185519818467625E-2</v>
      </c>
      <c r="L1449">
        <f>Table1[[#This Row],[H-S Bet]]*Table1[[#This Row],[Odds]]*Table1[[#This Row],[Win]]-Table1[[#This Row],[H-S Bet]]</f>
        <v>1.8914039764264538E-2</v>
      </c>
      <c r="M1449" s="5">
        <f>M1448</f>
        <v>1.2258364742509138</v>
      </c>
      <c r="N1449" s="4">
        <v>0.502</v>
      </c>
      <c r="O1449" s="4">
        <f>((Table1[[#This Row],[Dom prob.]]*(Table1[[#This Row],[Odds]]-1)-1+Table1[[#This Row],[Dom prob.]])/(Table1[[#This Row],[Odds]]-1))*0.3</f>
        <v>4.3885714285714278E-2</v>
      </c>
      <c r="P1449" s="4">
        <v>4.3885714285714278E-2</v>
      </c>
      <c r="Q1449" s="4">
        <f>(Table1[[#This Row],[Dom Bet]]*Table1[[#This Row],[Odds]]*Table1[[#This Row],[Win]]-Table1[[#This Row],[Dom Bet]])*Table1[[#This Row],[Dom Bankroll]]</f>
        <v>7.3377323686974347E-2</v>
      </c>
      <c r="R1449" s="4">
        <f>Table1[[#This Row],[Dom Bet]]*Table1[[#This Row],[Odds]]*Table1[[#This Row],[Win]]-Table1[[#This Row],[Dom Bet]]</f>
        <v>6.1439999999999981E-2</v>
      </c>
      <c r="S1449" s="4">
        <f>S1448</f>
        <v>1.1942923777176817</v>
      </c>
      <c r="T1449">
        <v>0.33700000000000002</v>
      </c>
      <c r="U1449">
        <f>((Table1[[#This Row],[BB prob.]]*(Table1[[#This Row],[Odds]]-1)-1+Table1[[#This Row],[BB prob.]])/(Table1[[#This Row],[Odds]]-1))*0.3</f>
        <v>-4.0971428571428568E-2</v>
      </c>
      <c r="W1449">
        <f>(Table1[[#This Row],[BB Bet]]*Table1[[#This Row],[Odds]]*Table1[[#This Row],[Win]]-Table1[[#This Row],[BB Bet]])*Table1[[#This Row],[BB Bankroll]]</f>
        <v>0</v>
      </c>
      <c r="X1449">
        <f>Table1[[#This Row],[BB Bet]]*Table1[[#This Row],[Odds]]*Table1[[#This Row],[Win]]-Table1[[#This Row],[BB Bet]]</f>
        <v>0</v>
      </c>
      <c r="Y1449" s="5">
        <f>Y1448</f>
        <v>1.0560138669313863</v>
      </c>
    </row>
    <row r="1450" spans="1:25" x14ac:dyDescent="0.35">
      <c r="A1450" s="4">
        <v>2020020749</v>
      </c>
      <c r="B1450" s="4">
        <v>101</v>
      </c>
      <c r="C1450" s="4" t="s">
        <v>7</v>
      </c>
      <c r="D1450" s="4" t="s">
        <v>23</v>
      </c>
      <c r="E1450" s="4">
        <v>0</v>
      </c>
      <c r="F1450" s="4">
        <v>1</v>
      </c>
      <c r="G1450" s="4">
        <v>1.76</v>
      </c>
      <c r="H1450">
        <v>0.50714182546705722</v>
      </c>
      <c r="I1450">
        <f>((Table1[[#This Row],[H-S prob.]]*(Table1[[#This Row],[Odds]]-1)-1+Table1[[#This Row],[H-S prob.]])/(Table1[[#This Row],[Odds]]-1))*0.3</f>
        <v>-4.2406731780781325E-2</v>
      </c>
      <c r="K1450">
        <f>(Table1[[#This Row],[H-S Bet]]*Table1[[#This Row],[Odds]]*Table1[[#This Row],[Win]]-Table1[[#This Row],[H-S Bet]])*Table1[[#This Row],[H-S Bankroll]]</f>
        <v>0</v>
      </c>
      <c r="L1450">
        <f>Table1[[#This Row],[H-S Bet]]*Table1[[#This Row],[Odds]]*Table1[[#This Row],[Win]]-Table1[[#This Row],[H-S Bet]]</f>
        <v>0</v>
      </c>
      <c r="M1450" s="5">
        <f>M1449</f>
        <v>1.2258364742509138</v>
      </c>
      <c r="N1450" s="4">
        <v>0.54600000000000004</v>
      </c>
      <c r="O1450" s="4">
        <f>((Table1[[#This Row],[Dom prob.]]*(Table1[[#This Row],[Odds]]-1)-1+Table1[[#This Row],[Dom prob.]])/(Table1[[#This Row],[Odds]]-1))*0.3</f>
        <v>-1.5410526315789458E-2</v>
      </c>
      <c r="P1450" s="4"/>
      <c r="Q1450" s="4">
        <f>(Table1[[#This Row],[Dom Bet]]*Table1[[#This Row],[Odds]]*Table1[[#This Row],[Win]]-Table1[[#This Row],[Dom Bet]])*Table1[[#This Row],[Dom Bankroll]]</f>
        <v>0</v>
      </c>
      <c r="R1450" s="4">
        <f>Table1[[#This Row],[Dom Bet]]*Table1[[#This Row],[Odds]]*Table1[[#This Row],[Win]]-Table1[[#This Row],[Dom Bet]]</f>
        <v>0</v>
      </c>
      <c r="S1450" s="4">
        <f>S1449</f>
        <v>1.1942923777176817</v>
      </c>
      <c r="T1450">
        <v>0.45889999999999997</v>
      </c>
      <c r="U1450">
        <f>((Table1[[#This Row],[BB prob.]]*(Table1[[#This Row],[Odds]]-1)-1+Table1[[#This Row],[BB prob.]])/(Table1[[#This Row],[Odds]]-1))*0.3</f>
        <v>-7.5922105263157916E-2</v>
      </c>
      <c r="W1450">
        <f>(Table1[[#This Row],[BB Bet]]*Table1[[#This Row],[Odds]]*Table1[[#This Row],[Win]]-Table1[[#This Row],[BB Bet]])*Table1[[#This Row],[BB Bankroll]]</f>
        <v>0</v>
      </c>
      <c r="X1450">
        <f>Table1[[#This Row],[BB Bet]]*Table1[[#This Row],[Odds]]*Table1[[#This Row],[Win]]-Table1[[#This Row],[BB Bet]]</f>
        <v>0</v>
      </c>
      <c r="Y1450" s="5">
        <f>Y1449</f>
        <v>1.0560138669313863</v>
      </c>
    </row>
    <row r="1451" spans="1:25" x14ac:dyDescent="0.35">
      <c r="A1451" s="4">
        <v>2020020749</v>
      </c>
      <c r="B1451" s="4">
        <v>101</v>
      </c>
      <c r="C1451" s="4" t="s">
        <v>23</v>
      </c>
      <c r="D1451" s="4" t="s">
        <v>7</v>
      </c>
      <c r="E1451" s="4">
        <v>1</v>
      </c>
      <c r="F1451" s="4">
        <v>0</v>
      </c>
      <c r="G1451" s="4">
        <v>2.15</v>
      </c>
      <c r="H1451">
        <v>0.49285817453294284</v>
      </c>
      <c r="I1451">
        <f>((Table1[[#This Row],[H-S prob.]]*(Table1[[#This Row],[Odds]]-1)-1+Table1[[#This Row],[H-S prob.]])/(Table1[[#This Row],[Odds]]-1))*0.3</f>
        <v>1.5559584846737484E-2</v>
      </c>
      <c r="J1451">
        <v>1.5559584846737484E-2</v>
      </c>
      <c r="K1451">
        <f>(Table1[[#This Row],[H-S Bet]]*Table1[[#This Row],[Odds]]*Table1[[#This Row],[Win]]-Table1[[#This Row],[H-S Bet]])*Table1[[#This Row],[H-S Bankroll]]</f>
        <v>-1.9073506629332621E-2</v>
      </c>
      <c r="L1451">
        <f>Table1[[#This Row],[H-S Bet]]*Table1[[#This Row],[Odds]]*Table1[[#This Row],[Win]]-Table1[[#This Row],[H-S Bet]]</f>
        <v>-1.5559584846737484E-2</v>
      </c>
      <c r="M1451" s="5">
        <f>M1450</f>
        <v>1.2258364742509138</v>
      </c>
      <c r="N1451" s="4">
        <v>0.45400000000000001</v>
      </c>
      <c r="O1451" s="4">
        <f>((Table1[[#This Row],[Dom prob.]]*(Table1[[#This Row],[Odds]]-1)-1+Table1[[#This Row],[Dom prob.]])/(Table1[[#This Row],[Odds]]-1))*0.3</f>
        <v>-6.2347826086956463E-3</v>
      </c>
      <c r="P1451" s="4"/>
      <c r="Q1451" s="4">
        <f>(Table1[[#This Row],[Dom Bet]]*Table1[[#This Row],[Odds]]*Table1[[#This Row],[Win]]-Table1[[#This Row],[Dom Bet]])*Table1[[#This Row],[Dom Bankroll]]</f>
        <v>0</v>
      </c>
      <c r="R1451" s="4">
        <f>Table1[[#This Row],[Dom Bet]]*Table1[[#This Row],[Odds]]*Table1[[#This Row],[Win]]-Table1[[#This Row],[Dom Bet]]</f>
        <v>0</v>
      </c>
      <c r="S1451" s="4">
        <f>S1450</f>
        <v>1.1942923777176817</v>
      </c>
      <c r="T1451">
        <v>0.54110000000000003</v>
      </c>
      <c r="U1451">
        <f>((Table1[[#This Row],[BB prob.]]*(Table1[[#This Row],[Odds]]-1)-1+Table1[[#This Row],[BB prob.]])/(Table1[[#This Row],[Odds]]-1))*0.3</f>
        <v>4.2616956521739129E-2</v>
      </c>
      <c r="V1451">
        <v>4.2616956521739129E-2</v>
      </c>
      <c r="W1451">
        <f>(Table1[[#This Row],[BB Bet]]*Table1[[#This Row],[Odds]]*Table1[[#This Row],[Win]]-Table1[[#This Row],[BB Bet]])*Table1[[#This Row],[BB Bankroll]]</f>
        <v>-4.5004097053368504E-2</v>
      </c>
      <c r="X1451">
        <f>Table1[[#This Row],[BB Bet]]*Table1[[#This Row],[Odds]]*Table1[[#This Row],[Win]]-Table1[[#This Row],[BB Bet]]</f>
        <v>-4.2616956521739129E-2</v>
      </c>
      <c r="Y1451" s="5">
        <f>Y1450</f>
        <v>1.0560138669313863</v>
      </c>
    </row>
    <row r="1452" spans="1:25" x14ac:dyDescent="0.35">
      <c r="A1452" s="4">
        <v>2020020751</v>
      </c>
      <c r="B1452" s="4">
        <v>101</v>
      </c>
      <c r="C1452" s="4" t="s">
        <v>30</v>
      </c>
      <c r="D1452" s="4" t="s">
        <v>9</v>
      </c>
      <c r="E1452" s="4">
        <v>0</v>
      </c>
      <c r="F1452" s="4">
        <v>0</v>
      </c>
      <c r="G1452" s="4">
        <v>2.2000000000000002</v>
      </c>
      <c r="H1452">
        <v>0.44801570896649878</v>
      </c>
      <c r="I1452">
        <f>((Table1[[#This Row],[H-S prob.]]*(Table1[[#This Row],[Odds]]-1)-1+Table1[[#This Row],[H-S prob.]])/(Table1[[#This Row],[Odds]]-1))*0.3</f>
        <v>-3.5913600684256415E-3</v>
      </c>
      <c r="K1452">
        <f>(Table1[[#This Row],[H-S Bet]]*Table1[[#This Row],[Odds]]*Table1[[#This Row],[Win]]-Table1[[#This Row],[H-S Bet]])*Table1[[#This Row],[H-S Bankroll]]</f>
        <v>0</v>
      </c>
      <c r="L1452">
        <f>Table1[[#This Row],[H-S Bet]]*Table1[[#This Row],[Odds]]*Table1[[#This Row],[Win]]-Table1[[#This Row],[H-S Bet]]</f>
        <v>0</v>
      </c>
      <c r="M1452" s="5">
        <f>M1451</f>
        <v>1.2258364742509138</v>
      </c>
      <c r="N1452" s="4">
        <v>0.42600000000000005</v>
      </c>
      <c r="O1452" s="4">
        <f>((Table1[[#This Row],[Dom prob.]]*(Table1[[#This Row],[Odds]]-1)-1+Table1[[#This Row],[Dom prob.]])/(Table1[[#This Row],[Odds]]-1))*0.3</f>
        <v>-1.5699999999999961E-2</v>
      </c>
      <c r="P1452" s="4"/>
      <c r="Q1452" s="4">
        <f>(Table1[[#This Row],[Dom Bet]]*Table1[[#This Row],[Odds]]*Table1[[#This Row],[Win]]-Table1[[#This Row],[Dom Bet]])*Table1[[#This Row],[Dom Bankroll]]</f>
        <v>0</v>
      </c>
      <c r="R1452" s="4">
        <f>Table1[[#This Row],[Dom Bet]]*Table1[[#This Row],[Odds]]*Table1[[#This Row],[Win]]-Table1[[#This Row],[Dom Bet]]</f>
        <v>0</v>
      </c>
      <c r="S1452" s="4">
        <f>S1451</f>
        <v>1.1942923777176817</v>
      </c>
      <c r="T1452">
        <v>0.3871</v>
      </c>
      <c r="U1452">
        <f>((Table1[[#This Row],[BB prob.]]*(Table1[[#This Row],[Odds]]-1)-1+Table1[[#This Row],[BB prob.]])/(Table1[[#This Row],[Odds]]-1))*0.3</f>
        <v>-3.7094999999999982E-2</v>
      </c>
      <c r="W1452">
        <f>(Table1[[#This Row],[BB Bet]]*Table1[[#This Row],[Odds]]*Table1[[#This Row],[Win]]-Table1[[#This Row],[BB Bet]])*Table1[[#This Row],[BB Bankroll]]</f>
        <v>0</v>
      </c>
      <c r="X1452">
        <f>Table1[[#This Row],[BB Bet]]*Table1[[#This Row],[Odds]]*Table1[[#This Row],[Win]]-Table1[[#This Row],[BB Bet]]</f>
        <v>0</v>
      </c>
      <c r="Y1452" s="5">
        <f>Y1451</f>
        <v>1.0560138669313863</v>
      </c>
    </row>
    <row r="1453" spans="1:25" x14ac:dyDescent="0.35">
      <c r="A1453" s="4">
        <v>2020020751</v>
      </c>
      <c r="B1453" s="4">
        <v>101</v>
      </c>
      <c r="C1453" s="4" t="s">
        <v>9</v>
      </c>
      <c r="D1453" s="4" t="s">
        <v>30</v>
      </c>
      <c r="E1453" s="4">
        <v>1</v>
      </c>
      <c r="F1453" s="4">
        <v>1</v>
      </c>
      <c r="G1453" s="4">
        <v>1.71</v>
      </c>
      <c r="H1453">
        <v>0.55198429103350122</v>
      </c>
      <c r="I1453">
        <f>((Table1[[#This Row],[H-S prob.]]*(Table1[[#This Row],[Odds]]-1)-1+Table1[[#This Row],[H-S prob.]])/(Table1[[#This Row],[Odds]]-1))*0.3</f>
        <v>-2.3707124929315308E-2</v>
      </c>
      <c r="K1453">
        <f>(Table1[[#This Row],[H-S Bet]]*Table1[[#This Row],[Odds]]*Table1[[#This Row],[Win]]-Table1[[#This Row],[H-S Bet]])*Table1[[#This Row],[H-S Bankroll]]</f>
        <v>0</v>
      </c>
      <c r="L1453">
        <f>Table1[[#This Row],[H-S Bet]]*Table1[[#This Row],[Odds]]*Table1[[#This Row],[Win]]-Table1[[#This Row],[H-S Bet]]</f>
        <v>0</v>
      </c>
      <c r="M1453" s="5">
        <f>M1452</f>
        <v>1.2258364742509138</v>
      </c>
      <c r="N1453" s="4">
        <v>0.57399999999999995</v>
      </c>
      <c r="O1453" s="4">
        <f>((Table1[[#This Row],[Dom prob.]]*(Table1[[#This Row],[Odds]]-1)-1+Table1[[#This Row],[Dom prob.]])/(Table1[[#This Row],[Odds]]-1))*0.3</f>
        <v>-7.8000000000000135E-3</v>
      </c>
      <c r="P1453" s="4"/>
      <c r="Q1453" s="4">
        <f>(Table1[[#This Row],[Dom Bet]]*Table1[[#This Row],[Odds]]*Table1[[#This Row],[Win]]-Table1[[#This Row],[Dom Bet]])*Table1[[#This Row],[Dom Bankroll]]</f>
        <v>0</v>
      </c>
      <c r="R1453" s="4">
        <f>Table1[[#This Row],[Dom Bet]]*Table1[[#This Row],[Odds]]*Table1[[#This Row],[Win]]-Table1[[#This Row],[Dom Bet]]</f>
        <v>0</v>
      </c>
      <c r="S1453" s="4">
        <f>S1452</f>
        <v>1.1942923777176817</v>
      </c>
      <c r="T1453">
        <v>0.6129</v>
      </c>
      <c r="U1453">
        <f>((Table1[[#This Row],[BB prob.]]*(Table1[[#This Row],[Odds]]-1)-1+Table1[[#This Row],[BB prob.]])/(Table1[[#This Row],[Odds]]-1))*0.3</f>
        <v>2.0306619718309844E-2</v>
      </c>
      <c r="V1453">
        <v>2.0306619718309844E-2</v>
      </c>
      <c r="W1453">
        <f>(Table1[[#This Row],[BB Bet]]*Table1[[#This Row],[Odds]]*Table1[[#This Row],[Win]]-Table1[[#This Row],[BB Bet]])*Table1[[#This Row],[BB Bankroll]]</f>
        <v>1.5225291129256637E-2</v>
      </c>
      <c r="X1453">
        <f>Table1[[#This Row],[BB Bet]]*Table1[[#This Row],[Odds]]*Table1[[#This Row],[Win]]-Table1[[#This Row],[BB Bet]]</f>
        <v>1.4417699999999988E-2</v>
      </c>
      <c r="Y1453" s="5">
        <f>Y1452</f>
        <v>1.0560138669313863</v>
      </c>
    </row>
    <row r="1454" spans="1:25" x14ac:dyDescent="0.35">
      <c r="A1454" s="4">
        <v>2020020752</v>
      </c>
      <c r="B1454" s="4">
        <v>101</v>
      </c>
      <c r="C1454" s="4" t="s">
        <v>24</v>
      </c>
      <c r="D1454" s="4" t="s">
        <v>28</v>
      </c>
      <c r="E1454" s="4">
        <v>0</v>
      </c>
      <c r="F1454" s="4">
        <v>1</v>
      </c>
      <c r="G1454" s="4">
        <v>1.95</v>
      </c>
      <c r="H1454">
        <v>0.5222094669219437</v>
      </c>
      <c r="I1454">
        <f>((Table1[[#This Row],[H-S prob.]]*(Table1[[#This Row],[Odds]]-1)-1+Table1[[#This Row],[H-S prob.]])/(Table1[[#This Row],[Odds]]-1))*0.3</f>
        <v>5.7816191045652983E-3</v>
      </c>
      <c r="J1454">
        <v>5.7816191045652983E-3</v>
      </c>
      <c r="K1454">
        <f>(Table1[[#This Row],[H-S Bet]]*Table1[[#This Row],[Odds]]*Table1[[#This Row],[Win]]-Table1[[#This Row],[H-S Bet]])*Table1[[#This Row],[H-S Bankroll]]</f>
        <v>6.7329535996719474E-3</v>
      </c>
      <c r="L1454">
        <f>Table1[[#This Row],[H-S Bet]]*Table1[[#This Row],[Odds]]*Table1[[#This Row],[Win]]-Table1[[#This Row],[H-S Bet]]</f>
        <v>5.4925381493370331E-3</v>
      </c>
      <c r="M1454" s="5">
        <f>M1453</f>
        <v>1.2258364742509138</v>
      </c>
      <c r="N1454" s="4">
        <v>0.53400000000000003</v>
      </c>
      <c r="O1454" s="4">
        <f>((Table1[[#This Row],[Dom prob.]]*(Table1[[#This Row],[Odds]]-1)-1+Table1[[#This Row],[Dom prob.]])/(Table1[[#This Row],[Odds]]-1))*0.3</f>
        <v>1.3042105263157897E-2</v>
      </c>
      <c r="P1454" s="4">
        <v>1.3042105263157897E-2</v>
      </c>
      <c r="Q1454" s="4">
        <f>(Table1[[#This Row],[Dom Bet]]*Table1[[#This Row],[Odds]]*Table1[[#This Row],[Win]]-Table1[[#This Row],[Dom Bet]])*Table1[[#This Row],[Dom Bankroll]]</f>
        <v>1.4797282559922078E-2</v>
      </c>
      <c r="R1454" s="4">
        <f>Table1[[#This Row],[Dom Bet]]*Table1[[#This Row],[Odds]]*Table1[[#This Row],[Win]]-Table1[[#This Row],[Dom Bet]]</f>
        <v>1.2390000000000002E-2</v>
      </c>
      <c r="S1454" s="4">
        <f>S1453</f>
        <v>1.1942923777176817</v>
      </c>
      <c r="T1454">
        <v>0.47850000000000004</v>
      </c>
      <c r="U1454">
        <f>((Table1[[#This Row],[BB prob.]]*(Table1[[#This Row],[Odds]]-1)-1+Table1[[#This Row],[BB prob.]])/(Table1[[#This Row],[Odds]]-1))*0.3</f>
        <v>-2.1134210526315794E-2</v>
      </c>
      <c r="W1454">
        <f>(Table1[[#This Row],[BB Bet]]*Table1[[#This Row],[Odds]]*Table1[[#This Row],[Win]]-Table1[[#This Row],[BB Bet]])*Table1[[#This Row],[BB Bankroll]]</f>
        <v>0</v>
      </c>
      <c r="X1454">
        <f>Table1[[#This Row],[BB Bet]]*Table1[[#This Row],[Odds]]*Table1[[#This Row],[Win]]-Table1[[#This Row],[BB Bet]]</f>
        <v>0</v>
      </c>
      <c r="Y1454" s="5">
        <f>Y1453</f>
        <v>1.0560138669313863</v>
      </c>
    </row>
    <row r="1455" spans="1:25" x14ac:dyDescent="0.35">
      <c r="A1455" s="4">
        <v>2020020752</v>
      </c>
      <c r="B1455" s="4">
        <v>101</v>
      </c>
      <c r="C1455" s="4" t="s">
        <v>28</v>
      </c>
      <c r="D1455" s="4" t="s">
        <v>24</v>
      </c>
      <c r="E1455" s="4">
        <v>1</v>
      </c>
      <c r="F1455" s="4">
        <v>0</v>
      </c>
      <c r="G1455" s="4">
        <v>1.86</v>
      </c>
      <c r="H1455">
        <v>0.47779053307805636</v>
      </c>
      <c r="I1455">
        <f>((Table1[[#This Row],[H-S prob.]]*(Table1[[#This Row],[Odds]]-1)-1+Table1[[#This Row],[H-S prob.]])/(Table1[[#This Row],[Odds]]-1))*0.3</f>
        <v>-3.8828933188888991E-2</v>
      </c>
      <c r="K1455">
        <f>(Table1[[#This Row],[H-S Bet]]*Table1[[#This Row],[Odds]]*Table1[[#This Row],[Win]]-Table1[[#This Row],[H-S Bet]])*Table1[[#This Row],[H-S Bankroll]]</f>
        <v>0</v>
      </c>
      <c r="L1455">
        <f>Table1[[#This Row],[H-S Bet]]*Table1[[#This Row],[Odds]]*Table1[[#This Row],[Win]]-Table1[[#This Row],[H-S Bet]]</f>
        <v>0</v>
      </c>
      <c r="M1455" s="5">
        <f>M1454</f>
        <v>1.2258364742509138</v>
      </c>
      <c r="N1455" s="4">
        <v>0.46600000000000003</v>
      </c>
      <c r="O1455" s="4">
        <f>((Table1[[#This Row],[Dom prob.]]*(Table1[[#This Row],[Odds]]-1)-1+Table1[[#This Row],[Dom prob.]])/(Table1[[#This Row],[Odds]]-1))*0.3</f>
        <v>-4.6479069767441844E-2</v>
      </c>
      <c r="P1455" s="4"/>
      <c r="Q1455" s="4">
        <f>(Table1[[#This Row],[Dom Bet]]*Table1[[#This Row],[Odds]]*Table1[[#This Row],[Win]]-Table1[[#This Row],[Dom Bet]])*Table1[[#This Row],[Dom Bankroll]]</f>
        <v>0</v>
      </c>
      <c r="R1455" s="4">
        <f>Table1[[#This Row],[Dom Bet]]*Table1[[#This Row],[Odds]]*Table1[[#This Row],[Win]]-Table1[[#This Row],[Dom Bet]]</f>
        <v>0</v>
      </c>
      <c r="S1455" s="4">
        <f>S1454</f>
        <v>1.1942923777176817</v>
      </c>
      <c r="T1455">
        <v>0.52149999999999996</v>
      </c>
      <c r="U1455">
        <f>((Table1[[#This Row],[BB prob.]]*(Table1[[#This Row],[Odds]]-1)-1+Table1[[#This Row],[BB prob.]])/(Table1[[#This Row],[Odds]]-1))*0.3</f>
        <v>-1.0468604651162781E-2</v>
      </c>
      <c r="W1455">
        <f>(Table1[[#This Row],[BB Bet]]*Table1[[#This Row],[Odds]]*Table1[[#This Row],[Win]]-Table1[[#This Row],[BB Bet]])*Table1[[#This Row],[BB Bankroll]]</f>
        <v>0</v>
      </c>
      <c r="X1455">
        <f>Table1[[#This Row],[BB Bet]]*Table1[[#This Row],[Odds]]*Table1[[#This Row],[Win]]-Table1[[#This Row],[BB Bet]]</f>
        <v>0</v>
      </c>
      <c r="Y1455" s="5">
        <f>Y1454</f>
        <v>1.0560138669313863</v>
      </c>
    </row>
    <row r="1456" spans="1:25" x14ac:dyDescent="0.35">
      <c r="A1456" s="4">
        <v>2020020753</v>
      </c>
      <c r="B1456" s="4">
        <v>101</v>
      </c>
      <c r="C1456" s="4" t="s">
        <v>29</v>
      </c>
      <c r="D1456" s="4" t="s">
        <v>25</v>
      </c>
      <c r="E1456" s="4">
        <v>0</v>
      </c>
      <c r="F1456" s="4">
        <v>1</v>
      </c>
      <c r="G1456" s="4">
        <v>1.74</v>
      </c>
      <c r="H1456">
        <v>0.60798516007093906</v>
      </c>
      <c r="I1456">
        <f>((Table1[[#This Row],[H-S prob.]]*(Table1[[#This Row],[Odds]]-1)-1+Table1[[#This Row],[H-S prob.]])/(Table1[[#This Row],[Odds]]-1))*0.3</f>
        <v>2.3470612914905691E-2</v>
      </c>
      <c r="J1456">
        <v>2.3470612914905691E-2</v>
      </c>
      <c r="K1456">
        <f>(Table1[[#This Row],[H-S Bet]]*Table1[[#This Row],[Odds]]*Table1[[#This Row],[Win]]-Table1[[#This Row],[H-S Bet]])*Table1[[#This Row],[H-S Bankroll]]</f>
        <v>2.1290638704245805E-2</v>
      </c>
      <c r="L1456">
        <f>Table1[[#This Row],[H-S Bet]]*Table1[[#This Row],[Odds]]*Table1[[#This Row],[Win]]-Table1[[#This Row],[H-S Bet]]</f>
        <v>1.736825355703021E-2</v>
      </c>
      <c r="M1456" s="5">
        <f>M1455</f>
        <v>1.2258364742509138</v>
      </c>
      <c r="N1456" s="4">
        <v>0.57600000000000007</v>
      </c>
      <c r="O1456" s="4">
        <f>((Table1[[#This Row],[Dom prob.]]*(Table1[[#This Row],[Odds]]-1)-1+Table1[[#This Row],[Dom prob.]])/(Table1[[#This Row],[Odds]]-1))*0.3</f>
        <v>9.0810810810816101E-4</v>
      </c>
      <c r="P1456" s="4">
        <v>9.0810810810816101E-4</v>
      </c>
      <c r="Q1456" s="4">
        <f>(Table1[[#This Row],[Dom Bet]]*Table1[[#This Row],[Odds]]*Table1[[#This Row],[Win]]-Table1[[#This Row],[Dom Bet]])*Table1[[#This Row],[Dom Bankroll]]</f>
        <v>8.0256447782632882E-4</v>
      </c>
      <c r="R1456" s="4">
        <f>Table1[[#This Row],[Dom Bet]]*Table1[[#This Row],[Odds]]*Table1[[#This Row],[Win]]-Table1[[#This Row],[Dom Bet]]</f>
        <v>6.720000000000391E-4</v>
      </c>
      <c r="S1456" s="4">
        <f>S1455</f>
        <v>1.1942923777176817</v>
      </c>
      <c r="T1456">
        <v>0.64470000000000005</v>
      </c>
      <c r="U1456">
        <f>((Table1[[#This Row],[BB prob.]]*(Table1[[#This Row],[Odds]]-1)-1+Table1[[#This Row],[BB prob.]])/(Table1[[#This Row],[Odds]]-1))*0.3</f>
        <v>4.936945945945953E-2</v>
      </c>
      <c r="V1456">
        <v>4.936945945945953E-2</v>
      </c>
      <c r="W1456">
        <f>(Table1[[#This Row],[BB Bet]]*Table1[[#This Row],[Odds]]*Table1[[#This Row],[Win]]-Table1[[#This Row],[BB Bet]])*Table1[[#This Row],[BB Bankroll]]</f>
        <v>3.8579777006151159E-2</v>
      </c>
      <c r="X1456">
        <f>Table1[[#This Row],[BB Bet]]*Table1[[#This Row],[Odds]]*Table1[[#This Row],[Win]]-Table1[[#This Row],[BB Bet]]</f>
        <v>3.6533400000000049E-2</v>
      </c>
      <c r="Y1456" s="5">
        <f>Y1455</f>
        <v>1.0560138669313863</v>
      </c>
    </row>
    <row r="1457" spans="1:25" x14ac:dyDescent="0.35">
      <c r="A1457" s="4">
        <v>2020020753</v>
      </c>
      <c r="B1457" s="4">
        <v>101</v>
      </c>
      <c r="C1457" s="4" t="s">
        <v>25</v>
      </c>
      <c r="D1457" s="4" t="s">
        <v>29</v>
      </c>
      <c r="E1457" s="4">
        <v>1</v>
      </c>
      <c r="F1457" s="4">
        <v>0</v>
      </c>
      <c r="G1457" s="4">
        <v>2.15</v>
      </c>
      <c r="H1457">
        <v>0.39201483992906089</v>
      </c>
      <c r="I1457">
        <f>((Table1[[#This Row],[H-S prob.]]*(Table1[[#This Row],[Odds]]-1)-1+Table1[[#This Row],[H-S prob.]])/(Table1[[#This Row],[Odds]]-1))*0.3</f>
        <v>-4.1000372387613691E-2</v>
      </c>
      <c r="K1457">
        <f>(Table1[[#This Row],[H-S Bet]]*Table1[[#This Row],[Odds]]*Table1[[#This Row],[Win]]-Table1[[#This Row],[H-S Bet]])*Table1[[#This Row],[H-S Bankroll]]</f>
        <v>0</v>
      </c>
      <c r="L1457">
        <f>Table1[[#This Row],[H-S Bet]]*Table1[[#This Row],[Odds]]*Table1[[#This Row],[Win]]-Table1[[#This Row],[H-S Bet]]</f>
        <v>0</v>
      </c>
      <c r="M1457" s="5">
        <f>M1456</f>
        <v>1.2258364742509138</v>
      </c>
      <c r="N1457" s="4">
        <v>0.42399999999999999</v>
      </c>
      <c r="O1457" s="4">
        <f>((Table1[[#This Row],[Dom prob.]]*(Table1[[#This Row],[Odds]]-1)-1+Table1[[#This Row],[Dom prob.]])/(Table1[[#This Row],[Odds]]-1))*0.3</f>
        <v>-2.3060869565217416E-2</v>
      </c>
      <c r="P1457" s="4"/>
      <c r="Q1457" s="4">
        <f>(Table1[[#This Row],[Dom Bet]]*Table1[[#This Row],[Odds]]*Table1[[#This Row],[Win]]-Table1[[#This Row],[Dom Bet]])*Table1[[#This Row],[Dom Bankroll]]</f>
        <v>0</v>
      </c>
      <c r="R1457" s="4">
        <f>Table1[[#This Row],[Dom Bet]]*Table1[[#This Row],[Odds]]*Table1[[#This Row],[Win]]-Table1[[#This Row],[Dom Bet]]</f>
        <v>0</v>
      </c>
      <c r="S1457" s="4">
        <f>S1456</f>
        <v>1.1942923777176817</v>
      </c>
      <c r="T1457">
        <v>0.3553</v>
      </c>
      <c r="U1457">
        <f>((Table1[[#This Row],[BB prob.]]*(Table1[[#This Row],[Odds]]-1)-1+Table1[[#This Row],[BB prob.]])/(Table1[[#This Row],[Odds]]-1))*0.3</f>
        <v>-6.1592608695652161E-2</v>
      </c>
      <c r="W1457">
        <f>(Table1[[#This Row],[BB Bet]]*Table1[[#This Row],[Odds]]*Table1[[#This Row],[Win]]-Table1[[#This Row],[BB Bet]])*Table1[[#This Row],[BB Bankroll]]</f>
        <v>0</v>
      </c>
      <c r="X1457">
        <f>Table1[[#This Row],[BB Bet]]*Table1[[#This Row],[Odds]]*Table1[[#This Row],[Win]]-Table1[[#This Row],[BB Bet]]</f>
        <v>0</v>
      </c>
      <c r="Y1457" s="5">
        <f>Y1456</f>
        <v>1.0560138669313863</v>
      </c>
    </row>
    <row r="1458" spans="1:25" x14ac:dyDescent="0.35">
      <c r="A1458" s="4">
        <v>2020020753.0999999</v>
      </c>
      <c r="B1458" s="4">
        <v>101</v>
      </c>
      <c r="C1458" s="4" t="s">
        <v>22</v>
      </c>
      <c r="D1458" s="4" t="s">
        <v>6</v>
      </c>
      <c r="E1458" s="4">
        <v>1</v>
      </c>
      <c r="F1458" s="4">
        <v>1</v>
      </c>
      <c r="G1458" s="4">
        <v>1.86</v>
      </c>
      <c r="H1458">
        <v>0.52416463937979152</v>
      </c>
      <c r="I1458">
        <f>((Table1[[#This Row],[H-S prob.]]*(Table1[[#This Row],[Odds]]-1)-1+Table1[[#This Row],[H-S prob.]])/(Table1[[#This Row],[Odds]]-1))*0.3</f>
        <v>-8.7396874721817619E-3</v>
      </c>
      <c r="K1458">
        <f>(Table1[[#This Row],[H-S Bet]]*Table1[[#This Row],[Odds]]*Table1[[#This Row],[Win]]-Table1[[#This Row],[H-S Bet]])*Table1[[#This Row],[H-S Bankroll]]</f>
        <v>0</v>
      </c>
      <c r="L1458">
        <f>Table1[[#This Row],[H-S Bet]]*Table1[[#This Row],[Odds]]*Table1[[#This Row],[Win]]-Table1[[#This Row],[H-S Bet]]</f>
        <v>0</v>
      </c>
      <c r="M1458" s="5">
        <f>M1457</f>
        <v>1.2258364742509138</v>
      </c>
      <c r="N1458" s="4">
        <v>0.46</v>
      </c>
      <c r="O1458" s="4">
        <f>((Table1[[#This Row],[Dom prob.]]*(Table1[[#This Row],[Odds]]-1)-1+Table1[[#This Row],[Dom prob.]])/(Table1[[#This Row],[Odds]]-1))*0.3</f>
        <v>-5.0372093023255772E-2</v>
      </c>
      <c r="P1458" s="4"/>
      <c r="Q1458" s="4">
        <f>(Table1[[#This Row],[Dom Bet]]*Table1[[#This Row],[Odds]]*Table1[[#This Row],[Win]]-Table1[[#This Row],[Dom Bet]])*Table1[[#This Row],[Dom Bankroll]]</f>
        <v>0</v>
      </c>
      <c r="R1458" s="4">
        <f>Table1[[#This Row],[Dom Bet]]*Table1[[#This Row],[Odds]]*Table1[[#This Row],[Win]]-Table1[[#This Row],[Dom Bet]]</f>
        <v>0</v>
      </c>
      <c r="S1458" s="4">
        <f>S1457</f>
        <v>1.1942923777176817</v>
      </c>
      <c r="T1458">
        <v>0.52859999999999996</v>
      </c>
      <c r="U1458">
        <f>((Table1[[#This Row],[BB prob.]]*(Table1[[#This Row],[Odds]]-1)-1+Table1[[#This Row],[BB prob.]])/(Table1[[#This Row],[Odds]]-1))*0.3</f>
        <v>-5.8618604651162927E-3</v>
      </c>
      <c r="W1458">
        <f>(Table1[[#This Row],[BB Bet]]*Table1[[#This Row],[Odds]]*Table1[[#This Row],[Win]]-Table1[[#This Row],[BB Bet]])*Table1[[#This Row],[BB Bankroll]]</f>
        <v>0</v>
      </c>
      <c r="X1458">
        <f>Table1[[#This Row],[BB Bet]]*Table1[[#This Row],[Odds]]*Table1[[#This Row],[Win]]-Table1[[#This Row],[BB Bet]]</f>
        <v>0</v>
      </c>
      <c r="Y1458" s="5">
        <f>Y1457</f>
        <v>1.0560138669313863</v>
      </c>
    </row>
    <row r="1459" spans="1:25" x14ac:dyDescent="0.35">
      <c r="A1459" s="4">
        <v>2020020753.0999999</v>
      </c>
      <c r="B1459" s="4">
        <v>101</v>
      </c>
      <c r="C1459" s="4" t="s">
        <v>6</v>
      </c>
      <c r="D1459" s="4" t="s">
        <v>22</v>
      </c>
      <c r="E1459" s="4">
        <v>0</v>
      </c>
      <c r="F1459" s="4">
        <v>0</v>
      </c>
      <c r="G1459" s="4">
        <v>1.95</v>
      </c>
      <c r="H1459">
        <v>0.47583536062020843</v>
      </c>
      <c r="I1459">
        <f>((Table1[[#This Row],[H-S prob.]]*(Table1[[#This Row],[Odds]]-1)-1+Table1[[#This Row],[H-S prob.]])/(Table1[[#This Row],[Odds]]-1))*0.3</f>
        <v>-2.2775067407555898E-2</v>
      </c>
      <c r="K1459">
        <f>(Table1[[#This Row],[H-S Bet]]*Table1[[#This Row],[Odds]]*Table1[[#This Row],[Win]]-Table1[[#This Row],[H-S Bet]])*Table1[[#This Row],[H-S Bankroll]]</f>
        <v>0</v>
      </c>
      <c r="L1459">
        <f>Table1[[#This Row],[H-S Bet]]*Table1[[#This Row],[Odds]]*Table1[[#This Row],[Win]]-Table1[[#This Row],[H-S Bet]]</f>
        <v>0</v>
      </c>
      <c r="M1459" s="5">
        <f>M1458</f>
        <v>1.2258364742509138</v>
      </c>
      <c r="N1459" s="4">
        <v>0.54</v>
      </c>
      <c r="O1459" s="4">
        <f>((Table1[[#This Row],[Dom prob.]]*(Table1[[#This Row],[Odds]]-1)-1+Table1[[#This Row],[Dom prob.]])/(Table1[[#This Row],[Odds]]-1))*0.3</f>
        <v>1.6736842105263171E-2</v>
      </c>
      <c r="P1459" s="4">
        <v>1.6736842105263171E-2</v>
      </c>
      <c r="Q1459" s="4">
        <f>(Table1[[#This Row],[Dom Bet]]*Table1[[#This Row],[Odds]]*Table1[[#This Row],[Win]]-Table1[[#This Row],[Dom Bet]])*Table1[[#This Row],[Dom Bankroll]]</f>
        <v>-1.9988682953380164E-2</v>
      </c>
      <c r="R1459" s="4">
        <f>Table1[[#This Row],[Dom Bet]]*Table1[[#This Row],[Odds]]*Table1[[#This Row],[Win]]-Table1[[#This Row],[Dom Bet]]</f>
        <v>-1.6736842105263171E-2</v>
      </c>
      <c r="S1459" s="4">
        <f>S1458</f>
        <v>1.1942923777176817</v>
      </c>
      <c r="T1459">
        <v>0.47140000000000004</v>
      </c>
      <c r="U1459">
        <f>((Table1[[#This Row],[BB prob.]]*(Table1[[#This Row],[Odds]]-1)-1+Table1[[#This Row],[BB prob.]])/(Table1[[#This Row],[Odds]]-1))*0.3</f>
        <v>-2.5506315789473686E-2</v>
      </c>
      <c r="W1459">
        <f>(Table1[[#This Row],[BB Bet]]*Table1[[#This Row],[Odds]]*Table1[[#This Row],[Win]]-Table1[[#This Row],[BB Bet]])*Table1[[#This Row],[BB Bankroll]]</f>
        <v>0</v>
      </c>
      <c r="X1459">
        <f>Table1[[#This Row],[BB Bet]]*Table1[[#This Row],[Odds]]*Table1[[#This Row],[Win]]-Table1[[#This Row],[BB Bet]]</f>
        <v>0</v>
      </c>
      <c r="Y1459" s="5">
        <f>Y1458</f>
        <v>1.0560138669313863</v>
      </c>
    </row>
    <row r="1460" spans="1:25" x14ac:dyDescent="0.35">
      <c r="A1460" s="4">
        <v>2020020753.2</v>
      </c>
      <c r="B1460" s="4">
        <v>101</v>
      </c>
      <c r="C1460" s="4" t="s">
        <v>26</v>
      </c>
      <c r="D1460" s="4" t="s">
        <v>27</v>
      </c>
      <c r="E1460" s="4">
        <v>1</v>
      </c>
      <c r="F1460" s="4">
        <v>0</v>
      </c>
      <c r="G1460" s="4">
        <v>3.25</v>
      </c>
      <c r="H1460">
        <v>0.34241775640896049</v>
      </c>
      <c r="I1460">
        <f>((Table1[[#This Row],[H-S prob.]]*(Table1[[#This Row],[Odds]]-1)-1+Table1[[#This Row],[H-S prob.]])/(Table1[[#This Row],[Odds]]-1))*0.3</f>
        <v>1.5047694443882882E-2</v>
      </c>
      <c r="J1460">
        <v>1.5047694443882882E-2</v>
      </c>
      <c r="K1460">
        <f>(Table1[[#This Row],[H-S Bet]]*Table1[[#This Row],[Odds]]*Table1[[#This Row],[Win]]-Table1[[#This Row],[H-S Bet]])*Table1[[#This Row],[H-S Bankroll]]</f>
        <v>-1.8446012702694456E-2</v>
      </c>
      <c r="L1460">
        <f>Table1[[#This Row],[H-S Bet]]*Table1[[#This Row],[Odds]]*Table1[[#This Row],[Win]]-Table1[[#This Row],[H-S Bet]]</f>
        <v>-1.5047694443882882E-2</v>
      </c>
      <c r="M1460" s="5">
        <f>M1459</f>
        <v>1.2258364742509138</v>
      </c>
      <c r="N1460" s="4">
        <v>0.313</v>
      </c>
      <c r="O1460" s="4">
        <f>((Table1[[#This Row],[Dom prob.]]*(Table1[[#This Row],[Odds]]-1)-1+Table1[[#This Row],[Dom prob.]])/(Table1[[#This Row],[Odds]]-1))*0.3</f>
        <v>2.3000000000000056E-3</v>
      </c>
      <c r="P1460" s="4">
        <v>2.3000000000000056E-3</v>
      </c>
      <c r="Q1460" s="4">
        <f>(Table1[[#This Row],[Dom Bet]]*Table1[[#This Row],[Odds]]*Table1[[#This Row],[Win]]-Table1[[#This Row],[Dom Bet]])*Table1[[#This Row],[Dom Bankroll]]</f>
        <v>-2.7468724687506746E-3</v>
      </c>
      <c r="R1460" s="4">
        <f>Table1[[#This Row],[Dom Bet]]*Table1[[#This Row],[Odds]]*Table1[[#This Row],[Win]]-Table1[[#This Row],[Dom Bet]]</f>
        <v>-2.3000000000000056E-3</v>
      </c>
      <c r="S1460" s="4">
        <f>S1459</f>
        <v>1.1942923777176817</v>
      </c>
      <c r="T1460">
        <v>0.24979999999999999</v>
      </c>
      <c r="U1460">
        <f>((Table1[[#This Row],[BB prob.]]*(Table1[[#This Row],[Odds]]-1)-1+Table1[[#This Row],[BB prob.]])/(Table1[[#This Row],[Odds]]-1))*0.3</f>
        <v>-2.5086666666666674E-2</v>
      </c>
      <c r="W1460">
        <f>(Table1[[#This Row],[BB Bet]]*Table1[[#This Row],[Odds]]*Table1[[#This Row],[Win]]-Table1[[#This Row],[BB Bet]])*Table1[[#This Row],[BB Bankroll]]</f>
        <v>0</v>
      </c>
      <c r="X1460">
        <f>Table1[[#This Row],[BB Bet]]*Table1[[#This Row],[Odds]]*Table1[[#This Row],[Win]]-Table1[[#This Row],[BB Bet]]</f>
        <v>0</v>
      </c>
      <c r="Y1460" s="5">
        <f>Y1459</f>
        <v>1.0560138669313863</v>
      </c>
    </row>
    <row r="1461" spans="1:25" x14ac:dyDescent="0.35">
      <c r="A1461" s="4">
        <v>2020020753.2</v>
      </c>
      <c r="B1461" s="4">
        <v>101</v>
      </c>
      <c r="C1461" s="4" t="s">
        <v>27</v>
      </c>
      <c r="D1461" s="4" t="s">
        <v>26</v>
      </c>
      <c r="E1461" s="4">
        <v>0</v>
      </c>
      <c r="F1461" s="4">
        <v>1</v>
      </c>
      <c r="G1461" s="4">
        <v>1.4</v>
      </c>
      <c r="H1461">
        <v>0.65758224359103956</v>
      </c>
      <c r="I1461">
        <f>((Table1[[#This Row],[H-S prob.]]*(Table1[[#This Row],[Odds]]-1)-1+Table1[[#This Row],[H-S prob.]])/(Table1[[#This Row],[Odds]]-1))*0.3</f>
        <v>-5.9538644229408508E-2</v>
      </c>
      <c r="K1461">
        <f>(Table1[[#This Row],[H-S Bet]]*Table1[[#This Row],[Odds]]*Table1[[#This Row],[Win]]-Table1[[#This Row],[H-S Bet]])*Table1[[#This Row],[H-S Bankroll]]</f>
        <v>0</v>
      </c>
      <c r="L1461">
        <f>Table1[[#This Row],[H-S Bet]]*Table1[[#This Row],[Odds]]*Table1[[#This Row],[Win]]-Table1[[#This Row],[H-S Bet]]</f>
        <v>0</v>
      </c>
      <c r="M1461" s="5">
        <f>M1460</f>
        <v>1.2258364742509138</v>
      </c>
      <c r="N1461" s="4">
        <v>0.68700000000000006</v>
      </c>
      <c r="O1461" s="4">
        <f>((Table1[[#This Row],[Dom prob.]]*(Table1[[#This Row],[Odds]]-1)-1+Table1[[#This Row],[Dom prob.]])/(Table1[[#This Row],[Odds]]-1))*0.3</f>
        <v>-2.8650000000000016E-2</v>
      </c>
      <c r="P1461" s="4"/>
      <c r="Q1461" s="4">
        <f>(Table1[[#This Row],[Dom Bet]]*Table1[[#This Row],[Odds]]*Table1[[#This Row],[Win]]-Table1[[#This Row],[Dom Bet]])*Table1[[#This Row],[Dom Bankroll]]</f>
        <v>0</v>
      </c>
      <c r="R1461" s="4">
        <f>Table1[[#This Row],[Dom Bet]]*Table1[[#This Row],[Odds]]*Table1[[#This Row],[Win]]-Table1[[#This Row],[Dom Bet]]</f>
        <v>0</v>
      </c>
      <c r="S1461" s="4">
        <f>S1460</f>
        <v>1.1942923777176817</v>
      </c>
      <c r="T1461">
        <v>0.75019999999999998</v>
      </c>
      <c r="U1461">
        <f>((Table1[[#This Row],[BB prob.]]*(Table1[[#This Row],[Odds]]-1)-1+Table1[[#This Row],[BB prob.]])/(Table1[[#This Row],[Odds]]-1))*0.3</f>
        <v>3.7709999999999917E-2</v>
      </c>
      <c r="V1461">
        <v>3.7709999999999917E-2</v>
      </c>
      <c r="W1461">
        <f>(Table1[[#This Row],[BB Bet]]*Table1[[#This Row],[Odds]]*Table1[[#This Row],[Win]]-Table1[[#This Row],[BB Bet]])*Table1[[#This Row],[BB Bankroll]]</f>
        <v>1.5928913168792996E-2</v>
      </c>
      <c r="X1461">
        <f>Table1[[#This Row],[BB Bet]]*Table1[[#This Row],[Odds]]*Table1[[#This Row],[Win]]-Table1[[#This Row],[BB Bet]]</f>
        <v>1.5083999999999965E-2</v>
      </c>
      <c r="Y1461" s="5">
        <f>Y1460</f>
        <v>1.0560138669313863</v>
      </c>
    </row>
    <row r="1462" spans="1:25" x14ac:dyDescent="0.35">
      <c r="A1462" s="4">
        <v>2020020754</v>
      </c>
      <c r="B1462" s="4">
        <v>102</v>
      </c>
      <c r="C1462" s="4" t="s">
        <v>12</v>
      </c>
      <c r="D1462" s="4" t="s">
        <v>17</v>
      </c>
      <c r="E1462" s="4">
        <v>0</v>
      </c>
      <c r="F1462" s="4">
        <v>0</v>
      </c>
      <c r="G1462" s="4">
        <v>3.3</v>
      </c>
      <c r="H1462">
        <v>0.35016111041139453</v>
      </c>
      <c r="I1462">
        <f>((Table1[[#This Row],[H-S prob.]]*(Table1[[#This Row],[Odds]]-1)-1+Table1[[#This Row],[H-S prob.]])/(Table1[[#This Row],[Odds]]-1))*0.3</f>
        <v>2.0286738829252422E-2</v>
      </c>
      <c r="J1462">
        <v>2.0286738829252422E-2</v>
      </c>
      <c r="K1462">
        <f>(Table1[[#This Row],[H-S Bet]]*Table1[[#This Row],[Odds]]*Table1[[#This Row],[Win]]-Table1[[#This Row],[H-S Bet]])*Table1[[#This Row],[H-S Bankroll]]</f>
        <v>-2.4888335742685008E-2</v>
      </c>
      <c r="L1462">
        <f>Table1[[#This Row],[H-S Bet]]*Table1[[#This Row],[Odds]]*Table1[[#This Row],[Win]]-Table1[[#This Row],[H-S Bet]]</f>
        <v>-2.0286738829252422E-2</v>
      </c>
      <c r="M1462" s="5">
        <f>M1461+SUM(K1440:K1461)</f>
        <v>1.2268278283741358</v>
      </c>
      <c r="N1462" s="4">
        <v>0.26800000000000002</v>
      </c>
      <c r="O1462" s="4">
        <f>((Table1[[#This Row],[Dom prob.]]*(Table1[[#This Row],[Odds]]-1)-1+Table1[[#This Row],[Dom prob.]])/(Table1[[#This Row],[Odds]]-1))*0.3</f>
        <v>-1.5078260869565223E-2</v>
      </c>
      <c r="P1462" s="4"/>
      <c r="Q1462" s="4">
        <f>(Table1[[#This Row],[Dom Bet]]*Table1[[#This Row],[Odds]]*Table1[[#This Row],[Win]]-Table1[[#This Row],[Dom Bet]])*Table1[[#This Row],[Dom Bankroll]]</f>
        <v>0</v>
      </c>
      <c r="R1462" s="4">
        <f>Table1[[#This Row],[Dom Bet]]*Table1[[#This Row],[Odds]]*Table1[[#This Row],[Win]]-Table1[[#This Row],[Dom Bet]]</f>
        <v>0</v>
      </c>
      <c r="S1462" s="4">
        <f>S1461+SUM(Q1440:Q1461)</f>
        <v>1.261411797917896</v>
      </c>
      <c r="T1462">
        <v>0.26580000000000004</v>
      </c>
      <c r="U1462">
        <f>((Table1[[#This Row],[BB prob.]]*(Table1[[#This Row],[Odds]]-1)-1+Table1[[#This Row],[BB prob.]])/(Table1[[#This Row],[Odds]]-1))*0.3</f>
        <v>-1.6025217391304344E-2</v>
      </c>
      <c r="W1462">
        <f>(Table1[[#This Row],[BB Bet]]*Table1[[#This Row],[Odds]]*Table1[[#This Row],[Win]]-Table1[[#This Row],[BB Bet]])*Table1[[#This Row],[BB Bankroll]]</f>
        <v>0</v>
      </c>
      <c r="X1462">
        <f>Table1[[#This Row],[BB Bet]]*Table1[[#This Row],[Odds]]*Table1[[#This Row],[Win]]-Table1[[#This Row],[BB Bet]]</f>
        <v>0</v>
      </c>
      <c r="Y1462" s="5">
        <f>Y1461+SUM(W1440:W1461)</f>
        <v>1.0449792185764015</v>
      </c>
    </row>
    <row r="1463" spans="1:25" x14ac:dyDescent="0.35">
      <c r="A1463" s="4">
        <v>2020020754</v>
      </c>
      <c r="B1463" s="4">
        <v>102</v>
      </c>
      <c r="C1463" s="4" t="s">
        <v>17</v>
      </c>
      <c r="D1463" s="4" t="s">
        <v>12</v>
      </c>
      <c r="E1463" s="4">
        <v>1</v>
      </c>
      <c r="F1463" s="4">
        <v>1</v>
      </c>
      <c r="G1463" s="4">
        <v>1.35</v>
      </c>
      <c r="H1463">
        <v>0.64983888958860547</v>
      </c>
      <c r="I1463">
        <f>((Table1[[#This Row],[H-S prob.]]*(Table1[[#This Row],[Odds]]-1)-1+Table1[[#This Row],[H-S prob.]])/(Table1[[#This Row],[Odds]]-1))*0.3</f>
        <v>-0.10518642776175642</v>
      </c>
      <c r="K1463">
        <f>(Table1[[#This Row],[H-S Bet]]*Table1[[#This Row],[Odds]]*Table1[[#This Row],[Win]]-Table1[[#This Row],[H-S Bet]])*Table1[[#This Row],[H-S Bankroll]]</f>
        <v>0</v>
      </c>
      <c r="L1463">
        <f>Table1[[#This Row],[H-S Bet]]*Table1[[#This Row],[Odds]]*Table1[[#This Row],[Win]]-Table1[[#This Row],[H-S Bet]]</f>
        <v>0</v>
      </c>
      <c r="M1463" s="5">
        <f>M1462</f>
        <v>1.2268278283741358</v>
      </c>
      <c r="N1463" s="4">
        <v>0.73199999999999998</v>
      </c>
      <c r="O1463" s="4">
        <f>((Table1[[#This Row],[Dom prob.]]*(Table1[[#This Row],[Odds]]-1)-1+Table1[[#This Row],[Dom prob.]])/(Table1[[#This Row],[Odds]]-1))*0.3</f>
        <v>-1.0114285714285741E-2</v>
      </c>
      <c r="P1463" s="4"/>
      <c r="Q1463" s="4">
        <f>(Table1[[#This Row],[Dom Bet]]*Table1[[#This Row],[Odds]]*Table1[[#This Row],[Win]]-Table1[[#This Row],[Dom Bet]])*Table1[[#This Row],[Dom Bankroll]]</f>
        <v>0</v>
      </c>
      <c r="R1463" s="4">
        <f>Table1[[#This Row],[Dom Bet]]*Table1[[#This Row],[Odds]]*Table1[[#This Row],[Win]]-Table1[[#This Row],[Dom Bet]]</f>
        <v>0</v>
      </c>
      <c r="S1463" s="4">
        <f>S1462</f>
        <v>1.261411797917896</v>
      </c>
      <c r="T1463">
        <v>0.73419999999999996</v>
      </c>
      <c r="U1463">
        <f>((Table1[[#This Row],[BB prob.]]*(Table1[[#This Row],[Odds]]-1)-1+Table1[[#This Row],[BB prob.]])/(Table1[[#This Row],[Odds]]-1))*0.3</f>
        <v>-7.5685714285714297E-3</v>
      </c>
      <c r="W1463">
        <f>(Table1[[#This Row],[BB Bet]]*Table1[[#This Row],[Odds]]*Table1[[#This Row],[Win]]-Table1[[#This Row],[BB Bet]])*Table1[[#This Row],[BB Bankroll]]</f>
        <v>0</v>
      </c>
      <c r="X1463">
        <f>Table1[[#This Row],[BB Bet]]*Table1[[#This Row],[Odds]]*Table1[[#This Row],[Win]]-Table1[[#This Row],[BB Bet]]</f>
        <v>0</v>
      </c>
      <c r="Y1463" s="5">
        <f>Y1462</f>
        <v>1.0449792185764015</v>
      </c>
    </row>
    <row r="1464" spans="1:25" x14ac:dyDescent="0.35">
      <c r="A1464" s="4">
        <v>2020020756</v>
      </c>
      <c r="B1464" s="4">
        <v>102</v>
      </c>
      <c r="C1464" s="4" t="s">
        <v>20</v>
      </c>
      <c r="D1464" s="4" t="s">
        <v>5</v>
      </c>
      <c r="E1464" s="4">
        <v>0</v>
      </c>
      <c r="F1464" s="4">
        <v>0</v>
      </c>
      <c r="G1464" s="4">
        <v>3.4</v>
      </c>
      <c r="H1464">
        <v>0.30785207623029165</v>
      </c>
      <c r="I1464">
        <f>((Table1[[#This Row],[H-S prob.]]*(Table1[[#This Row],[Odds]]-1)-1+Table1[[#This Row],[H-S prob.]])/(Table1[[#This Row],[Odds]]-1))*0.3</f>
        <v>5.8371323978739509E-3</v>
      </c>
      <c r="J1464">
        <v>5.8371323978739509E-3</v>
      </c>
      <c r="K1464">
        <f>(Table1[[#This Row],[H-S Bet]]*Table1[[#This Row],[Odds]]*Table1[[#This Row],[Win]]-Table1[[#This Row],[H-S Bet]])*Table1[[#This Row],[H-S Bankroll]]</f>
        <v>-7.1611564636160112E-3</v>
      </c>
      <c r="L1464">
        <f>Table1[[#This Row],[H-S Bet]]*Table1[[#This Row],[Odds]]*Table1[[#This Row],[Win]]-Table1[[#This Row],[H-S Bet]]</f>
        <v>-5.8371323978739509E-3</v>
      </c>
      <c r="M1464" s="5">
        <f>M1463</f>
        <v>1.2268278283741358</v>
      </c>
      <c r="N1464" s="4">
        <v>0.29800000000000004</v>
      </c>
      <c r="O1464" s="4">
        <f>((Table1[[#This Row],[Dom prob.]]*(Table1[[#This Row],[Odds]]-1)-1+Table1[[#This Row],[Dom prob.]])/(Table1[[#This Row],[Odds]]-1))*0.3</f>
        <v>1.6500000000000126E-3</v>
      </c>
      <c r="P1464" s="4">
        <v>1.6500000000000126E-3</v>
      </c>
      <c r="Q1464" s="4">
        <f>(Table1[[#This Row],[Dom Bet]]*Table1[[#This Row],[Odds]]*Table1[[#This Row],[Win]]-Table1[[#This Row],[Dom Bet]])*Table1[[#This Row],[Dom Bankroll]]</f>
        <v>-2.0813294665645442E-3</v>
      </c>
      <c r="R1464" s="4">
        <f>Table1[[#This Row],[Dom Bet]]*Table1[[#This Row],[Odds]]*Table1[[#This Row],[Win]]-Table1[[#This Row],[Dom Bet]]</f>
        <v>-1.6500000000000126E-3</v>
      </c>
      <c r="S1464" s="4">
        <f>S1463</f>
        <v>1.261411797917896</v>
      </c>
      <c r="T1464">
        <v>0.25070000000000003</v>
      </c>
      <c r="U1464">
        <f>((Table1[[#This Row],[BB prob.]]*(Table1[[#This Row],[Odds]]-1)-1+Table1[[#This Row],[BB prob.]])/(Table1[[#This Row],[Odds]]-1))*0.3</f>
        <v>-1.8452499999999983E-2</v>
      </c>
      <c r="W1464">
        <f>(Table1[[#This Row],[BB Bet]]*Table1[[#This Row],[Odds]]*Table1[[#This Row],[Win]]-Table1[[#This Row],[BB Bet]])*Table1[[#This Row],[BB Bankroll]]</f>
        <v>0</v>
      </c>
      <c r="X1464">
        <f>Table1[[#This Row],[BB Bet]]*Table1[[#This Row],[Odds]]*Table1[[#This Row],[Win]]-Table1[[#This Row],[BB Bet]]</f>
        <v>0</v>
      </c>
      <c r="Y1464" s="5">
        <f>Y1463</f>
        <v>1.0449792185764015</v>
      </c>
    </row>
    <row r="1465" spans="1:25" x14ac:dyDescent="0.35">
      <c r="A1465" s="4">
        <v>2020020756</v>
      </c>
      <c r="B1465" s="4">
        <v>102</v>
      </c>
      <c r="C1465" s="4" t="s">
        <v>5</v>
      </c>
      <c r="D1465" s="4" t="s">
        <v>20</v>
      </c>
      <c r="E1465" s="4">
        <v>1</v>
      </c>
      <c r="F1465" s="4">
        <v>1</v>
      </c>
      <c r="G1465" s="4">
        <v>1.33</v>
      </c>
      <c r="H1465">
        <v>0.69214792376970835</v>
      </c>
      <c r="I1465">
        <f>((Table1[[#This Row],[H-S prob.]]*(Table1[[#This Row],[Odds]]-1)-1+Table1[[#This Row],[H-S prob.]])/(Table1[[#This Row],[Odds]]-1))*0.3</f>
        <v>-7.2221146714807144E-2</v>
      </c>
      <c r="K1465">
        <f>(Table1[[#This Row],[H-S Bet]]*Table1[[#This Row],[Odds]]*Table1[[#This Row],[Win]]-Table1[[#This Row],[H-S Bet]])*Table1[[#This Row],[H-S Bankroll]]</f>
        <v>0</v>
      </c>
      <c r="L1465">
        <f>Table1[[#This Row],[H-S Bet]]*Table1[[#This Row],[Odds]]*Table1[[#This Row],[Win]]-Table1[[#This Row],[H-S Bet]]</f>
        <v>0</v>
      </c>
      <c r="M1465" s="5">
        <f>M1464</f>
        <v>1.2268278283741358</v>
      </c>
      <c r="N1465" s="4">
        <v>0.70199999999999996</v>
      </c>
      <c r="O1465" s="4">
        <f>((Table1[[#This Row],[Dom prob.]]*(Table1[[#This Row],[Odds]]-1)-1+Table1[[#This Row],[Dom prob.]])/(Table1[[#This Row],[Odds]]-1))*0.3</f>
        <v>-6.0309090909090958E-2</v>
      </c>
      <c r="P1465" s="4"/>
      <c r="Q1465" s="4">
        <f>(Table1[[#This Row],[Dom Bet]]*Table1[[#This Row],[Odds]]*Table1[[#This Row],[Win]]-Table1[[#This Row],[Dom Bet]])*Table1[[#This Row],[Dom Bankroll]]</f>
        <v>0</v>
      </c>
      <c r="R1465" s="4">
        <f>Table1[[#This Row],[Dom Bet]]*Table1[[#This Row],[Odds]]*Table1[[#This Row],[Win]]-Table1[[#This Row],[Dom Bet]]</f>
        <v>0</v>
      </c>
      <c r="S1465" s="4">
        <f>S1464</f>
        <v>1.261411797917896</v>
      </c>
      <c r="T1465">
        <v>0.74929999999999997</v>
      </c>
      <c r="U1465">
        <f>((Table1[[#This Row],[BB prob.]]*(Table1[[#This Row],[Odds]]-1)-1+Table1[[#This Row],[BB prob.]])/(Table1[[#This Row],[Odds]]-1))*0.3</f>
        <v>-3.1190909090908739E-3</v>
      </c>
      <c r="W1465">
        <f>(Table1[[#This Row],[BB Bet]]*Table1[[#This Row],[Odds]]*Table1[[#This Row],[Win]]-Table1[[#This Row],[BB Bet]])*Table1[[#This Row],[BB Bankroll]]</f>
        <v>0</v>
      </c>
      <c r="X1465">
        <f>Table1[[#This Row],[BB Bet]]*Table1[[#This Row],[Odds]]*Table1[[#This Row],[Win]]-Table1[[#This Row],[BB Bet]]</f>
        <v>0</v>
      </c>
      <c r="Y1465" s="5">
        <f>Y1464</f>
        <v>1.0449792185764015</v>
      </c>
    </row>
    <row r="1466" spans="1:25" x14ac:dyDescent="0.35">
      <c r="A1466" s="4">
        <v>2020020757</v>
      </c>
      <c r="B1466" s="4">
        <v>102</v>
      </c>
      <c r="C1466" s="4" t="s">
        <v>14</v>
      </c>
      <c r="D1466" s="4" t="s">
        <v>3</v>
      </c>
      <c r="E1466" s="4">
        <v>0</v>
      </c>
      <c r="F1466" s="4">
        <v>0</v>
      </c>
      <c r="G1466" s="4">
        <v>1.83</v>
      </c>
      <c r="H1466">
        <v>0.48794502926701844</v>
      </c>
      <c r="I1466">
        <f>((Table1[[#This Row],[H-S prob.]]*(Table1[[#This Row],[Odds]]-1)-1+Table1[[#This Row],[H-S prob.]])/(Table1[[#This Row],[Odds]]-1))*0.3</f>
        <v>-3.8696601123381767E-2</v>
      </c>
      <c r="K1466">
        <f>(Table1[[#This Row],[H-S Bet]]*Table1[[#This Row],[Odds]]*Table1[[#This Row],[Win]]-Table1[[#This Row],[H-S Bet]])*Table1[[#This Row],[H-S Bankroll]]</f>
        <v>0</v>
      </c>
      <c r="L1466">
        <f>Table1[[#This Row],[H-S Bet]]*Table1[[#This Row],[Odds]]*Table1[[#This Row],[Win]]-Table1[[#This Row],[H-S Bet]]</f>
        <v>0</v>
      </c>
      <c r="M1466" s="5">
        <f>M1465</f>
        <v>1.2268278283741358</v>
      </c>
      <c r="N1466" s="4">
        <v>0.54699999999999993</v>
      </c>
      <c r="O1466" s="4">
        <f>((Table1[[#This Row],[Dom prob.]]*(Table1[[#This Row],[Odds]]-1)-1+Table1[[#This Row],[Dom prob.]])/(Table1[[#This Row],[Odds]]-1))*0.3</f>
        <v>3.6506024096383927E-4</v>
      </c>
      <c r="P1466" s="4">
        <v>3.6506024096383927E-4</v>
      </c>
      <c r="Q1466" s="4">
        <f>(Table1[[#This Row],[Dom Bet]]*Table1[[#This Row],[Odds]]*Table1[[#This Row],[Win]]-Table1[[#This Row],[Dom Bet]])*Table1[[#This Row],[Dom Bankroll]]</f>
        <v>-4.6049129490253684E-4</v>
      </c>
      <c r="R1466" s="4">
        <f>Table1[[#This Row],[Dom Bet]]*Table1[[#This Row],[Odds]]*Table1[[#This Row],[Win]]-Table1[[#This Row],[Dom Bet]]</f>
        <v>-3.6506024096383927E-4</v>
      </c>
      <c r="S1466" s="4">
        <f>S1465</f>
        <v>1.261411797917896</v>
      </c>
      <c r="T1466">
        <v>0.47960000000000003</v>
      </c>
      <c r="U1466">
        <f>((Table1[[#This Row],[BB prob.]]*(Table1[[#This Row],[Odds]]-1)-1+Table1[[#This Row],[BB prob.]])/(Table1[[#This Row],[Odds]]-1))*0.3</f>
        <v>-4.4216385542168633E-2</v>
      </c>
      <c r="W1466">
        <f>(Table1[[#This Row],[BB Bet]]*Table1[[#This Row],[Odds]]*Table1[[#This Row],[Win]]-Table1[[#This Row],[BB Bet]])*Table1[[#This Row],[BB Bankroll]]</f>
        <v>0</v>
      </c>
      <c r="X1466">
        <f>Table1[[#This Row],[BB Bet]]*Table1[[#This Row],[Odds]]*Table1[[#This Row],[Win]]-Table1[[#This Row],[BB Bet]]</f>
        <v>0</v>
      </c>
      <c r="Y1466" s="5">
        <f>Y1465</f>
        <v>1.0449792185764015</v>
      </c>
    </row>
    <row r="1467" spans="1:25" x14ac:dyDescent="0.35">
      <c r="A1467" s="4">
        <v>2020020757</v>
      </c>
      <c r="B1467" s="4">
        <v>102</v>
      </c>
      <c r="C1467" s="4" t="s">
        <v>3</v>
      </c>
      <c r="D1467" s="4" t="s">
        <v>14</v>
      </c>
      <c r="E1467" s="4">
        <v>1</v>
      </c>
      <c r="F1467" s="4">
        <v>1</v>
      </c>
      <c r="G1467" s="4">
        <v>2.0499999999999998</v>
      </c>
      <c r="H1467">
        <v>0.51205497073298156</v>
      </c>
      <c r="I1467">
        <f>((Table1[[#This Row],[H-S prob.]]*(Table1[[#This Row],[Odds]]-1)-1+Table1[[#This Row],[H-S prob.]])/(Table1[[#This Row],[Odds]]-1))*0.3</f>
        <v>1.4203625715032041E-2</v>
      </c>
      <c r="J1467">
        <v>1.4203625715032041E-2</v>
      </c>
      <c r="K1467">
        <f>(Table1[[#This Row],[H-S Bet]]*Table1[[#This Row],[Odds]]*Table1[[#This Row],[Win]]-Table1[[#This Row],[H-S Bet]])*Table1[[#This Row],[H-S Bankroll]]</f>
        <v>1.8296673455562379E-2</v>
      </c>
      <c r="L1467">
        <f>Table1[[#This Row],[H-S Bet]]*Table1[[#This Row],[Odds]]*Table1[[#This Row],[Win]]-Table1[[#This Row],[H-S Bet]]</f>
        <v>1.4913807000783642E-2</v>
      </c>
      <c r="M1467" s="5">
        <f>M1466</f>
        <v>1.2268278283741358</v>
      </c>
      <c r="N1467" s="4">
        <v>0.45300000000000001</v>
      </c>
      <c r="O1467" s="4">
        <f>((Table1[[#This Row],[Dom prob.]]*(Table1[[#This Row],[Odds]]-1)-1+Table1[[#This Row],[Dom prob.]])/(Table1[[#This Row],[Odds]]-1))*0.3</f>
        <v>-2.0385714285714313E-2</v>
      </c>
      <c r="P1467" s="4"/>
      <c r="Q1467" s="4">
        <f>(Table1[[#This Row],[Dom Bet]]*Table1[[#This Row],[Odds]]*Table1[[#This Row],[Win]]-Table1[[#This Row],[Dom Bet]])*Table1[[#This Row],[Dom Bankroll]]</f>
        <v>0</v>
      </c>
      <c r="R1467" s="4">
        <f>Table1[[#This Row],[Dom Bet]]*Table1[[#This Row],[Odds]]*Table1[[#This Row],[Win]]-Table1[[#This Row],[Dom Bet]]</f>
        <v>0</v>
      </c>
      <c r="S1467" s="4">
        <f>S1466</f>
        <v>1.261411797917896</v>
      </c>
      <c r="T1467">
        <v>0.52039999999999997</v>
      </c>
      <c r="U1467">
        <f>((Table1[[#This Row],[BB prob.]]*(Table1[[#This Row],[Odds]]-1)-1+Table1[[#This Row],[BB prob.]])/(Table1[[#This Row],[Odds]]-1))*0.3</f>
        <v>1.909142857142854E-2</v>
      </c>
      <c r="V1467">
        <v>1.909142857142854E-2</v>
      </c>
      <c r="W1467">
        <f>(Table1[[#This Row],[BB Bet]]*Table1[[#This Row],[Odds]]*Table1[[#This Row],[Win]]-Table1[[#This Row],[BB Bet]])*Table1[[#This Row],[BB Bankroll]]</f>
        <v>2.0947653415582506E-2</v>
      </c>
      <c r="X1467">
        <f>Table1[[#This Row],[BB Bet]]*Table1[[#This Row],[Odds]]*Table1[[#This Row],[Win]]-Table1[[#This Row],[BB Bet]]</f>
        <v>2.0045999999999963E-2</v>
      </c>
      <c r="Y1467" s="5">
        <f>Y1466</f>
        <v>1.0449792185764015</v>
      </c>
    </row>
    <row r="1468" spans="1:25" x14ac:dyDescent="0.35">
      <c r="A1468" s="4">
        <v>2020020757.0999999</v>
      </c>
      <c r="B1468" s="4">
        <v>102</v>
      </c>
      <c r="C1468" s="4" t="s">
        <v>15</v>
      </c>
      <c r="D1468" s="4" t="s">
        <v>2</v>
      </c>
      <c r="E1468" s="4">
        <v>0</v>
      </c>
      <c r="F1468" s="4">
        <v>0</v>
      </c>
      <c r="G1468" s="4">
        <v>2.7</v>
      </c>
      <c r="H1468">
        <v>0.38396763587498689</v>
      </c>
      <c r="I1468">
        <f>((Table1[[#This Row],[H-S prob.]]*(Table1[[#This Row],[Odds]]-1)-1+Table1[[#This Row],[H-S prob.]])/(Table1[[#This Row],[Odds]]-1))*0.3</f>
        <v>6.4786970933761205E-3</v>
      </c>
      <c r="J1468">
        <v>6.4786970933761205E-3</v>
      </c>
      <c r="K1468">
        <f>(Table1[[#This Row],[H-S Bet]]*Table1[[#This Row],[Odds]]*Table1[[#This Row],[Win]]-Table1[[#This Row],[H-S Bet]])*Table1[[#This Row],[H-S Bankroll]]</f>
        <v>-7.9482458857604524E-3</v>
      </c>
      <c r="L1468">
        <f>Table1[[#This Row],[H-S Bet]]*Table1[[#This Row],[Odds]]*Table1[[#This Row],[Win]]-Table1[[#This Row],[H-S Bet]]</f>
        <v>-6.4786970933761205E-3</v>
      </c>
      <c r="M1468" s="5">
        <f>M1467</f>
        <v>1.2268278283741358</v>
      </c>
      <c r="N1468" s="4">
        <v>0.37</v>
      </c>
      <c r="O1468" s="4">
        <f>((Table1[[#This Row],[Dom prob.]]*(Table1[[#This Row],[Odds]]-1)-1+Table1[[#This Row],[Dom prob.]])/(Table1[[#This Row],[Odds]]-1))*0.3</f>
        <v>-1.7647058823529426E-4</v>
      </c>
      <c r="P1468" s="4"/>
      <c r="Q1468" s="4">
        <f>(Table1[[#This Row],[Dom Bet]]*Table1[[#This Row],[Odds]]*Table1[[#This Row],[Win]]-Table1[[#This Row],[Dom Bet]])*Table1[[#This Row],[Dom Bankroll]]</f>
        <v>0</v>
      </c>
      <c r="R1468" s="4">
        <f>Table1[[#This Row],[Dom Bet]]*Table1[[#This Row],[Odds]]*Table1[[#This Row],[Win]]-Table1[[#This Row],[Dom Bet]]</f>
        <v>0</v>
      </c>
      <c r="S1468" s="4">
        <f>S1467</f>
        <v>1.261411797917896</v>
      </c>
      <c r="T1468">
        <v>0.38180000000000003</v>
      </c>
      <c r="U1468">
        <f>((Table1[[#This Row],[BB prob.]]*(Table1[[#This Row],[Odds]]-1)-1+Table1[[#This Row],[BB prob.]])/(Table1[[#This Row],[Odds]]-1))*0.3</f>
        <v>5.4458823529411945E-3</v>
      </c>
      <c r="V1468">
        <v>5.4458823529411945E-3</v>
      </c>
      <c r="W1468">
        <f>(Table1[[#This Row],[BB Bet]]*Table1[[#This Row],[Odds]]*Table1[[#This Row],[Win]]-Table1[[#This Row],[BB Bet]])*Table1[[#This Row],[BB Bankroll]]</f>
        <v>-5.6908338856355043E-3</v>
      </c>
      <c r="X1468">
        <f>Table1[[#This Row],[BB Bet]]*Table1[[#This Row],[Odds]]*Table1[[#This Row],[Win]]-Table1[[#This Row],[BB Bet]]</f>
        <v>-5.4458823529411945E-3</v>
      </c>
      <c r="Y1468" s="5">
        <f>Y1467</f>
        <v>1.0449792185764015</v>
      </c>
    </row>
    <row r="1469" spans="1:25" x14ac:dyDescent="0.35">
      <c r="A1469" s="4">
        <v>2020020757.0999999</v>
      </c>
      <c r="B1469" s="4">
        <v>102</v>
      </c>
      <c r="C1469" s="4" t="s">
        <v>2</v>
      </c>
      <c r="D1469" s="4" t="s">
        <v>15</v>
      </c>
      <c r="E1469" s="4">
        <v>1</v>
      </c>
      <c r="F1469" s="4">
        <v>1</v>
      </c>
      <c r="G1469" s="4">
        <v>1.5</v>
      </c>
      <c r="H1469">
        <v>0.61603236412501317</v>
      </c>
      <c r="I1469">
        <f>((Table1[[#This Row],[H-S prob.]]*(Table1[[#This Row],[Odds]]-1)-1+Table1[[#This Row],[H-S prob.]])/(Table1[[#This Row],[Odds]]-1))*0.3</f>
        <v>-4.557087228748815E-2</v>
      </c>
      <c r="K1469">
        <f>(Table1[[#This Row],[H-S Bet]]*Table1[[#This Row],[Odds]]*Table1[[#This Row],[Win]]-Table1[[#This Row],[H-S Bet]])*Table1[[#This Row],[H-S Bankroll]]</f>
        <v>0</v>
      </c>
      <c r="L1469">
        <f>Table1[[#This Row],[H-S Bet]]*Table1[[#This Row],[Odds]]*Table1[[#This Row],[Win]]-Table1[[#This Row],[H-S Bet]]</f>
        <v>0</v>
      </c>
      <c r="M1469" s="5">
        <f>M1468</f>
        <v>1.2268278283741358</v>
      </c>
      <c r="N1469" s="4">
        <v>0.63</v>
      </c>
      <c r="O1469" s="4">
        <f>((Table1[[#This Row],[Dom prob.]]*(Table1[[#This Row],[Odds]]-1)-1+Table1[[#This Row],[Dom prob.]])/(Table1[[#This Row],[Odds]]-1))*0.3</f>
        <v>-3.3000000000000029E-2</v>
      </c>
      <c r="P1469" s="4"/>
      <c r="Q1469" s="4">
        <f>(Table1[[#This Row],[Dom Bet]]*Table1[[#This Row],[Odds]]*Table1[[#This Row],[Win]]-Table1[[#This Row],[Dom Bet]])*Table1[[#This Row],[Dom Bankroll]]</f>
        <v>0</v>
      </c>
      <c r="R1469" s="4">
        <f>Table1[[#This Row],[Dom Bet]]*Table1[[#This Row],[Odds]]*Table1[[#This Row],[Win]]-Table1[[#This Row],[Dom Bet]]</f>
        <v>0</v>
      </c>
      <c r="S1469" s="4">
        <f>S1468</f>
        <v>1.261411797917896</v>
      </c>
      <c r="T1469">
        <v>0.61819999999999997</v>
      </c>
      <c r="U1469">
        <f>((Table1[[#This Row],[BB prob.]]*(Table1[[#This Row],[Odds]]-1)-1+Table1[[#This Row],[BB prob.]])/(Table1[[#This Row],[Odds]]-1))*0.3</f>
        <v>-4.3620000000000055E-2</v>
      </c>
      <c r="W1469">
        <f>(Table1[[#This Row],[BB Bet]]*Table1[[#This Row],[Odds]]*Table1[[#This Row],[Win]]-Table1[[#This Row],[BB Bet]])*Table1[[#This Row],[BB Bankroll]]</f>
        <v>0</v>
      </c>
      <c r="X1469">
        <f>Table1[[#This Row],[BB Bet]]*Table1[[#This Row],[Odds]]*Table1[[#This Row],[Win]]-Table1[[#This Row],[BB Bet]]</f>
        <v>0</v>
      </c>
      <c r="Y1469" s="5">
        <f>Y1468</f>
        <v>1.0449792185764015</v>
      </c>
    </row>
    <row r="1470" spans="1:25" x14ac:dyDescent="0.35">
      <c r="A1470" s="4">
        <v>2020020758</v>
      </c>
      <c r="B1470" s="4">
        <v>103</v>
      </c>
      <c r="C1470" s="4" t="s">
        <v>31</v>
      </c>
      <c r="D1470" s="4" t="s">
        <v>21</v>
      </c>
      <c r="E1470" s="4">
        <v>0</v>
      </c>
      <c r="F1470" s="4">
        <v>0</v>
      </c>
      <c r="G1470" s="4">
        <v>1.8</v>
      </c>
      <c r="H1470">
        <v>0.46705320567526826</v>
      </c>
      <c r="I1470">
        <f>((Table1[[#This Row],[H-S prob.]]*(Table1[[#This Row],[Odds]]-1)-1+Table1[[#This Row],[H-S prob.]])/(Table1[[#This Row],[Odds]]-1))*0.3</f>
        <v>-5.973908616919392E-2</v>
      </c>
      <c r="K1470">
        <f>(Table1[[#This Row],[H-S Bet]]*Table1[[#This Row],[Odds]]*Table1[[#This Row],[Win]]-Table1[[#This Row],[H-S Bet]])*Table1[[#This Row],[H-S Bankroll]]</f>
        <v>0</v>
      </c>
      <c r="L1470">
        <f>Table1[[#This Row],[H-S Bet]]*Table1[[#This Row],[Odds]]*Table1[[#This Row],[Win]]-Table1[[#This Row],[H-S Bet]]</f>
        <v>0</v>
      </c>
      <c r="M1470" s="5">
        <f>M1469+SUM(K1462:K1469)</f>
        <v>1.2051267637376368</v>
      </c>
      <c r="N1470" s="4">
        <v>0.48599999999999999</v>
      </c>
      <c r="O1470" s="4">
        <f>((Table1[[#This Row],[Dom prob.]]*(Table1[[#This Row],[Odds]]-1)-1+Table1[[#This Row],[Dom prob.]])/(Table1[[#This Row],[Odds]]-1))*0.3</f>
        <v>-4.6949999999999992E-2</v>
      </c>
      <c r="P1470" s="4"/>
      <c r="Q1470" s="4">
        <f>(Table1[[#This Row],[Dom Bet]]*Table1[[#This Row],[Odds]]*Table1[[#This Row],[Win]]-Table1[[#This Row],[Dom Bet]])*Table1[[#This Row],[Dom Bankroll]]</f>
        <v>0</v>
      </c>
      <c r="R1470" s="4">
        <f>Table1[[#This Row],[Dom Bet]]*Table1[[#This Row],[Odds]]*Table1[[#This Row],[Win]]-Table1[[#This Row],[Dom Bet]]</f>
        <v>0</v>
      </c>
      <c r="S1470" s="4">
        <f>S1469+SUM(Q1462:Q1469)</f>
        <v>1.2588699771564289</v>
      </c>
      <c r="T1470">
        <v>0.49250000000000005</v>
      </c>
      <c r="U1470">
        <f>((Table1[[#This Row],[BB prob.]]*(Table1[[#This Row],[Odds]]-1)-1+Table1[[#This Row],[BB prob.]])/(Table1[[#This Row],[Odds]]-1))*0.3</f>
        <v>-4.2562499999999934E-2</v>
      </c>
      <c r="W1470">
        <f>(Table1[[#This Row],[BB Bet]]*Table1[[#This Row],[Odds]]*Table1[[#This Row],[Win]]-Table1[[#This Row],[BB Bet]])*Table1[[#This Row],[BB Bankroll]]</f>
        <v>0</v>
      </c>
      <c r="X1470">
        <f>Table1[[#This Row],[BB Bet]]*Table1[[#This Row],[Odds]]*Table1[[#This Row],[Win]]-Table1[[#This Row],[BB Bet]]</f>
        <v>0</v>
      </c>
      <c r="Y1470" s="5">
        <f>Y1469+SUM(W1462:W1469)</f>
        <v>1.0602360381063485</v>
      </c>
    </row>
    <row r="1471" spans="1:25" x14ac:dyDescent="0.35">
      <c r="A1471" s="4">
        <v>2020020758</v>
      </c>
      <c r="B1471" s="4">
        <v>103</v>
      </c>
      <c r="C1471" s="4" t="s">
        <v>21</v>
      </c>
      <c r="D1471" s="4" t="s">
        <v>31</v>
      </c>
      <c r="E1471" s="4">
        <v>1</v>
      </c>
      <c r="F1471" s="4">
        <v>1</v>
      </c>
      <c r="G1471" s="4">
        <v>2.1</v>
      </c>
      <c r="H1471">
        <v>0.5329467943247318</v>
      </c>
      <c r="I1471">
        <f>((Table1[[#This Row],[H-S prob.]]*(Table1[[#This Row],[Odds]]-1)-1+Table1[[#This Row],[H-S prob.]])/(Table1[[#This Row],[Odds]]-1))*0.3</f>
        <v>3.2505891295073676E-2</v>
      </c>
      <c r="J1471">
        <v>3.2505891295073676E-2</v>
      </c>
      <c r="K1471">
        <f>(Table1[[#This Row],[H-S Bet]]*Table1[[#This Row],[Odds]]*Table1[[#This Row],[Win]]-Table1[[#This Row],[H-S Bet]])*Table1[[#This Row],[H-S Bankroll]]</f>
        <v>4.3091091536723525E-2</v>
      </c>
      <c r="L1471">
        <f>Table1[[#This Row],[H-S Bet]]*Table1[[#This Row],[Odds]]*Table1[[#This Row],[Win]]-Table1[[#This Row],[H-S Bet]]</f>
        <v>3.5756480424581051E-2</v>
      </c>
      <c r="M1471" s="5">
        <f>M1470</f>
        <v>1.2051267637376368</v>
      </c>
      <c r="N1471" s="4">
        <v>0.51400000000000001</v>
      </c>
      <c r="O1471" s="4">
        <f>((Table1[[#This Row],[Dom prob.]]*(Table1[[#This Row],[Odds]]-1)-1+Table1[[#This Row],[Dom prob.]])/(Table1[[#This Row],[Odds]]-1))*0.3</f>
        <v>2.1654545454545458E-2</v>
      </c>
      <c r="P1471" s="4">
        <v>2.1654545454545458E-2</v>
      </c>
      <c r="Q1471" s="4">
        <f>(Table1[[#This Row],[Dom Bet]]*Table1[[#This Row],[Odds]]*Table1[[#This Row],[Win]]-Table1[[#This Row],[Dom Bet]])*Table1[[#This Row],[Dom Bankroll]]</f>
        <v>2.9986282855866141E-2</v>
      </c>
      <c r="R1471" s="4">
        <f>Table1[[#This Row],[Dom Bet]]*Table1[[#This Row],[Odds]]*Table1[[#This Row],[Win]]-Table1[[#This Row],[Dom Bet]]</f>
        <v>2.3820000000000004E-2</v>
      </c>
      <c r="S1471" s="4">
        <f>S1470</f>
        <v>1.2588699771564289</v>
      </c>
      <c r="T1471">
        <v>0.50749999999999995</v>
      </c>
      <c r="U1471">
        <f>((Table1[[#This Row],[BB prob.]]*(Table1[[#This Row],[Odds]]-1)-1+Table1[[#This Row],[BB prob.]])/(Table1[[#This Row],[Odds]]-1))*0.3</f>
        <v>1.7931818181818174E-2</v>
      </c>
      <c r="V1471">
        <v>1.7931818181818174E-2</v>
      </c>
      <c r="W1471">
        <f>(Table1[[#This Row],[BB Bet]]*Table1[[#This Row],[Odds]]*Table1[[#This Row],[Win]]-Table1[[#This Row],[BB Bet]])*Table1[[#This Row],[BB Bankroll]]</f>
        <v>2.0913155851647717E-2</v>
      </c>
      <c r="X1471">
        <f>Table1[[#This Row],[BB Bet]]*Table1[[#This Row],[Odds]]*Table1[[#This Row],[Win]]-Table1[[#This Row],[BB Bet]]</f>
        <v>1.9724999999999993E-2</v>
      </c>
      <c r="Y1471" s="5">
        <f>Y1470</f>
        <v>1.0602360381063485</v>
      </c>
    </row>
    <row r="1472" spans="1:25" x14ac:dyDescent="0.35">
      <c r="A1472" s="4">
        <v>2020020759</v>
      </c>
      <c r="B1472" s="4">
        <v>103</v>
      </c>
      <c r="C1472" s="4" t="s">
        <v>30</v>
      </c>
      <c r="D1472" s="4" t="s">
        <v>9</v>
      </c>
      <c r="E1472" s="4">
        <v>1</v>
      </c>
      <c r="F1472" s="4">
        <v>1</v>
      </c>
      <c r="G1472" s="4">
        <v>2.0499999999999998</v>
      </c>
      <c r="H1472">
        <v>0.4803667953028779</v>
      </c>
      <c r="I1472">
        <f>((Table1[[#This Row],[H-S prob.]]*(Table1[[#This Row],[Odds]]-1)-1+Table1[[#This Row],[H-S prob.]])/(Table1[[#This Row],[Odds]]-1))*0.3</f>
        <v>-4.3565913226001028E-3</v>
      </c>
      <c r="K1472">
        <f>(Table1[[#This Row],[H-S Bet]]*Table1[[#This Row],[Odds]]*Table1[[#This Row],[Win]]-Table1[[#This Row],[H-S Bet]])*Table1[[#This Row],[H-S Bankroll]]</f>
        <v>0</v>
      </c>
      <c r="L1472">
        <f>Table1[[#This Row],[H-S Bet]]*Table1[[#This Row],[Odds]]*Table1[[#This Row],[Win]]-Table1[[#This Row],[H-S Bet]]</f>
        <v>0</v>
      </c>
      <c r="M1472" s="5">
        <f>M1471</f>
        <v>1.2051267637376368</v>
      </c>
      <c r="N1472" s="4">
        <v>0.495</v>
      </c>
      <c r="O1472" s="4">
        <f>((Table1[[#This Row],[Dom prob.]]*(Table1[[#This Row],[Odds]]-1)-1+Table1[[#This Row],[Dom prob.]])/(Table1[[#This Row],[Odds]]-1))*0.3</f>
        <v>4.2142857142856947E-3</v>
      </c>
      <c r="P1472" s="4">
        <v>4.2142857142856947E-3</v>
      </c>
      <c r="Q1472" s="4">
        <f>(Table1[[#This Row],[Dom Bet]]*Table1[[#This Row],[Odds]]*Table1[[#This Row],[Win]]-Table1[[#This Row],[Dom Bet]])*Table1[[#This Row],[Dom Bankroll]]</f>
        <v>5.5704996489171722E-3</v>
      </c>
      <c r="R1472" s="4">
        <f>Table1[[#This Row],[Dom Bet]]*Table1[[#This Row],[Odds]]*Table1[[#This Row],[Win]]-Table1[[#This Row],[Dom Bet]]</f>
        <v>4.4249999999999793E-3</v>
      </c>
      <c r="S1472" s="4">
        <f>S1471</f>
        <v>1.2588699771564289</v>
      </c>
      <c r="T1472">
        <v>0.45340000000000003</v>
      </c>
      <c r="U1472">
        <f>((Table1[[#This Row],[BB prob.]]*(Table1[[#This Row],[Odds]]-1)-1+Table1[[#This Row],[BB prob.]])/(Table1[[#This Row],[Odds]]-1))*0.3</f>
        <v>-2.0151428571428567E-2</v>
      </c>
      <c r="W1472">
        <f>(Table1[[#This Row],[BB Bet]]*Table1[[#This Row],[Odds]]*Table1[[#This Row],[Win]]-Table1[[#This Row],[BB Bet]])*Table1[[#This Row],[BB Bankroll]]</f>
        <v>0</v>
      </c>
      <c r="X1472">
        <f>Table1[[#This Row],[BB Bet]]*Table1[[#This Row],[Odds]]*Table1[[#This Row],[Win]]-Table1[[#This Row],[BB Bet]]</f>
        <v>0</v>
      </c>
      <c r="Y1472" s="5">
        <f>Y1471</f>
        <v>1.0602360381063485</v>
      </c>
    </row>
    <row r="1473" spans="1:25" x14ac:dyDescent="0.35">
      <c r="A1473" s="4">
        <v>2020020759</v>
      </c>
      <c r="B1473" s="4">
        <v>103</v>
      </c>
      <c r="C1473" s="4" t="s">
        <v>9</v>
      </c>
      <c r="D1473" s="4" t="s">
        <v>30</v>
      </c>
      <c r="E1473" s="4">
        <v>0</v>
      </c>
      <c r="F1473" s="4">
        <v>0</v>
      </c>
      <c r="G1473" s="4">
        <v>1.8</v>
      </c>
      <c r="H1473">
        <v>0.51963320469712215</v>
      </c>
      <c r="I1473">
        <f>((Table1[[#This Row],[H-S prob.]]*(Table1[[#This Row],[Odds]]-1)-1+Table1[[#This Row],[H-S prob.]])/(Table1[[#This Row],[Odds]]-1))*0.3</f>
        <v>-2.424758682944253E-2</v>
      </c>
      <c r="K1473">
        <f>(Table1[[#This Row],[H-S Bet]]*Table1[[#This Row],[Odds]]*Table1[[#This Row],[Win]]-Table1[[#This Row],[H-S Bet]])*Table1[[#This Row],[H-S Bankroll]]</f>
        <v>0</v>
      </c>
      <c r="L1473">
        <f>Table1[[#This Row],[H-S Bet]]*Table1[[#This Row],[Odds]]*Table1[[#This Row],[Win]]-Table1[[#This Row],[H-S Bet]]</f>
        <v>0</v>
      </c>
      <c r="M1473" s="5">
        <f>M1472</f>
        <v>1.2051267637376368</v>
      </c>
      <c r="N1473" s="4">
        <v>0.505</v>
      </c>
      <c r="O1473" s="4">
        <f>((Table1[[#This Row],[Dom prob.]]*(Table1[[#This Row],[Odds]]-1)-1+Table1[[#This Row],[Dom prob.]])/(Table1[[#This Row],[Odds]]-1))*0.3</f>
        <v>-3.4124999999999989E-2</v>
      </c>
      <c r="P1473" s="4"/>
      <c r="Q1473" s="4">
        <f>(Table1[[#This Row],[Dom Bet]]*Table1[[#This Row],[Odds]]*Table1[[#This Row],[Win]]-Table1[[#This Row],[Dom Bet]])*Table1[[#This Row],[Dom Bankroll]]</f>
        <v>0</v>
      </c>
      <c r="R1473" s="4">
        <f>Table1[[#This Row],[Dom Bet]]*Table1[[#This Row],[Odds]]*Table1[[#This Row],[Win]]-Table1[[#This Row],[Dom Bet]]</f>
        <v>0</v>
      </c>
      <c r="S1473" s="4">
        <f>S1472</f>
        <v>1.2588699771564289</v>
      </c>
      <c r="T1473">
        <v>0.54659999999999997</v>
      </c>
      <c r="U1473">
        <f>((Table1[[#This Row],[BB prob.]]*(Table1[[#This Row],[Odds]]-1)-1+Table1[[#This Row],[BB prob.]])/(Table1[[#This Row],[Odds]]-1))*0.3</f>
        <v>-6.0450000000000087E-3</v>
      </c>
      <c r="W1473">
        <f>(Table1[[#This Row],[BB Bet]]*Table1[[#This Row],[Odds]]*Table1[[#This Row],[Win]]-Table1[[#This Row],[BB Bet]])*Table1[[#This Row],[BB Bankroll]]</f>
        <v>0</v>
      </c>
      <c r="X1473">
        <f>Table1[[#This Row],[BB Bet]]*Table1[[#This Row],[Odds]]*Table1[[#This Row],[Win]]-Table1[[#This Row],[BB Bet]]</f>
        <v>0</v>
      </c>
      <c r="Y1473" s="5">
        <f>Y1472</f>
        <v>1.0602360381063485</v>
      </c>
    </row>
    <row r="1474" spans="1:25" x14ac:dyDescent="0.35">
      <c r="A1474" s="4">
        <v>2020020760</v>
      </c>
      <c r="B1474" s="4">
        <v>103</v>
      </c>
      <c r="C1474" s="4" t="s">
        <v>8</v>
      </c>
      <c r="D1474" s="4" t="s">
        <v>23</v>
      </c>
      <c r="E1474" s="4">
        <v>0</v>
      </c>
      <c r="F1474" s="4">
        <v>1</v>
      </c>
      <c r="G1474" s="4">
        <v>1.9</v>
      </c>
      <c r="H1474">
        <v>0.52561973216218527</v>
      </c>
      <c r="I1474">
        <f>((Table1[[#This Row],[H-S prob.]]*(Table1[[#This Row],[Odds]]-1)-1+Table1[[#This Row],[H-S prob.]])/(Table1[[#This Row],[Odds]]-1))*0.3</f>
        <v>-4.4083629728268003E-4</v>
      </c>
      <c r="K1474">
        <f>(Table1[[#This Row],[H-S Bet]]*Table1[[#This Row],[Odds]]*Table1[[#This Row],[Win]]-Table1[[#This Row],[H-S Bet]])*Table1[[#This Row],[H-S Bankroll]]</f>
        <v>0</v>
      </c>
      <c r="L1474">
        <f>Table1[[#This Row],[H-S Bet]]*Table1[[#This Row],[Odds]]*Table1[[#This Row],[Win]]-Table1[[#This Row],[H-S Bet]]</f>
        <v>0</v>
      </c>
      <c r="M1474" s="5">
        <f>M1473</f>
        <v>1.2051267637376368</v>
      </c>
      <c r="N1474" s="4">
        <v>0.47799999999999998</v>
      </c>
      <c r="O1474" s="4">
        <f>((Table1[[#This Row],[Dom prob.]]*(Table1[[#This Row],[Odds]]-1)-1+Table1[[#This Row],[Dom prob.]])/(Table1[[#This Row],[Odds]]-1))*0.3</f>
        <v>-3.0600000000000037E-2</v>
      </c>
      <c r="P1474" s="4"/>
      <c r="Q1474" s="4">
        <f>(Table1[[#This Row],[Dom Bet]]*Table1[[#This Row],[Odds]]*Table1[[#This Row],[Win]]-Table1[[#This Row],[Dom Bet]])*Table1[[#This Row],[Dom Bankroll]]</f>
        <v>0</v>
      </c>
      <c r="R1474" s="4">
        <f>Table1[[#This Row],[Dom Bet]]*Table1[[#This Row],[Odds]]*Table1[[#This Row],[Win]]-Table1[[#This Row],[Dom Bet]]</f>
        <v>0</v>
      </c>
      <c r="S1474" s="4">
        <f>S1473</f>
        <v>1.2588699771564289</v>
      </c>
      <c r="T1474">
        <v>0.46050000000000002</v>
      </c>
      <c r="U1474">
        <f>((Table1[[#This Row],[BB prob.]]*(Table1[[#This Row],[Odds]]-1)-1+Table1[[#This Row],[BB prob.]])/(Table1[[#This Row],[Odds]]-1))*0.3</f>
        <v>-4.1683333333333336E-2</v>
      </c>
      <c r="W1474">
        <f>(Table1[[#This Row],[BB Bet]]*Table1[[#This Row],[Odds]]*Table1[[#This Row],[Win]]-Table1[[#This Row],[BB Bet]])*Table1[[#This Row],[BB Bankroll]]</f>
        <v>0</v>
      </c>
      <c r="X1474">
        <f>Table1[[#This Row],[BB Bet]]*Table1[[#This Row],[Odds]]*Table1[[#This Row],[Win]]-Table1[[#This Row],[BB Bet]]</f>
        <v>0</v>
      </c>
      <c r="Y1474" s="5">
        <f>Y1473</f>
        <v>1.0602360381063485</v>
      </c>
    </row>
    <row r="1475" spans="1:25" x14ac:dyDescent="0.35">
      <c r="A1475" s="4">
        <v>2020020760</v>
      </c>
      <c r="B1475" s="4">
        <v>103</v>
      </c>
      <c r="C1475" s="4" t="s">
        <v>23</v>
      </c>
      <c r="D1475" s="4" t="s">
        <v>8</v>
      </c>
      <c r="E1475" s="4">
        <v>1</v>
      </c>
      <c r="F1475" s="4">
        <v>0</v>
      </c>
      <c r="G1475" s="4">
        <v>1.95</v>
      </c>
      <c r="H1475">
        <v>0.47438026783781467</v>
      </c>
      <c r="I1475">
        <f>((Table1[[#This Row],[H-S prob.]]*(Table1[[#This Row],[Odds]]-1)-1+Table1[[#This Row],[H-S prob.]])/(Table1[[#This Row],[Odds]]-1))*0.3</f>
        <v>-2.367109822618783E-2</v>
      </c>
      <c r="K1475">
        <f>(Table1[[#This Row],[H-S Bet]]*Table1[[#This Row],[Odds]]*Table1[[#This Row],[Win]]-Table1[[#This Row],[H-S Bet]])*Table1[[#This Row],[H-S Bankroll]]</f>
        <v>0</v>
      </c>
      <c r="L1475">
        <f>Table1[[#This Row],[H-S Bet]]*Table1[[#This Row],[Odds]]*Table1[[#This Row],[Win]]-Table1[[#This Row],[H-S Bet]]</f>
        <v>0</v>
      </c>
      <c r="M1475" s="5">
        <f>M1474</f>
        <v>1.2051267637376368</v>
      </c>
      <c r="N1475" s="4">
        <v>0.52200000000000002</v>
      </c>
      <c r="O1475" s="4">
        <f>((Table1[[#This Row],[Dom prob.]]*(Table1[[#This Row],[Odds]]-1)-1+Table1[[#This Row],[Dom prob.]])/(Table1[[#This Row],[Odds]]-1))*0.3</f>
        <v>5.652631578947377E-3</v>
      </c>
      <c r="P1475" s="4">
        <v>5.652631578947377E-3</v>
      </c>
      <c r="Q1475" s="4">
        <f>(Table1[[#This Row],[Dom Bet]]*Table1[[#This Row],[Odds]]*Table1[[#This Row],[Win]]-Table1[[#This Row],[Dom Bet]])*Table1[[#This Row],[Dom Bankroll]]</f>
        <v>-7.1159281866631932E-3</v>
      </c>
      <c r="R1475" s="4">
        <f>Table1[[#This Row],[Dom Bet]]*Table1[[#This Row],[Odds]]*Table1[[#This Row],[Win]]-Table1[[#This Row],[Dom Bet]]</f>
        <v>-5.652631578947377E-3</v>
      </c>
      <c r="S1475" s="4">
        <f>S1474</f>
        <v>1.2588699771564289</v>
      </c>
      <c r="T1475">
        <v>0.53949999999999998</v>
      </c>
      <c r="U1475">
        <f>((Table1[[#This Row],[BB prob.]]*(Table1[[#This Row],[Odds]]-1)-1+Table1[[#This Row],[BB prob.]])/(Table1[[#This Row],[Odds]]-1))*0.3</f>
        <v>1.642894736842105E-2</v>
      </c>
      <c r="V1475">
        <v>1.642894736842105E-2</v>
      </c>
      <c r="W1475">
        <f>(Table1[[#This Row],[BB Bet]]*Table1[[#This Row],[Odds]]*Table1[[#This Row],[Win]]-Table1[[#This Row],[BB Bet]])*Table1[[#This Row],[BB Bankroll]]</f>
        <v>-1.7418562068152454E-2</v>
      </c>
      <c r="X1475">
        <f>Table1[[#This Row],[BB Bet]]*Table1[[#This Row],[Odds]]*Table1[[#This Row],[Win]]-Table1[[#This Row],[BB Bet]]</f>
        <v>-1.642894736842105E-2</v>
      </c>
      <c r="Y1475" s="5">
        <f>Y1474</f>
        <v>1.0602360381063485</v>
      </c>
    </row>
    <row r="1476" spans="1:25" x14ac:dyDescent="0.35">
      <c r="A1476" s="4">
        <v>2020020763</v>
      </c>
      <c r="B1476" s="4">
        <v>103</v>
      </c>
      <c r="C1476" s="4" t="s">
        <v>18</v>
      </c>
      <c r="D1476" s="4" t="s">
        <v>32</v>
      </c>
      <c r="E1476" s="4">
        <v>0</v>
      </c>
      <c r="F1476" s="4">
        <v>0</v>
      </c>
      <c r="G1476" s="4">
        <v>1.83</v>
      </c>
      <c r="H1476">
        <v>0.53244099118822052</v>
      </c>
      <c r="I1476">
        <f>((Table1[[#This Row],[H-S prob.]]*(Table1[[#This Row],[Odds]]-1)-1+Table1[[#This Row],[H-S prob.]])/(Table1[[#This Row],[Odds]]-1))*0.3</f>
        <v>-9.2649347441770193E-3</v>
      </c>
      <c r="K1476">
        <f>(Table1[[#This Row],[H-S Bet]]*Table1[[#This Row],[Odds]]*Table1[[#This Row],[Win]]-Table1[[#This Row],[H-S Bet]])*Table1[[#This Row],[H-S Bankroll]]</f>
        <v>0</v>
      </c>
      <c r="L1476">
        <f>Table1[[#This Row],[H-S Bet]]*Table1[[#This Row],[Odds]]*Table1[[#This Row],[Win]]-Table1[[#This Row],[H-S Bet]]</f>
        <v>0</v>
      </c>
      <c r="M1476" s="5">
        <f>M1475</f>
        <v>1.2051267637376368</v>
      </c>
      <c r="N1476" s="4">
        <v>0.57200000000000006</v>
      </c>
      <c r="O1476" s="4">
        <f>((Table1[[#This Row],[Dom prob.]]*(Table1[[#This Row],[Odds]]-1)-1+Table1[[#This Row],[Dom prob.]])/(Table1[[#This Row],[Odds]]-1))*0.3</f>
        <v>1.6901204819277156E-2</v>
      </c>
      <c r="P1476" s="4">
        <v>1.6901204819277156E-2</v>
      </c>
      <c r="Q1476" s="4">
        <f>(Table1[[#This Row],[Dom Bet]]*Table1[[#This Row],[Odds]]*Table1[[#This Row],[Win]]-Table1[[#This Row],[Dom Bet]])*Table1[[#This Row],[Dom Bankroll]]</f>
        <v>-2.1276419324759561E-2</v>
      </c>
      <c r="R1476" s="4">
        <f>Table1[[#This Row],[Dom Bet]]*Table1[[#This Row],[Odds]]*Table1[[#This Row],[Win]]-Table1[[#This Row],[Dom Bet]]</f>
        <v>-1.6901204819277156E-2</v>
      </c>
      <c r="S1476" s="4">
        <f>S1475</f>
        <v>1.2588699771564289</v>
      </c>
      <c r="T1476">
        <v>0.54859999999999998</v>
      </c>
      <c r="U1476">
        <f>((Table1[[#This Row],[BB prob.]]*(Table1[[#This Row],[Odds]]-1)-1+Table1[[#This Row],[BB prob.]])/(Table1[[#This Row],[Odds]]-1))*0.3</f>
        <v>1.4233734939759024E-3</v>
      </c>
      <c r="V1476">
        <v>1.4233734939759024E-3</v>
      </c>
      <c r="W1476">
        <f>(Table1[[#This Row],[BB Bet]]*Table1[[#This Row],[Odds]]*Table1[[#This Row],[Win]]-Table1[[#This Row],[BB Bet]])*Table1[[#This Row],[BB Bankroll]]</f>
        <v>-1.5091118739986012E-3</v>
      </c>
      <c r="X1476">
        <f>Table1[[#This Row],[BB Bet]]*Table1[[#This Row],[Odds]]*Table1[[#This Row],[Win]]-Table1[[#This Row],[BB Bet]]</f>
        <v>-1.4233734939759024E-3</v>
      </c>
      <c r="Y1476" s="5">
        <f>Y1475</f>
        <v>1.0602360381063485</v>
      </c>
    </row>
    <row r="1477" spans="1:25" x14ac:dyDescent="0.35">
      <c r="A1477" s="4">
        <v>2020020763</v>
      </c>
      <c r="B1477" s="4">
        <v>103</v>
      </c>
      <c r="C1477" s="4" t="s">
        <v>32</v>
      </c>
      <c r="D1477" s="4" t="s">
        <v>18</v>
      </c>
      <c r="E1477" s="4">
        <v>1</v>
      </c>
      <c r="F1477" s="4">
        <v>1</v>
      </c>
      <c r="G1477" s="4">
        <v>2.0499999999999998</v>
      </c>
      <c r="H1477">
        <v>0.46755900881177959</v>
      </c>
      <c r="I1477">
        <f>((Table1[[#This Row],[H-S prob.]]*(Table1[[#This Row],[Odds]]-1)-1+Table1[[#This Row],[H-S prob.]])/(Table1[[#This Row],[Odds]]-1))*0.3</f>
        <v>-1.1858294838814844E-2</v>
      </c>
      <c r="K1477">
        <f>(Table1[[#This Row],[H-S Bet]]*Table1[[#This Row],[Odds]]*Table1[[#This Row],[Win]]-Table1[[#This Row],[H-S Bet]])*Table1[[#This Row],[H-S Bankroll]]</f>
        <v>0</v>
      </c>
      <c r="L1477">
        <f>Table1[[#This Row],[H-S Bet]]*Table1[[#This Row],[Odds]]*Table1[[#This Row],[Win]]-Table1[[#This Row],[H-S Bet]]</f>
        <v>0</v>
      </c>
      <c r="M1477" s="5">
        <f>M1476</f>
        <v>1.2051267637376368</v>
      </c>
      <c r="N1477" s="4">
        <v>0.42799999999999999</v>
      </c>
      <c r="O1477" s="4">
        <f>((Table1[[#This Row],[Dom prob.]]*(Table1[[#This Row],[Odds]]-1)-1+Table1[[#This Row],[Dom prob.]])/(Table1[[#This Row],[Odds]]-1))*0.3</f>
        <v>-3.5028571428571458E-2</v>
      </c>
      <c r="P1477" s="4"/>
      <c r="Q1477" s="4">
        <f>(Table1[[#This Row],[Dom Bet]]*Table1[[#This Row],[Odds]]*Table1[[#This Row],[Win]]-Table1[[#This Row],[Dom Bet]])*Table1[[#This Row],[Dom Bankroll]]</f>
        <v>0</v>
      </c>
      <c r="R1477" s="4">
        <f>Table1[[#This Row],[Dom Bet]]*Table1[[#This Row],[Odds]]*Table1[[#This Row],[Win]]-Table1[[#This Row],[Dom Bet]]</f>
        <v>0</v>
      </c>
      <c r="S1477" s="4">
        <f>S1476</f>
        <v>1.2588699771564289</v>
      </c>
      <c r="T1477">
        <v>0.45140000000000002</v>
      </c>
      <c r="U1477">
        <f>((Table1[[#This Row],[BB prob.]]*(Table1[[#This Row],[Odds]]-1)-1+Table1[[#This Row],[BB prob.]])/(Table1[[#This Row],[Odds]]-1))*0.3</f>
        <v>-2.1322857142857136E-2</v>
      </c>
      <c r="W1477">
        <f>(Table1[[#This Row],[BB Bet]]*Table1[[#This Row],[Odds]]*Table1[[#This Row],[Win]]-Table1[[#This Row],[BB Bet]])*Table1[[#This Row],[BB Bankroll]]</f>
        <v>0</v>
      </c>
      <c r="X1477">
        <f>Table1[[#This Row],[BB Bet]]*Table1[[#This Row],[Odds]]*Table1[[#This Row],[Win]]-Table1[[#This Row],[BB Bet]]</f>
        <v>0</v>
      </c>
      <c r="Y1477" s="5">
        <f>Y1476</f>
        <v>1.0602360381063485</v>
      </c>
    </row>
    <row r="1478" spans="1:25" x14ac:dyDescent="0.35">
      <c r="A1478" s="4">
        <v>2020020765</v>
      </c>
      <c r="B1478" s="4">
        <v>103</v>
      </c>
      <c r="C1478" s="4" t="s">
        <v>26</v>
      </c>
      <c r="D1478" s="4" t="s">
        <v>28</v>
      </c>
      <c r="E1478" s="4">
        <v>0</v>
      </c>
      <c r="F1478" s="4">
        <v>0</v>
      </c>
      <c r="G1478" s="4">
        <v>2.35</v>
      </c>
      <c r="H1478">
        <v>0.37520767585006087</v>
      </c>
      <c r="I1478">
        <f>((Table1[[#This Row],[H-S prob.]]*(Table1[[#This Row],[Odds]]-1)-1+Table1[[#This Row],[H-S prob.]])/(Table1[[#This Row],[Odds]]-1))*0.3</f>
        <v>-2.6280435944968202E-2</v>
      </c>
      <c r="K1478">
        <f>(Table1[[#This Row],[H-S Bet]]*Table1[[#This Row],[Odds]]*Table1[[#This Row],[Win]]-Table1[[#This Row],[H-S Bet]])*Table1[[#This Row],[H-S Bankroll]]</f>
        <v>0</v>
      </c>
      <c r="L1478">
        <f>Table1[[#This Row],[H-S Bet]]*Table1[[#This Row],[Odds]]*Table1[[#This Row],[Win]]-Table1[[#This Row],[H-S Bet]]</f>
        <v>0</v>
      </c>
      <c r="M1478" s="5">
        <f>M1477</f>
        <v>1.2051267637376368</v>
      </c>
      <c r="N1478" s="4">
        <v>0.43999999999999995</v>
      </c>
      <c r="O1478" s="4">
        <f>((Table1[[#This Row],[Dom prob.]]*(Table1[[#This Row],[Odds]]-1)-1+Table1[[#This Row],[Dom prob.]])/(Table1[[#This Row],[Odds]]-1))*0.3</f>
        <v>7.5555555555555367E-3</v>
      </c>
      <c r="P1478" s="4">
        <v>7.5555555555555367E-3</v>
      </c>
      <c r="Q1478" s="4">
        <f>(Table1[[#This Row],[Dom Bet]]*Table1[[#This Row],[Odds]]*Table1[[#This Row],[Win]]-Table1[[#This Row],[Dom Bet]])*Table1[[#This Row],[Dom Bankroll]]</f>
        <v>-9.5114620496263274E-3</v>
      </c>
      <c r="R1478" s="4">
        <f>Table1[[#This Row],[Dom Bet]]*Table1[[#This Row],[Odds]]*Table1[[#This Row],[Win]]-Table1[[#This Row],[Dom Bet]]</f>
        <v>-7.5555555555555367E-3</v>
      </c>
      <c r="S1478" s="4">
        <f>S1477</f>
        <v>1.2588699771564289</v>
      </c>
      <c r="T1478">
        <v>0.38949999999999996</v>
      </c>
      <c r="U1478">
        <f>((Table1[[#This Row],[BB prob.]]*(Table1[[#This Row],[Odds]]-1)-1+Table1[[#This Row],[BB prob.]])/(Table1[[#This Row],[Odds]]-1))*0.3</f>
        <v>-1.8816666666666679E-2</v>
      </c>
      <c r="W1478">
        <f>(Table1[[#This Row],[BB Bet]]*Table1[[#This Row],[Odds]]*Table1[[#This Row],[Win]]-Table1[[#This Row],[BB Bet]])*Table1[[#This Row],[BB Bankroll]]</f>
        <v>0</v>
      </c>
      <c r="X1478">
        <f>Table1[[#This Row],[BB Bet]]*Table1[[#This Row],[Odds]]*Table1[[#This Row],[Win]]-Table1[[#This Row],[BB Bet]]</f>
        <v>0</v>
      </c>
      <c r="Y1478" s="5">
        <f>Y1477</f>
        <v>1.0602360381063485</v>
      </c>
    </row>
    <row r="1479" spans="1:25" x14ac:dyDescent="0.35">
      <c r="A1479" s="4">
        <v>2020020765</v>
      </c>
      <c r="B1479" s="4">
        <v>103</v>
      </c>
      <c r="C1479" s="4" t="s">
        <v>28</v>
      </c>
      <c r="D1479" s="4" t="s">
        <v>26</v>
      </c>
      <c r="E1479" s="4">
        <v>1</v>
      </c>
      <c r="F1479" s="4">
        <v>1</v>
      </c>
      <c r="G1479" s="4">
        <v>1.64</v>
      </c>
      <c r="H1479">
        <v>0.62479232414993924</v>
      </c>
      <c r="I1479">
        <f>((Table1[[#This Row],[H-S prob.]]*(Table1[[#This Row],[Odds]]-1)-1+Table1[[#This Row],[H-S prob.]])/(Table1[[#This Row],[Odds]]-1))*0.3</f>
        <v>1.1559099190265791E-2</v>
      </c>
      <c r="J1479">
        <v>1.1559099190265791E-2</v>
      </c>
      <c r="K1479">
        <f>(Table1[[#This Row],[H-S Bet]]*Table1[[#This Row],[Odds]]*Table1[[#This Row],[Win]]-Table1[[#This Row],[H-S Bet]])*Table1[[#This Row],[H-S Bankroll]]</f>
        <v>8.9153150712879044E-3</v>
      </c>
      <c r="L1479">
        <f>Table1[[#This Row],[H-S Bet]]*Table1[[#This Row],[Odds]]*Table1[[#This Row],[Win]]-Table1[[#This Row],[H-S Bet]]</f>
        <v>7.397823481770106E-3</v>
      </c>
      <c r="M1479" s="5">
        <f>M1478</f>
        <v>1.2051267637376368</v>
      </c>
      <c r="N1479" s="4">
        <v>0.56000000000000005</v>
      </c>
      <c r="O1479" s="4">
        <f>((Table1[[#This Row],[Dom prob.]]*(Table1[[#This Row],[Odds]]-1)-1+Table1[[#This Row],[Dom prob.]])/(Table1[[#This Row],[Odds]]-1))*0.3</f>
        <v>-3.8249999999999958E-2</v>
      </c>
      <c r="P1479" s="4"/>
      <c r="Q1479" s="4">
        <f>(Table1[[#This Row],[Dom Bet]]*Table1[[#This Row],[Odds]]*Table1[[#This Row],[Win]]-Table1[[#This Row],[Dom Bet]])*Table1[[#This Row],[Dom Bankroll]]</f>
        <v>0</v>
      </c>
      <c r="R1479" s="4">
        <f>Table1[[#This Row],[Dom Bet]]*Table1[[#This Row],[Odds]]*Table1[[#This Row],[Win]]-Table1[[#This Row],[Dom Bet]]</f>
        <v>0</v>
      </c>
      <c r="S1479" s="4">
        <f>S1478</f>
        <v>1.2588699771564289</v>
      </c>
      <c r="T1479">
        <v>0.61050000000000004</v>
      </c>
      <c r="U1479">
        <f>((Table1[[#This Row],[BB prob.]]*(Table1[[#This Row],[Odds]]-1)-1+Table1[[#This Row],[BB prob.]])/(Table1[[#This Row],[Odds]]-1))*0.3</f>
        <v>5.7187499999999947E-4</v>
      </c>
      <c r="V1479">
        <v>5.7187499999999947E-4</v>
      </c>
      <c r="W1479">
        <f>(Table1[[#This Row],[BB Bet]]*Table1[[#This Row],[Odds]]*Table1[[#This Row],[Win]]-Table1[[#This Row],[BB Bet]])*Table1[[#This Row],[BB Bankroll]]</f>
        <v>3.8804638994692308E-4</v>
      </c>
      <c r="X1479">
        <f>Table1[[#This Row],[BB Bet]]*Table1[[#This Row],[Odds]]*Table1[[#This Row],[Win]]-Table1[[#This Row],[BB Bet]]</f>
        <v>3.6599999999999957E-4</v>
      </c>
      <c r="Y1479" s="5">
        <f>Y1478</f>
        <v>1.0602360381063485</v>
      </c>
    </row>
    <row r="1480" spans="1:25" x14ac:dyDescent="0.35">
      <c r="A1480" s="4">
        <v>2020020766</v>
      </c>
      <c r="B1480" s="4">
        <v>103</v>
      </c>
      <c r="C1480" s="4" t="s">
        <v>24</v>
      </c>
      <c r="D1480" s="4" t="s">
        <v>25</v>
      </c>
      <c r="E1480" s="4">
        <v>0</v>
      </c>
      <c r="F1480" s="4">
        <v>0</v>
      </c>
      <c r="G1480" s="4">
        <v>1.83</v>
      </c>
      <c r="H1480">
        <v>0.53712881453534034</v>
      </c>
      <c r="I1480">
        <f>((Table1[[#This Row],[H-S prob.]]*(Table1[[#This Row],[Odds]]-1)-1+Table1[[#This Row],[H-S prob.]])/(Table1[[#This Row],[Odds]]-1))*0.3</f>
        <v>-6.1641937591543983E-3</v>
      </c>
      <c r="K1480">
        <f>(Table1[[#This Row],[H-S Bet]]*Table1[[#This Row],[Odds]]*Table1[[#This Row],[Win]]-Table1[[#This Row],[H-S Bet]])*Table1[[#This Row],[H-S Bankroll]]</f>
        <v>0</v>
      </c>
      <c r="L1480">
        <f>Table1[[#This Row],[H-S Bet]]*Table1[[#This Row],[Odds]]*Table1[[#This Row],[Win]]-Table1[[#This Row],[H-S Bet]]</f>
        <v>0</v>
      </c>
      <c r="M1480" s="5">
        <f>M1479</f>
        <v>1.2051267637376368</v>
      </c>
      <c r="N1480" s="4">
        <v>0.45999999999999996</v>
      </c>
      <c r="O1480" s="4">
        <f>((Table1[[#This Row],[Dom prob.]]*(Table1[[#This Row],[Odds]]-1)-1+Table1[[#This Row],[Dom prob.]])/(Table1[[#This Row],[Odds]]-1))*0.3</f>
        <v>-5.7180722891566262E-2</v>
      </c>
      <c r="P1480" s="4"/>
      <c r="Q1480" s="4">
        <f>(Table1[[#This Row],[Dom Bet]]*Table1[[#This Row],[Odds]]*Table1[[#This Row],[Win]]-Table1[[#This Row],[Dom Bet]])*Table1[[#This Row],[Dom Bankroll]]</f>
        <v>0</v>
      </c>
      <c r="R1480" s="4">
        <f>Table1[[#This Row],[Dom Bet]]*Table1[[#This Row],[Odds]]*Table1[[#This Row],[Win]]-Table1[[#This Row],[Dom Bet]]</f>
        <v>0</v>
      </c>
      <c r="S1480" s="4">
        <f>S1479</f>
        <v>1.2588699771564289</v>
      </c>
      <c r="T1480">
        <v>0.5444</v>
      </c>
      <c r="U1480">
        <f>((Table1[[#This Row],[BB prob.]]*(Table1[[#This Row],[Odds]]-1)-1+Table1[[#This Row],[BB prob.]])/(Table1[[#This Row],[Odds]]-1))*0.3</f>
        <v>-1.3546987951807133E-3</v>
      </c>
      <c r="W1480">
        <f>(Table1[[#This Row],[BB Bet]]*Table1[[#This Row],[Odds]]*Table1[[#This Row],[Win]]-Table1[[#This Row],[BB Bet]])*Table1[[#This Row],[BB Bankroll]]</f>
        <v>0</v>
      </c>
      <c r="X1480">
        <f>Table1[[#This Row],[BB Bet]]*Table1[[#This Row],[Odds]]*Table1[[#This Row],[Win]]-Table1[[#This Row],[BB Bet]]</f>
        <v>0</v>
      </c>
      <c r="Y1480" s="5">
        <f>Y1479</f>
        <v>1.0602360381063485</v>
      </c>
    </row>
    <row r="1481" spans="1:25" x14ac:dyDescent="0.35">
      <c r="A1481" s="4">
        <v>2020020766</v>
      </c>
      <c r="B1481" s="4">
        <v>103</v>
      </c>
      <c r="C1481" s="4" t="s">
        <v>25</v>
      </c>
      <c r="D1481" s="4" t="s">
        <v>24</v>
      </c>
      <c r="E1481" s="4">
        <v>1</v>
      </c>
      <c r="F1481" s="4">
        <v>1</v>
      </c>
      <c r="G1481" s="4">
        <v>2.0499999999999998</v>
      </c>
      <c r="H1481">
        <v>0.46287118546465966</v>
      </c>
      <c r="I1481">
        <f>((Table1[[#This Row],[H-S prob.]]*(Table1[[#This Row],[Odds]]-1)-1+Table1[[#This Row],[H-S prob.]])/(Table1[[#This Row],[Odds]]-1))*0.3</f>
        <v>-1.4604019942127917E-2</v>
      </c>
      <c r="K1481">
        <f>(Table1[[#This Row],[H-S Bet]]*Table1[[#This Row],[Odds]]*Table1[[#This Row],[Win]]-Table1[[#This Row],[H-S Bet]])*Table1[[#This Row],[H-S Bankroll]]</f>
        <v>0</v>
      </c>
      <c r="L1481">
        <f>Table1[[#This Row],[H-S Bet]]*Table1[[#This Row],[Odds]]*Table1[[#This Row],[Win]]-Table1[[#This Row],[H-S Bet]]</f>
        <v>0</v>
      </c>
      <c r="M1481" s="5">
        <f>M1480</f>
        <v>1.2051267637376368</v>
      </c>
      <c r="N1481" s="4">
        <v>0.54</v>
      </c>
      <c r="O1481" s="4">
        <f>((Table1[[#This Row],[Dom prob.]]*(Table1[[#This Row],[Odds]]-1)-1+Table1[[#This Row],[Dom prob.]])/(Table1[[#This Row],[Odds]]-1))*0.3</f>
        <v>3.0571428571428569E-2</v>
      </c>
      <c r="P1481" s="4">
        <v>3.0571428571428569E-2</v>
      </c>
      <c r="Q1481" s="4">
        <f>(Table1[[#This Row],[Dom Bet]]*Table1[[#This Row],[Odds]]*Table1[[#This Row],[Win]]-Table1[[#This Row],[Dom Bet]])*Table1[[#This Row],[Dom Bankroll]]</f>
        <v>4.0409726266721353E-2</v>
      </c>
      <c r="R1481" s="4">
        <f>Table1[[#This Row],[Dom Bet]]*Table1[[#This Row],[Odds]]*Table1[[#This Row],[Win]]-Table1[[#This Row],[Dom Bet]]</f>
        <v>3.209999999999999E-2</v>
      </c>
      <c r="S1481" s="4">
        <f>S1480</f>
        <v>1.2588699771564289</v>
      </c>
      <c r="T1481">
        <v>0.4556</v>
      </c>
      <c r="U1481">
        <f>((Table1[[#This Row],[BB prob.]]*(Table1[[#This Row],[Odds]]-1)-1+Table1[[#This Row],[BB prob.]])/(Table1[[#This Row],[Odds]]-1))*0.3</f>
        <v>-1.8862857142857167E-2</v>
      </c>
      <c r="W1481">
        <f>(Table1[[#This Row],[BB Bet]]*Table1[[#This Row],[Odds]]*Table1[[#This Row],[Win]]-Table1[[#This Row],[BB Bet]])*Table1[[#This Row],[BB Bankroll]]</f>
        <v>0</v>
      </c>
      <c r="X1481">
        <f>Table1[[#This Row],[BB Bet]]*Table1[[#This Row],[Odds]]*Table1[[#This Row],[Win]]-Table1[[#This Row],[BB Bet]]</f>
        <v>0</v>
      </c>
      <c r="Y1481" s="5">
        <f>Y1480</f>
        <v>1.0602360381063485</v>
      </c>
    </row>
    <row r="1482" spans="1:25" x14ac:dyDescent="0.35">
      <c r="A1482" s="4">
        <v>2020020766.0999999</v>
      </c>
      <c r="B1482" s="4">
        <v>103</v>
      </c>
      <c r="C1482" s="4" t="s">
        <v>22</v>
      </c>
      <c r="D1482" s="4" t="s">
        <v>6</v>
      </c>
      <c r="E1482" s="4">
        <v>1</v>
      </c>
      <c r="F1482" s="4">
        <v>0</v>
      </c>
      <c r="G1482" s="4">
        <v>1.76</v>
      </c>
      <c r="H1482">
        <v>0.49111223390035336</v>
      </c>
      <c r="I1482">
        <f>((Table1[[#This Row],[H-S prob.]]*(Table1[[#This Row],[Odds]]-1)-1+Table1[[#This Row],[H-S prob.]])/(Table1[[#This Row],[Odds]]-1))*0.3</f>
        <v>-5.3543079606070271E-2</v>
      </c>
      <c r="K1482">
        <f>(Table1[[#This Row],[H-S Bet]]*Table1[[#This Row],[Odds]]*Table1[[#This Row],[Win]]-Table1[[#This Row],[H-S Bet]])*Table1[[#This Row],[H-S Bankroll]]</f>
        <v>0</v>
      </c>
      <c r="L1482">
        <f>Table1[[#This Row],[H-S Bet]]*Table1[[#This Row],[Odds]]*Table1[[#This Row],[Win]]-Table1[[#This Row],[H-S Bet]]</f>
        <v>0</v>
      </c>
      <c r="M1482" s="5">
        <f>M1481</f>
        <v>1.2051267637376368</v>
      </c>
      <c r="N1482" s="4">
        <v>0.48099999999999998</v>
      </c>
      <c r="O1482" s="4">
        <f>((Table1[[#This Row],[Dom prob.]]*(Table1[[#This Row],[Odds]]-1)-1+Table1[[#This Row],[Dom prob.]])/(Table1[[#This Row],[Odds]]-1))*0.3</f>
        <v>-6.0568421052631584E-2</v>
      </c>
      <c r="P1482" s="4"/>
      <c r="Q1482" s="4">
        <f>(Table1[[#This Row],[Dom Bet]]*Table1[[#This Row],[Odds]]*Table1[[#This Row],[Win]]-Table1[[#This Row],[Dom Bet]])*Table1[[#This Row],[Dom Bankroll]]</f>
        <v>0</v>
      </c>
      <c r="R1482" s="4">
        <f>Table1[[#This Row],[Dom Bet]]*Table1[[#This Row],[Odds]]*Table1[[#This Row],[Win]]-Table1[[#This Row],[Dom Bet]]</f>
        <v>0</v>
      </c>
      <c r="S1482" s="4">
        <f>S1481</f>
        <v>1.2588699771564289</v>
      </c>
      <c r="T1482">
        <v>0.54859999999999998</v>
      </c>
      <c r="U1482">
        <f>((Table1[[#This Row],[BB prob.]]*(Table1[[#This Row],[Odds]]-1)-1+Table1[[#This Row],[BB prob.]])/(Table1[[#This Row],[Odds]]-1))*0.3</f>
        <v>-1.3604210526315809E-2</v>
      </c>
      <c r="W1482">
        <f>(Table1[[#This Row],[BB Bet]]*Table1[[#This Row],[Odds]]*Table1[[#This Row],[Win]]-Table1[[#This Row],[BB Bet]])*Table1[[#This Row],[BB Bankroll]]</f>
        <v>0</v>
      </c>
      <c r="X1482">
        <f>Table1[[#This Row],[BB Bet]]*Table1[[#This Row],[Odds]]*Table1[[#This Row],[Win]]-Table1[[#This Row],[BB Bet]]</f>
        <v>0</v>
      </c>
      <c r="Y1482" s="5">
        <f>Y1481</f>
        <v>1.0602360381063485</v>
      </c>
    </row>
    <row r="1483" spans="1:25" x14ac:dyDescent="0.35">
      <c r="A1483" s="4">
        <v>2020020766.0999999</v>
      </c>
      <c r="B1483" s="4">
        <v>103</v>
      </c>
      <c r="C1483" s="4" t="s">
        <v>6</v>
      </c>
      <c r="D1483" s="4" t="s">
        <v>22</v>
      </c>
      <c r="E1483" s="4">
        <v>0</v>
      </c>
      <c r="F1483" s="4">
        <v>1</v>
      </c>
      <c r="G1483" s="4">
        <v>2.2000000000000002</v>
      </c>
      <c r="H1483">
        <v>0.50888776609964659</v>
      </c>
      <c r="I1483">
        <f>((Table1[[#This Row],[H-S prob.]]*(Table1[[#This Row],[Odds]]-1)-1+Table1[[#This Row],[H-S prob.]])/(Table1[[#This Row],[Odds]]-1))*0.3</f>
        <v>2.9888271354805644E-2</v>
      </c>
      <c r="J1483">
        <v>2.9888271354805644E-2</v>
      </c>
      <c r="K1483">
        <f>(Table1[[#This Row],[H-S Bet]]*Table1[[#This Row],[Odds]]*Table1[[#This Row],[Win]]-Table1[[#This Row],[H-S Bet]])*Table1[[#This Row],[H-S Bankroll]]</f>
        <v>4.3222986877835087E-2</v>
      </c>
      <c r="L1483">
        <f>Table1[[#This Row],[H-S Bet]]*Table1[[#This Row],[Odds]]*Table1[[#This Row],[Win]]-Table1[[#This Row],[H-S Bet]]</f>
        <v>3.5865925625766772E-2</v>
      </c>
      <c r="M1483" s="5">
        <f>M1482</f>
        <v>1.2051267637376368</v>
      </c>
      <c r="N1483" s="4">
        <v>0.51900000000000002</v>
      </c>
      <c r="O1483" s="4">
        <f>((Table1[[#This Row],[Dom prob.]]*(Table1[[#This Row],[Odds]]-1)-1+Table1[[#This Row],[Dom prob.]])/(Table1[[#This Row],[Odds]]-1))*0.3</f>
        <v>3.545000000000003E-2</v>
      </c>
      <c r="P1483" s="4">
        <v>3.545000000000003E-2</v>
      </c>
      <c r="Q1483" s="4">
        <f>(Table1[[#This Row],[Dom Bet]]*Table1[[#This Row],[Odds]]*Table1[[#This Row],[Win]]-Table1[[#This Row],[Dom Bet]])*Table1[[#This Row],[Dom Bankroll]]</f>
        <v>5.355232882823454E-2</v>
      </c>
      <c r="R1483" s="4">
        <f>Table1[[#This Row],[Dom Bet]]*Table1[[#This Row],[Odds]]*Table1[[#This Row],[Win]]-Table1[[#This Row],[Dom Bet]]</f>
        <v>4.2540000000000043E-2</v>
      </c>
      <c r="S1483" s="4">
        <f>S1482</f>
        <v>1.2588699771564289</v>
      </c>
      <c r="T1483">
        <v>0.45140000000000002</v>
      </c>
      <c r="U1483">
        <f>((Table1[[#This Row],[BB prob.]]*(Table1[[#This Row],[Odds]]-1)-1+Table1[[#This Row],[BB prob.]])/(Table1[[#This Row],[Odds]]-1))*0.3</f>
        <v>-1.7299999999999536E-3</v>
      </c>
      <c r="W1483">
        <f>(Table1[[#This Row],[BB Bet]]*Table1[[#This Row],[Odds]]*Table1[[#This Row],[Win]]-Table1[[#This Row],[BB Bet]])*Table1[[#This Row],[BB Bankroll]]</f>
        <v>0</v>
      </c>
      <c r="X1483">
        <f>Table1[[#This Row],[BB Bet]]*Table1[[#This Row],[Odds]]*Table1[[#This Row],[Win]]-Table1[[#This Row],[BB Bet]]</f>
        <v>0</v>
      </c>
      <c r="Y1483" s="5">
        <f>Y1482</f>
        <v>1.0602360381063485</v>
      </c>
    </row>
    <row r="1484" spans="1:25" x14ac:dyDescent="0.35">
      <c r="A1484" s="4">
        <v>2020020766.2</v>
      </c>
      <c r="B1484" s="4">
        <v>103</v>
      </c>
      <c r="C1484" s="4" t="s">
        <v>10</v>
      </c>
      <c r="D1484" s="4" t="s">
        <v>11</v>
      </c>
      <c r="E1484" s="4">
        <v>0</v>
      </c>
      <c r="F1484" s="4">
        <v>0</v>
      </c>
      <c r="G1484" s="4">
        <v>1.58</v>
      </c>
      <c r="H1484">
        <v>0.60246778101367693</v>
      </c>
      <c r="I1484">
        <f>((Table1[[#This Row],[H-S prob.]]*(Table1[[#This Row],[Odds]]-1)-1+Table1[[#This Row],[H-S prob.]])/(Table1[[#This Row],[Odds]]-1))*0.3</f>
        <v>-2.4879778964684657E-2</v>
      </c>
      <c r="K1484">
        <f>(Table1[[#This Row],[H-S Bet]]*Table1[[#This Row],[Odds]]*Table1[[#This Row],[Win]]-Table1[[#This Row],[H-S Bet]])*Table1[[#This Row],[H-S Bankroll]]</f>
        <v>0</v>
      </c>
      <c r="L1484">
        <f>Table1[[#This Row],[H-S Bet]]*Table1[[#This Row],[Odds]]*Table1[[#This Row],[Win]]-Table1[[#This Row],[H-S Bet]]</f>
        <v>0</v>
      </c>
      <c r="M1484" s="5">
        <f>M1483</f>
        <v>1.2051267637376368</v>
      </c>
      <c r="N1484" s="4">
        <v>0.48099999999999998</v>
      </c>
      <c r="O1484" s="4">
        <f>((Table1[[#This Row],[Dom prob.]]*(Table1[[#This Row],[Odds]]-1)-1+Table1[[#This Row],[Dom prob.]])/(Table1[[#This Row],[Odds]]-1))*0.3</f>
        <v>-0.12414827586206895</v>
      </c>
      <c r="P1484" s="4"/>
      <c r="Q1484" s="4">
        <f>(Table1[[#This Row],[Dom Bet]]*Table1[[#This Row],[Odds]]*Table1[[#This Row],[Win]]-Table1[[#This Row],[Dom Bet]])*Table1[[#This Row],[Dom Bankroll]]</f>
        <v>0</v>
      </c>
      <c r="R1484" s="4">
        <f>Table1[[#This Row],[Dom Bet]]*Table1[[#This Row],[Odds]]*Table1[[#This Row],[Win]]-Table1[[#This Row],[Dom Bet]]</f>
        <v>0</v>
      </c>
      <c r="S1484" s="4">
        <f>S1483</f>
        <v>1.2588699771564289</v>
      </c>
      <c r="T1484">
        <v>0.64389999999999992</v>
      </c>
      <c r="U1484">
        <f>((Table1[[#This Row],[BB prob.]]*(Table1[[#This Row],[Odds]]-1)-1+Table1[[#This Row],[BB prob.]])/(Table1[[#This Row],[Odds]]-1))*0.3</f>
        <v>8.9803448275861415E-3</v>
      </c>
      <c r="V1484">
        <v>8.9803448275861415E-3</v>
      </c>
      <c r="W1484">
        <f>(Table1[[#This Row],[BB Bet]]*Table1[[#This Row],[Odds]]*Table1[[#This Row],[Win]]-Table1[[#This Row],[BB Bet]])*Table1[[#This Row],[BB Bankroll]]</f>
        <v>-9.5212852208287693E-3</v>
      </c>
      <c r="X1484">
        <f>Table1[[#This Row],[BB Bet]]*Table1[[#This Row],[Odds]]*Table1[[#This Row],[Win]]-Table1[[#This Row],[BB Bet]]</f>
        <v>-8.9803448275861415E-3</v>
      </c>
      <c r="Y1484" s="5">
        <f>Y1483</f>
        <v>1.0602360381063485</v>
      </c>
    </row>
    <row r="1485" spans="1:25" x14ac:dyDescent="0.35">
      <c r="A1485" s="4">
        <v>2020020766.2</v>
      </c>
      <c r="B1485" s="4">
        <v>103</v>
      </c>
      <c r="C1485" s="4" t="s">
        <v>11</v>
      </c>
      <c r="D1485" s="4" t="s">
        <v>10</v>
      </c>
      <c r="E1485" s="4">
        <v>1</v>
      </c>
      <c r="F1485" s="4">
        <v>1</v>
      </c>
      <c r="G1485" s="4">
        <v>2.5</v>
      </c>
      <c r="H1485">
        <v>0.39753221898632302</v>
      </c>
      <c r="I1485">
        <f>((Table1[[#This Row],[H-S prob.]]*(Table1[[#This Row],[Odds]]-1)-1+Table1[[#This Row],[H-S prob.]])/(Table1[[#This Row],[Odds]]-1))*0.3</f>
        <v>-1.2338905068384977E-3</v>
      </c>
      <c r="K1485">
        <f>(Table1[[#This Row],[H-S Bet]]*Table1[[#This Row],[Odds]]*Table1[[#This Row],[Win]]-Table1[[#This Row],[H-S Bet]])*Table1[[#This Row],[H-S Bankroll]]</f>
        <v>0</v>
      </c>
      <c r="L1485">
        <f>Table1[[#This Row],[H-S Bet]]*Table1[[#This Row],[Odds]]*Table1[[#This Row],[Win]]-Table1[[#This Row],[H-S Bet]]</f>
        <v>0</v>
      </c>
      <c r="M1485" s="5">
        <f>M1484</f>
        <v>1.2051267637376368</v>
      </c>
      <c r="N1485" s="4">
        <v>0.51900000000000002</v>
      </c>
      <c r="O1485" s="4">
        <f>((Table1[[#This Row],[Dom prob.]]*(Table1[[#This Row],[Odds]]-1)-1+Table1[[#This Row],[Dom prob.]])/(Table1[[#This Row],[Odds]]-1))*0.3</f>
        <v>5.9499999999999997E-2</v>
      </c>
      <c r="P1485" s="4">
        <v>5.9499999999999997E-2</v>
      </c>
      <c r="Q1485" s="4">
        <f>(Table1[[#This Row],[Dom Bet]]*Table1[[#This Row],[Odds]]*Table1[[#This Row],[Win]]-Table1[[#This Row],[Dom Bet]])*Table1[[#This Row],[Dom Bankroll]]</f>
        <v>0.11235414546121128</v>
      </c>
      <c r="R1485" s="4">
        <f>Table1[[#This Row],[Dom Bet]]*Table1[[#This Row],[Odds]]*Table1[[#This Row],[Win]]-Table1[[#This Row],[Dom Bet]]</f>
        <v>8.9249999999999996E-2</v>
      </c>
      <c r="S1485" s="4">
        <f>S1484</f>
        <v>1.2588699771564289</v>
      </c>
      <c r="T1485">
        <v>0.35610000000000003</v>
      </c>
      <c r="U1485">
        <f>((Table1[[#This Row],[BB prob.]]*(Table1[[#This Row],[Odds]]-1)-1+Table1[[#This Row],[BB prob.]])/(Table1[[#This Row],[Odds]]-1))*0.3</f>
        <v>-2.1949999999999994E-2</v>
      </c>
      <c r="W1485">
        <f>(Table1[[#This Row],[BB Bet]]*Table1[[#This Row],[Odds]]*Table1[[#This Row],[Win]]-Table1[[#This Row],[BB Bet]])*Table1[[#This Row],[BB Bankroll]]</f>
        <v>0</v>
      </c>
      <c r="X1485">
        <f>Table1[[#This Row],[BB Bet]]*Table1[[#This Row],[Odds]]*Table1[[#This Row],[Win]]-Table1[[#This Row],[BB Bet]]</f>
        <v>0</v>
      </c>
      <c r="Y1485" s="5">
        <f>Y1484</f>
        <v>1.0602360381063485</v>
      </c>
    </row>
    <row r="1486" spans="1:25" x14ac:dyDescent="0.35">
      <c r="A1486" s="4">
        <v>2020020768</v>
      </c>
      <c r="B1486" s="4">
        <v>104</v>
      </c>
      <c r="C1486" s="4" t="s">
        <v>12</v>
      </c>
      <c r="D1486" s="4" t="s">
        <v>17</v>
      </c>
      <c r="E1486" s="4">
        <v>0</v>
      </c>
      <c r="F1486" s="4">
        <v>0</v>
      </c>
      <c r="G1486" s="4">
        <v>3.55</v>
      </c>
      <c r="H1486">
        <v>0.33770129741336052</v>
      </c>
      <c r="I1486">
        <f>((Table1[[#This Row],[H-S prob.]]*(Table1[[#This Row],[Odds]]-1)-1+Table1[[#This Row],[H-S prob.]])/(Table1[[#This Row],[Odds]]-1))*0.3</f>
        <v>2.3392894802050559E-2</v>
      </c>
      <c r="J1486">
        <v>2.3392894802050559E-2</v>
      </c>
      <c r="K1486">
        <f>(Table1[[#This Row],[H-S Bet]]*Table1[[#This Row],[Odds]]*Table1[[#This Row],[Win]]-Table1[[#This Row],[H-S Bet]])*Table1[[#This Row],[H-S Bankroll]]</f>
        <v>-3.0419094791127664E-2</v>
      </c>
      <c r="L1486">
        <f>Table1[[#This Row],[H-S Bet]]*Table1[[#This Row],[Odds]]*Table1[[#This Row],[Win]]-Table1[[#This Row],[H-S Bet]]</f>
        <v>-2.3392894802050559E-2</v>
      </c>
      <c r="M1486" s="5">
        <f>M1485+SUM(K1470:K1485)</f>
        <v>1.3003561572234834</v>
      </c>
      <c r="N1486" s="4">
        <v>0.26</v>
      </c>
      <c r="O1486" s="4">
        <f>((Table1[[#This Row],[Dom prob.]]*(Table1[[#This Row],[Odds]]-1)-1+Table1[[#This Row],[Dom prob.]])/(Table1[[#This Row],[Odds]]-1))*0.3</f>
        <v>-9.0588235294117737E-3</v>
      </c>
      <c r="P1486" s="4"/>
      <c r="Q1486" s="4">
        <f>(Table1[[#This Row],[Dom Bet]]*Table1[[#This Row],[Odds]]*Table1[[#This Row],[Win]]-Table1[[#This Row],[Dom Bet]])*Table1[[#This Row],[Dom Bankroll]]</f>
        <v>0</v>
      </c>
      <c r="R1486" s="4">
        <f>Table1[[#This Row],[Dom Bet]]*Table1[[#This Row],[Odds]]*Table1[[#This Row],[Win]]-Table1[[#This Row],[Dom Bet]]</f>
        <v>0</v>
      </c>
      <c r="S1486" s="4">
        <f>S1485+SUM(Q1470:Q1485)</f>
        <v>1.4628391506563303</v>
      </c>
      <c r="T1486">
        <v>0.24409999999999998</v>
      </c>
      <c r="U1486">
        <f>((Table1[[#This Row],[BB prob.]]*(Table1[[#This Row],[Odds]]-1)-1+Table1[[#This Row],[BB prob.]])/(Table1[[#This Row],[Odds]]-1))*0.3</f>
        <v>-1.5699411764705899E-2</v>
      </c>
      <c r="W1486">
        <f>(Table1[[#This Row],[BB Bet]]*Table1[[#This Row],[Odds]]*Table1[[#This Row],[Win]]-Table1[[#This Row],[BB Bet]])*Table1[[#This Row],[BB Bankroll]]</f>
        <v>0</v>
      </c>
      <c r="X1486">
        <f>Table1[[#This Row],[BB Bet]]*Table1[[#This Row],[Odds]]*Table1[[#This Row],[Win]]-Table1[[#This Row],[BB Bet]]</f>
        <v>0</v>
      </c>
      <c r="Y1486" s="5">
        <f>Y1485+SUM(W1470:W1485)</f>
        <v>1.0530882811849633</v>
      </c>
    </row>
    <row r="1487" spans="1:25" x14ac:dyDescent="0.35">
      <c r="A1487" s="4">
        <v>2020020768</v>
      </c>
      <c r="B1487" s="4">
        <v>104</v>
      </c>
      <c r="C1487" s="4" t="s">
        <v>17</v>
      </c>
      <c r="D1487" s="4" t="s">
        <v>12</v>
      </c>
      <c r="E1487" s="4">
        <v>1</v>
      </c>
      <c r="F1487" s="4">
        <v>1</v>
      </c>
      <c r="G1487" s="4">
        <v>1.32</v>
      </c>
      <c r="H1487">
        <v>0.66229870258663948</v>
      </c>
      <c r="I1487">
        <f>((Table1[[#This Row],[H-S prob.]]*(Table1[[#This Row],[Odds]]-1)-1+Table1[[#This Row],[H-S prob.]])/(Table1[[#This Row],[Odds]]-1))*0.3</f>
        <v>-0.11790535554903359</v>
      </c>
      <c r="K1487">
        <f>(Table1[[#This Row],[H-S Bet]]*Table1[[#This Row],[Odds]]*Table1[[#This Row],[Win]]-Table1[[#This Row],[H-S Bet]])*Table1[[#This Row],[H-S Bankroll]]</f>
        <v>0</v>
      </c>
      <c r="L1487">
        <f>Table1[[#This Row],[H-S Bet]]*Table1[[#This Row],[Odds]]*Table1[[#This Row],[Win]]-Table1[[#This Row],[H-S Bet]]</f>
        <v>0</v>
      </c>
      <c r="M1487" s="5">
        <f>M1486</f>
        <v>1.3003561572234834</v>
      </c>
      <c r="N1487" s="4">
        <v>0.74</v>
      </c>
      <c r="O1487" s="4">
        <f>((Table1[[#This Row],[Dom prob.]]*(Table1[[#This Row],[Odds]]-1)-1+Table1[[#This Row],[Dom prob.]])/(Table1[[#This Row],[Odds]]-1))*0.3</f>
        <v>-2.1749999999999995E-2</v>
      </c>
      <c r="P1487" s="4"/>
      <c r="Q1487" s="4">
        <f>(Table1[[#This Row],[Dom Bet]]*Table1[[#This Row],[Odds]]*Table1[[#This Row],[Win]]-Table1[[#This Row],[Dom Bet]])*Table1[[#This Row],[Dom Bankroll]]</f>
        <v>0</v>
      </c>
      <c r="R1487" s="4">
        <f>Table1[[#This Row],[Dom Bet]]*Table1[[#This Row],[Odds]]*Table1[[#This Row],[Win]]-Table1[[#This Row],[Dom Bet]]</f>
        <v>0</v>
      </c>
      <c r="S1487" s="4">
        <f>S1486</f>
        <v>1.4628391506563303</v>
      </c>
      <c r="T1487">
        <v>0.75590000000000002</v>
      </c>
      <c r="U1487">
        <f>((Table1[[#This Row],[BB prob.]]*(Table1[[#This Row],[Odds]]-1)-1+Table1[[#This Row],[BB prob.]])/(Table1[[#This Row],[Odds]]-1))*0.3</f>
        <v>-2.0737499999998877E-3</v>
      </c>
      <c r="W1487">
        <f>(Table1[[#This Row],[BB Bet]]*Table1[[#This Row],[Odds]]*Table1[[#This Row],[Win]]-Table1[[#This Row],[BB Bet]])*Table1[[#This Row],[BB Bankroll]]</f>
        <v>0</v>
      </c>
      <c r="X1487">
        <f>Table1[[#This Row],[BB Bet]]*Table1[[#This Row],[Odds]]*Table1[[#This Row],[Win]]-Table1[[#This Row],[BB Bet]]</f>
        <v>0</v>
      </c>
      <c r="Y1487" s="5">
        <f>Y1486</f>
        <v>1.0530882811849633</v>
      </c>
    </row>
    <row r="1488" spans="1:25" x14ac:dyDescent="0.35">
      <c r="A1488" s="4">
        <v>2020020770</v>
      </c>
      <c r="B1488" s="4">
        <v>104</v>
      </c>
      <c r="C1488" s="4" t="s">
        <v>14</v>
      </c>
      <c r="D1488" s="4" t="s">
        <v>3</v>
      </c>
      <c r="E1488" s="4">
        <v>0</v>
      </c>
      <c r="F1488" s="4">
        <v>1</v>
      </c>
      <c r="G1488" s="4">
        <v>1.86</v>
      </c>
      <c r="H1488">
        <v>0.45986429804762247</v>
      </c>
      <c r="I1488">
        <f>((Table1[[#This Row],[H-S prob.]]*(Table1[[#This Row],[Odds]]-1)-1+Table1[[#This Row],[H-S prob.]])/(Table1[[#This Row],[Odds]]-1))*0.3</f>
        <v>-5.0460141499333311E-2</v>
      </c>
      <c r="K1488">
        <f>(Table1[[#This Row],[H-S Bet]]*Table1[[#This Row],[Odds]]*Table1[[#This Row],[Win]]-Table1[[#This Row],[H-S Bet]])*Table1[[#This Row],[H-S Bankroll]]</f>
        <v>0</v>
      </c>
      <c r="L1488">
        <f>Table1[[#This Row],[H-S Bet]]*Table1[[#This Row],[Odds]]*Table1[[#This Row],[Win]]-Table1[[#This Row],[H-S Bet]]</f>
        <v>0</v>
      </c>
      <c r="M1488" s="5">
        <f>M1487</f>
        <v>1.3003561572234834</v>
      </c>
      <c r="N1488" s="4">
        <v>0.53</v>
      </c>
      <c r="O1488" s="4">
        <f>((Table1[[#This Row],[Dom prob.]]*(Table1[[#This Row],[Odds]]-1)-1+Table1[[#This Row],[Dom prob.]])/(Table1[[#This Row],[Odds]]-1))*0.3</f>
        <v>-4.9534883720929804E-3</v>
      </c>
      <c r="P1488" s="4"/>
      <c r="Q1488" s="4">
        <f>(Table1[[#This Row],[Dom Bet]]*Table1[[#This Row],[Odds]]*Table1[[#This Row],[Win]]-Table1[[#This Row],[Dom Bet]])*Table1[[#This Row],[Dom Bankroll]]</f>
        <v>0</v>
      </c>
      <c r="R1488" s="4">
        <f>Table1[[#This Row],[Dom Bet]]*Table1[[#This Row],[Odds]]*Table1[[#This Row],[Win]]-Table1[[#This Row],[Dom Bet]]</f>
        <v>0</v>
      </c>
      <c r="S1488" s="4">
        <f>S1487</f>
        <v>1.4628391506563303</v>
      </c>
      <c r="T1488">
        <v>0.45689999999999997</v>
      </c>
      <c r="U1488">
        <f>((Table1[[#This Row],[BB prob.]]*(Table1[[#This Row],[Odds]]-1)-1+Table1[[#This Row],[BB prob.]])/(Table1[[#This Row],[Odds]]-1))*0.3</f>
        <v>-5.2383488372093029E-2</v>
      </c>
      <c r="W1488">
        <f>(Table1[[#This Row],[BB Bet]]*Table1[[#This Row],[Odds]]*Table1[[#This Row],[Win]]-Table1[[#This Row],[BB Bet]])*Table1[[#This Row],[BB Bankroll]]</f>
        <v>0</v>
      </c>
      <c r="X1488">
        <f>Table1[[#This Row],[BB Bet]]*Table1[[#This Row],[Odds]]*Table1[[#This Row],[Win]]-Table1[[#This Row],[BB Bet]]</f>
        <v>0</v>
      </c>
      <c r="Y1488" s="5">
        <f>Y1487</f>
        <v>1.0530882811849633</v>
      </c>
    </row>
    <row r="1489" spans="1:25" x14ac:dyDescent="0.35">
      <c r="A1489" s="4">
        <v>2020020770</v>
      </c>
      <c r="B1489" s="4">
        <v>104</v>
      </c>
      <c r="C1489" s="4" t="s">
        <v>3</v>
      </c>
      <c r="D1489" s="4" t="s">
        <v>14</v>
      </c>
      <c r="E1489" s="4">
        <v>1</v>
      </c>
      <c r="F1489" s="4">
        <v>0</v>
      </c>
      <c r="G1489" s="4">
        <v>2</v>
      </c>
      <c r="H1489">
        <v>0.54013570195237748</v>
      </c>
      <c r="I1489">
        <f>((Table1[[#This Row],[H-S prob.]]*(Table1[[#This Row],[Odds]]-1)-1+Table1[[#This Row],[H-S prob.]])/(Table1[[#This Row],[Odds]]-1))*0.3</f>
        <v>2.4081421171426486E-2</v>
      </c>
      <c r="J1489">
        <v>2.4081421171426486E-2</v>
      </c>
      <c r="K1489">
        <f>(Table1[[#This Row],[H-S Bet]]*Table1[[#This Row],[Odds]]*Table1[[#This Row],[Win]]-Table1[[#This Row],[H-S Bet]])*Table1[[#This Row],[H-S Bankroll]]</f>
        <v>-3.1314424294956379E-2</v>
      </c>
      <c r="L1489">
        <f>Table1[[#This Row],[H-S Bet]]*Table1[[#This Row],[Odds]]*Table1[[#This Row],[Win]]-Table1[[#This Row],[H-S Bet]]</f>
        <v>-2.4081421171426486E-2</v>
      </c>
      <c r="M1489" s="5">
        <f>M1488</f>
        <v>1.3003561572234834</v>
      </c>
      <c r="N1489" s="4">
        <v>0.47</v>
      </c>
      <c r="O1489" s="4">
        <f>((Table1[[#This Row],[Dom prob.]]*(Table1[[#This Row],[Odds]]-1)-1+Table1[[#This Row],[Dom prob.]])/(Table1[[#This Row],[Odds]]-1))*0.3</f>
        <v>-1.8000000000000016E-2</v>
      </c>
      <c r="P1489" s="4"/>
      <c r="Q1489" s="4">
        <f>(Table1[[#This Row],[Dom Bet]]*Table1[[#This Row],[Odds]]*Table1[[#This Row],[Win]]-Table1[[#This Row],[Dom Bet]])*Table1[[#This Row],[Dom Bankroll]]</f>
        <v>0</v>
      </c>
      <c r="R1489" s="4">
        <f>Table1[[#This Row],[Dom Bet]]*Table1[[#This Row],[Odds]]*Table1[[#This Row],[Win]]-Table1[[#This Row],[Dom Bet]]</f>
        <v>0</v>
      </c>
      <c r="S1489" s="4">
        <f>S1488</f>
        <v>1.4628391506563303</v>
      </c>
      <c r="T1489">
        <v>0.54310000000000003</v>
      </c>
      <c r="U1489">
        <f>((Table1[[#This Row],[BB prob.]]*(Table1[[#This Row],[Odds]]-1)-1+Table1[[#This Row],[BB prob.]])/(Table1[[#This Row],[Odds]]-1))*0.3</f>
        <v>2.5860000000000015E-2</v>
      </c>
      <c r="V1489">
        <v>2.5860000000000015E-2</v>
      </c>
      <c r="W1489">
        <f>(Table1[[#This Row],[BB Bet]]*Table1[[#This Row],[Odds]]*Table1[[#This Row],[Win]]-Table1[[#This Row],[BB Bet]])*Table1[[#This Row],[BB Bankroll]]</f>
        <v>-2.7232862951443167E-2</v>
      </c>
      <c r="X1489">
        <f>Table1[[#This Row],[BB Bet]]*Table1[[#This Row],[Odds]]*Table1[[#This Row],[Win]]-Table1[[#This Row],[BB Bet]]</f>
        <v>-2.5860000000000015E-2</v>
      </c>
      <c r="Y1489" s="5">
        <f>Y1488</f>
        <v>1.0530882811849633</v>
      </c>
    </row>
    <row r="1490" spans="1:25" x14ac:dyDescent="0.35">
      <c r="A1490" s="4">
        <v>2020020771</v>
      </c>
      <c r="B1490" s="4">
        <v>104</v>
      </c>
      <c r="C1490" s="4" t="s">
        <v>20</v>
      </c>
      <c r="D1490" s="4" t="s">
        <v>19</v>
      </c>
      <c r="E1490" s="4">
        <v>1</v>
      </c>
      <c r="F1490" s="4">
        <v>1</v>
      </c>
      <c r="G1490" s="4">
        <v>1.71</v>
      </c>
      <c r="H1490">
        <v>0.56903119923938161</v>
      </c>
      <c r="I1490">
        <f>((Table1[[#This Row],[H-S prob.]]*(Table1[[#This Row],[Odds]]-1)-1+Table1[[#This Row],[H-S prob.]])/(Table1[[#This Row],[Odds]]-1))*0.3</f>
        <v>-1.1390133507320046E-2</v>
      </c>
      <c r="K1490">
        <f>(Table1[[#This Row],[H-S Bet]]*Table1[[#This Row],[Odds]]*Table1[[#This Row],[Win]]-Table1[[#This Row],[H-S Bet]])*Table1[[#This Row],[H-S Bankroll]]</f>
        <v>0</v>
      </c>
      <c r="L1490">
        <f>Table1[[#This Row],[H-S Bet]]*Table1[[#This Row],[Odds]]*Table1[[#This Row],[Win]]-Table1[[#This Row],[H-S Bet]]</f>
        <v>0</v>
      </c>
      <c r="M1490" s="5">
        <f>M1489</f>
        <v>1.3003561572234834</v>
      </c>
      <c r="N1490" s="4">
        <v>0.58399999999999996</v>
      </c>
      <c r="O1490" s="4">
        <f>((Table1[[#This Row],[Dom prob.]]*(Table1[[#This Row],[Odds]]-1)-1+Table1[[#This Row],[Dom prob.]])/(Table1[[#This Row],[Odds]]-1))*0.3</f>
        <v>-5.7464788732400232E-4</v>
      </c>
      <c r="P1490" s="4"/>
      <c r="Q1490" s="4">
        <f>(Table1[[#This Row],[Dom Bet]]*Table1[[#This Row],[Odds]]*Table1[[#This Row],[Win]]-Table1[[#This Row],[Dom Bet]])*Table1[[#This Row],[Dom Bankroll]]</f>
        <v>0</v>
      </c>
      <c r="R1490" s="4">
        <f>Table1[[#This Row],[Dom Bet]]*Table1[[#This Row],[Odds]]*Table1[[#This Row],[Win]]-Table1[[#This Row],[Dom Bet]]</f>
        <v>0</v>
      </c>
      <c r="S1490" s="4">
        <f>S1489</f>
        <v>1.4628391506563303</v>
      </c>
      <c r="T1490">
        <v>0.61160000000000003</v>
      </c>
      <c r="U1490">
        <f>((Table1[[#This Row],[BB prob.]]*(Table1[[#This Row],[Odds]]-1)-1+Table1[[#This Row],[BB prob.]])/(Table1[[#This Row],[Odds]]-1))*0.3</f>
        <v>1.9367323943662015E-2</v>
      </c>
      <c r="V1490">
        <v>1.9367323943662015E-2</v>
      </c>
      <c r="W1490">
        <f>(Table1[[#This Row],[BB Bet]]*Table1[[#This Row],[Odds]]*Table1[[#This Row],[Win]]-Table1[[#This Row],[BB Bet]])*Table1[[#This Row],[BB Bankroll]]</f>
        <v>1.4480806336918223E-2</v>
      </c>
      <c r="X1490">
        <f>Table1[[#This Row],[BB Bet]]*Table1[[#This Row],[Odds]]*Table1[[#This Row],[Win]]-Table1[[#This Row],[BB Bet]]</f>
        <v>1.3750800000000028E-2</v>
      </c>
      <c r="Y1490" s="5">
        <f>Y1489</f>
        <v>1.0530882811849633</v>
      </c>
    </row>
    <row r="1491" spans="1:25" x14ac:dyDescent="0.35">
      <c r="A1491" s="4">
        <v>2020020771</v>
      </c>
      <c r="B1491" s="4">
        <v>104</v>
      </c>
      <c r="C1491" s="4" t="s">
        <v>19</v>
      </c>
      <c r="D1491" s="4" t="s">
        <v>20</v>
      </c>
      <c r="E1491" s="4">
        <v>0</v>
      </c>
      <c r="F1491" s="4">
        <v>0</v>
      </c>
      <c r="G1491" s="4">
        <v>2.2000000000000002</v>
      </c>
      <c r="H1491">
        <v>0.43096880076061839</v>
      </c>
      <c r="I1491">
        <f>((Table1[[#This Row],[H-S prob.]]*(Table1[[#This Row],[Odds]]-1)-1+Table1[[#This Row],[H-S prob.]])/(Table1[[#This Row],[Odds]]-1))*0.3</f>
        <v>-1.2967159581659862E-2</v>
      </c>
      <c r="K1491">
        <f>(Table1[[#This Row],[H-S Bet]]*Table1[[#This Row],[Odds]]*Table1[[#This Row],[Win]]-Table1[[#This Row],[H-S Bet]])*Table1[[#This Row],[H-S Bankroll]]</f>
        <v>0</v>
      </c>
      <c r="L1491">
        <f>Table1[[#This Row],[H-S Bet]]*Table1[[#This Row],[Odds]]*Table1[[#This Row],[Win]]-Table1[[#This Row],[H-S Bet]]</f>
        <v>0</v>
      </c>
      <c r="M1491" s="5">
        <f>M1490</f>
        <v>1.3003561572234834</v>
      </c>
      <c r="N1491" s="4">
        <v>0.41600000000000004</v>
      </c>
      <c r="O1491" s="4">
        <f>((Table1[[#This Row],[Dom prob.]]*(Table1[[#This Row],[Odds]]-1)-1+Table1[[#This Row],[Dom prob.]])/(Table1[[#This Row],[Odds]]-1))*0.3</f>
        <v>-2.1199999999999965E-2</v>
      </c>
      <c r="P1491" s="4"/>
      <c r="Q1491" s="4">
        <f>(Table1[[#This Row],[Dom Bet]]*Table1[[#This Row],[Odds]]*Table1[[#This Row],[Win]]-Table1[[#This Row],[Dom Bet]])*Table1[[#This Row],[Dom Bankroll]]</f>
        <v>0</v>
      </c>
      <c r="R1491" s="4">
        <f>Table1[[#This Row],[Dom Bet]]*Table1[[#This Row],[Odds]]*Table1[[#This Row],[Win]]-Table1[[#This Row],[Dom Bet]]</f>
        <v>0</v>
      </c>
      <c r="S1491" s="4">
        <f>S1490</f>
        <v>1.4628391506563303</v>
      </c>
      <c r="T1491">
        <v>0.38839999999999997</v>
      </c>
      <c r="U1491">
        <f>((Table1[[#This Row],[BB prob.]]*(Table1[[#This Row],[Odds]]-1)-1+Table1[[#This Row],[BB prob.]])/(Table1[[#This Row],[Odds]]-1))*0.3</f>
        <v>-3.6379999999999989E-2</v>
      </c>
      <c r="W1491">
        <f>(Table1[[#This Row],[BB Bet]]*Table1[[#This Row],[Odds]]*Table1[[#This Row],[Win]]-Table1[[#This Row],[BB Bet]])*Table1[[#This Row],[BB Bankroll]]</f>
        <v>0</v>
      </c>
      <c r="X1491">
        <f>Table1[[#This Row],[BB Bet]]*Table1[[#This Row],[Odds]]*Table1[[#This Row],[Win]]-Table1[[#This Row],[BB Bet]]</f>
        <v>0</v>
      </c>
      <c r="Y1491" s="5">
        <f>Y1490</f>
        <v>1.0530882811849633</v>
      </c>
    </row>
    <row r="1492" spans="1:25" x14ac:dyDescent="0.35">
      <c r="A1492" s="4">
        <v>2020020772</v>
      </c>
      <c r="B1492" s="4">
        <v>104</v>
      </c>
      <c r="C1492" s="4" t="s">
        <v>4</v>
      </c>
      <c r="D1492" s="4" t="s">
        <v>5</v>
      </c>
      <c r="E1492" s="4">
        <v>1</v>
      </c>
      <c r="F1492" s="4">
        <v>0</v>
      </c>
      <c r="G1492" s="4">
        <v>2.67</v>
      </c>
      <c r="H1492">
        <v>0.39163953396069318</v>
      </c>
      <c r="I1492">
        <f>((Table1[[#This Row],[H-S prob.]]*(Table1[[#This Row],[Odds]]-1)-1+Table1[[#This Row],[H-S prob.]])/(Table1[[#This Row],[Odds]]-1))*0.3</f>
        <v>8.205548923661805E-3</v>
      </c>
      <c r="J1492">
        <v>8.205548923661805E-3</v>
      </c>
      <c r="K1492">
        <f>(Table1[[#This Row],[H-S Bet]]*Table1[[#This Row],[Odds]]*Table1[[#This Row],[Win]]-Table1[[#This Row],[H-S Bet]])*Table1[[#This Row],[H-S Bankroll]]</f>
        <v>-1.0670136066282155E-2</v>
      </c>
      <c r="L1492">
        <f>Table1[[#This Row],[H-S Bet]]*Table1[[#This Row],[Odds]]*Table1[[#This Row],[Win]]-Table1[[#This Row],[H-S Bet]]</f>
        <v>-8.205548923661805E-3</v>
      </c>
      <c r="M1492" s="5">
        <f>M1491</f>
        <v>1.3003561572234834</v>
      </c>
      <c r="N1492" s="4">
        <v>0.36599999999999999</v>
      </c>
      <c r="O1492" s="4">
        <f>((Table1[[#This Row],[Dom prob.]]*(Table1[[#This Row],[Odds]]-1)-1+Table1[[#This Row],[Dom prob.]])/(Table1[[#This Row],[Odds]]-1))*0.3</f>
        <v>-4.0922155688622799E-3</v>
      </c>
      <c r="P1492" s="4"/>
      <c r="Q1492" s="4">
        <f>(Table1[[#This Row],[Dom Bet]]*Table1[[#This Row],[Odds]]*Table1[[#This Row],[Win]]-Table1[[#This Row],[Dom Bet]])*Table1[[#This Row],[Dom Bankroll]]</f>
        <v>0</v>
      </c>
      <c r="R1492" s="4">
        <f>Table1[[#This Row],[Dom Bet]]*Table1[[#This Row],[Odds]]*Table1[[#This Row],[Win]]-Table1[[#This Row],[Dom Bet]]</f>
        <v>0</v>
      </c>
      <c r="S1492" s="4">
        <f>S1491</f>
        <v>1.4628391506563303</v>
      </c>
      <c r="T1492">
        <v>0.36799999999999999</v>
      </c>
      <c r="U1492">
        <f>((Table1[[#This Row],[BB prob.]]*(Table1[[#This Row],[Odds]]-1)-1+Table1[[#This Row],[BB prob.]])/(Table1[[#This Row],[Odds]]-1))*0.3</f>
        <v>-3.1329341317365288E-3</v>
      </c>
      <c r="W1492">
        <f>(Table1[[#This Row],[BB Bet]]*Table1[[#This Row],[Odds]]*Table1[[#This Row],[Win]]-Table1[[#This Row],[BB Bet]])*Table1[[#This Row],[BB Bankroll]]</f>
        <v>0</v>
      </c>
      <c r="X1492">
        <f>Table1[[#This Row],[BB Bet]]*Table1[[#This Row],[Odds]]*Table1[[#This Row],[Win]]-Table1[[#This Row],[BB Bet]]</f>
        <v>0</v>
      </c>
      <c r="Y1492" s="5">
        <f>Y1491</f>
        <v>1.0530882811849633</v>
      </c>
    </row>
    <row r="1493" spans="1:25" x14ac:dyDescent="0.35">
      <c r="A1493" s="4">
        <v>2020020772</v>
      </c>
      <c r="B1493" s="4">
        <v>104</v>
      </c>
      <c r="C1493" s="4" t="s">
        <v>5</v>
      </c>
      <c r="D1493" s="4" t="s">
        <v>4</v>
      </c>
      <c r="E1493" s="4">
        <v>0</v>
      </c>
      <c r="F1493" s="4">
        <v>1</v>
      </c>
      <c r="G1493" s="4">
        <v>1.54</v>
      </c>
      <c r="H1493">
        <v>0.60836046603930682</v>
      </c>
      <c r="I1493">
        <f>((Table1[[#This Row],[H-S prob.]]*(Table1[[#This Row],[Odds]]-1)-1+Table1[[#This Row],[H-S prob.]])/(Table1[[#This Row],[Odds]]-1))*0.3</f>
        <v>-3.5069379055259683E-2</v>
      </c>
      <c r="K1493">
        <f>(Table1[[#This Row],[H-S Bet]]*Table1[[#This Row],[Odds]]*Table1[[#This Row],[Win]]-Table1[[#This Row],[H-S Bet]])*Table1[[#This Row],[H-S Bankroll]]</f>
        <v>0</v>
      </c>
      <c r="L1493">
        <f>Table1[[#This Row],[H-S Bet]]*Table1[[#This Row],[Odds]]*Table1[[#This Row],[Win]]-Table1[[#This Row],[H-S Bet]]</f>
        <v>0</v>
      </c>
      <c r="M1493" s="5">
        <f>M1492</f>
        <v>1.3003561572234834</v>
      </c>
      <c r="N1493" s="4">
        <v>0.63400000000000001</v>
      </c>
      <c r="O1493" s="4">
        <f>((Table1[[#This Row],[Dom prob.]]*(Table1[[#This Row],[Odds]]-1)-1+Table1[[#This Row],[Dom prob.]])/(Table1[[#This Row],[Odds]]-1))*0.3</f>
        <v>-1.3133333333333328E-2</v>
      </c>
      <c r="P1493" s="4"/>
      <c r="Q1493" s="4">
        <f>(Table1[[#This Row],[Dom Bet]]*Table1[[#This Row],[Odds]]*Table1[[#This Row],[Win]]-Table1[[#This Row],[Dom Bet]])*Table1[[#This Row],[Dom Bankroll]]</f>
        <v>0</v>
      </c>
      <c r="R1493" s="4">
        <f>Table1[[#This Row],[Dom Bet]]*Table1[[#This Row],[Odds]]*Table1[[#This Row],[Win]]-Table1[[#This Row],[Dom Bet]]</f>
        <v>0</v>
      </c>
      <c r="S1493" s="4">
        <f>S1492</f>
        <v>1.4628391506563303</v>
      </c>
      <c r="T1493">
        <v>0.63200000000000001</v>
      </c>
      <c r="U1493">
        <f>((Table1[[#This Row],[BB prob.]]*(Table1[[#This Row],[Odds]]-1)-1+Table1[[#This Row],[BB prob.]])/(Table1[[#This Row],[Odds]]-1))*0.3</f>
        <v>-1.4844444444444424E-2</v>
      </c>
      <c r="W1493">
        <f>(Table1[[#This Row],[BB Bet]]*Table1[[#This Row],[Odds]]*Table1[[#This Row],[Win]]-Table1[[#This Row],[BB Bet]])*Table1[[#This Row],[BB Bankroll]]</f>
        <v>0</v>
      </c>
      <c r="X1493">
        <f>Table1[[#This Row],[BB Bet]]*Table1[[#This Row],[Odds]]*Table1[[#This Row],[Win]]-Table1[[#This Row],[BB Bet]]</f>
        <v>0</v>
      </c>
      <c r="Y1493" s="5">
        <f>Y1492</f>
        <v>1.0530882811849633</v>
      </c>
    </row>
    <row r="1494" spans="1:25" x14ac:dyDescent="0.35">
      <c r="A1494" s="4">
        <v>2020020773</v>
      </c>
      <c r="B1494" s="4">
        <v>104</v>
      </c>
      <c r="C1494" s="4" t="s">
        <v>31</v>
      </c>
      <c r="D1494" s="4" t="s">
        <v>21</v>
      </c>
      <c r="E1494" s="4">
        <v>0</v>
      </c>
      <c r="F1494" s="4">
        <v>1</v>
      </c>
      <c r="G1494" s="4">
        <v>1.86</v>
      </c>
      <c r="H1494">
        <v>0.48423824618409156</v>
      </c>
      <c r="I1494">
        <f>((Table1[[#This Row],[H-S prob.]]*(Table1[[#This Row],[Odds]]-1)-1+Table1[[#This Row],[H-S prob.]])/(Table1[[#This Row],[Odds]]-1))*0.3</f>
        <v>-3.4645417010787084E-2</v>
      </c>
      <c r="K1494">
        <f>(Table1[[#This Row],[H-S Bet]]*Table1[[#This Row],[Odds]]*Table1[[#This Row],[Win]]-Table1[[#This Row],[H-S Bet]])*Table1[[#This Row],[H-S Bankroll]]</f>
        <v>0</v>
      </c>
      <c r="L1494">
        <f>Table1[[#This Row],[H-S Bet]]*Table1[[#This Row],[Odds]]*Table1[[#This Row],[Win]]-Table1[[#This Row],[H-S Bet]]</f>
        <v>0</v>
      </c>
      <c r="M1494" s="5">
        <f>M1493</f>
        <v>1.3003561572234834</v>
      </c>
      <c r="N1494" s="4">
        <v>0.499</v>
      </c>
      <c r="O1494" s="4">
        <f>((Table1[[#This Row],[Dom prob.]]*(Table1[[#This Row],[Odds]]-1)-1+Table1[[#This Row],[Dom prob.]])/(Table1[[#This Row],[Odds]]-1))*0.3</f>
        <v>-2.5067441860465087E-2</v>
      </c>
      <c r="P1494" s="4"/>
      <c r="Q1494" s="4">
        <f>(Table1[[#This Row],[Dom Bet]]*Table1[[#This Row],[Odds]]*Table1[[#This Row],[Win]]-Table1[[#This Row],[Dom Bet]])*Table1[[#This Row],[Dom Bankroll]]</f>
        <v>0</v>
      </c>
      <c r="R1494" s="4">
        <f>Table1[[#This Row],[Dom Bet]]*Table1[[#This Row],[Odds]]*Table1[[#This Row],[Win]]-Table1[[#This Row],[Dom Bet]]</f>
        <v>0</v>
      </c>
      <c r="S1494" s="4">
        <f>S1493</f>
        <v>1.4628391506563303</v>
      </c>
      <c r="T1494">
        <v>0.46130000000000004</v>
      </c>
      <c r="U1494">
        <f>((Table1[[#This Row],[BB prob.]]*(Table1[[#This Row],[Odds]]-1)-1+Table1[[#This Row],[BB prob.]])/(Table1[[#This Row],[Odds]]-1))*0.3</f>
        <v>-4.9528604651162725E-2</v>
      </c>
      <c r="W1494">
        <f>(Table1[[#This Row],[BB Bet]]*Table1[[#This Row],[Odds]]*Table1[[#This Row],[Win]]-Table1[[#This Row],[BB Bet]])*Table1[[#This Row],[BB Bankroll]]</f>
        <v>0</v>
      </c>
      <c r="X1494">
        <f>Table1[[#This Row],[BB Bet]]*Table1[[#This Row],[Odds]]*Table1[[#This Row],[Win]]-Table1[[#This Row],[BB Bet]]</f>
        <v>0</v>
      </c>
      <c r="Y1494" s="5">
        <f>Y1493</f>
        <v>1.0530882811849633</v>
      </c>
    </row>
    <row r="1495" spans="1:25" x14ac:dyDescent="0.35">
      <c r="A1495" s="4">
        <v>2020020773</v>
      </c>
      <c r="B1495" s="4">
        <v>104</v>
      </c>
      <c r="C1495" s="4" t="s">
        <v>21</v>
      </c>
      <c r="D1495" s="4" t="s">
        <v>31</v>
      </c>
      <c r="E1495" s="4">
        <v>1</v>
      </c>
      <c r="F1495" s="4">
        <v>0</v>
      </c>
      <c r="G1495" s="4">
        <v>2</v>
      </c>
      <c r="H1495">
        <v>0.51576175381590839</v>
      </c>
      <c r="I1495">
        <f>((Table1[[#This Row],[H-S prob.]]*(Table1[[#This Row],[Odds]]-1)-1+Table1[[#This Row],[H-S prob.]])/(Table1[[#This Row],[Odds]]-1))*0.3</f>
        <v>9.4570522895450308E-3</v>
      </c>
      <c r="J1495">
        <v>9.4570522895450308E-3</v>
      </c>
      <c r="K1495">
        <f>(Table1[[#This Row],[H-S Bet]]*Table1[[#This Row],[Odds]]*Table1[[#This Row],[Win]]-Table1[[#This Row],[H-S Bet]])*Table1[[#This Row],[H-S Bankroll]]</f>
        <v>-1.2297536173894322E-2</v>
      </c>
      <c r="L1495">
        <f>Table1[[#This Row],[H-S Bet]]*Table1[[#This Row],[Odds]]*Table1[[#This Row],[Win]]-Table1[[#This Row],[H-S Bet]]</f>
        <v>-9.4570522895450308E-3</v>
      </c>
      <c r="M1495" s="5">
        <f>M1494</f>
        <v>1.3003561572234834</v>
      </c>
      <c r="N1495" s="4">
        <v>0.501</v>
      </c>
      <c r="O1495" s="4">
        <f>((Table1[[#This Row],[Dom prob.]]*(Table1[[#This Row],[Odds]]-1)-1+Table1[[#This Row],[Dom prob.]])/(Table1[[#This Row],[Odds]]-1))*0.3</f>
        <v>6.0000000000000049E-4</v>
      </c>
      <c r="P1495" s="4">
        <v>6.0000000000000049E-4</v>
      </c>
      <c r="Q1495" s="4">
        <f>(Table1[[#This Row],[Dom Bet]]*Table1[[#This Row],[Odds]]*Table1[[#This Row],[Win]]-Table1[[#This Row],[Dom Bet]])*Table1[[#This Row],[Dom Bankroll]]</f>
        <v>-8.7770349039379889E-4</v>
      </c>
      <c r="R1495" s="4">
        <f>Table1[[#This Row],[Dom Bet]]*Table1[[#This Row],[Odds]]*Table1[[#This Row],[Win]]-Table1[[#This Row],[Dom Bet]]</f>
        <v>-6.0000000000000049E-4</v>
      </c>
      <c r="S1495" s="4">
        <f>S1494</f>
        <v>1.4628391506563303</v>
      </c>
      <c r="T1495">
        <v>0.53869999999999996</v>
      </c>
      <c r="U1495">
        <f>((Table1[[#This Row],[BB prob.]]*(Table1[[#This Row],[Odds]]-1)-1+Table1[[#This Row],[BB prob.]])/(Table1[[#This Row],[Odds]]-1))*0.3</f>
        <v>2.3219999999999973E-2</v>
      </c>
      <c r="V1495">
        <v>2.3219999999999973E-2</v>
      </c>
      <c r="W1495">
        <f>(Table1[[#This Row],[BB Bet]]*Table1[[#This Row],[Odds]]*Table1[[#This Row],[Win]]-Table1[[#This Row],[BB Bet]])*Table1[[#This Row],[BB Bankroll]]</f>
        <v>-2.445270988911482E-2</v>
      </c>
      <c r="X1495">
        <f>Table1[[#This Row],[BB Bet]]*Table1[[#This Row],[Odds]]*Table1[[#This Row],[Win]]-Table1[[#This Row],[BB Bet]]</f>
        <v>-2.3219999999999973E-2</v>
      </c>
      <c r="Y1495" s="5">
        <f>Y1494</f>
        <v>1.0530882811849633</v>
      </c>
    </row>
    <row r="1496" spans="1:25" x14ac:dyDescent="0.35">
      <c r="A1496" s="4">
        <v>2020020774</v>
      </c>
      <c r="B1496" s="4">
        <v>104</v>
      </c>
      <c r="C1496" s="4" t="s">
        <v>18</v>
      </c>
      <c r="D1496" s="4" t="s">
        <v>32</v>
      </c>
      <c r="E1496" s="4">
        <v>0</v>
      </c>
      <c r="F1496" s="4">
        <v>1</v>
      </c>
      <c r="G1496" s="4">
        <v>1.8</v>
      </c>
      <c r="H1496">
        <v>0.54476128706630167</v>
      </c>
      <c r="I1496">
        <f>((Table1[[#This Row],[H-S prob.]]*(Table1[[#This Row],[Odds]]-1)-1+Table1[[#This Row],[H-S prob.]])/(Table1[[#This Row],[Odds]]-1))*0.3</f>
        <v>-7.2861312302463649E-3</v>
      </c>
      <c r="K1496">
        <f>(Table1[[#This Row],[H-S Bet]]*Table1[[#This Row],[Odds]]*Table1[[#This Row],[Win]]-Table1[[#This Row],[H-S Bet]])*Table1[[#This Row],[H-S Bankroll]]</f>
        <v>0</v>
      </c>
      <c r="L1496">
        <f>Table1[[#This Row],[H-S Bet]]*Table1[[#This Row],[Odds]]*Table1[[#This Row],[Win]]-Table1[[#This Row],[H-S Bet]]</f>
        <v>0</v>
      </c>
      <c r="M1496" s="5">
        <f>M1495</f>
        <v>1.3003561572234834</v>
      </c>
      <c r="N1496" s="4">
        <v>0.59499999999999997</v>
      </c>
      <c r="O1496" s="4">
        <f>((Table1[[#This Row],[Dom prob.]]*(Table1[[#This Row],[Odds]]-1)-1+Table1[[#This Row],[Dom prob.]])/(Table1[[#This Row],[Odds]]-1))*0.3</f>
        <v>2.6624999999999982E-2</v>
      </c>
      <c r="P1496" s="4">
        <v>2.6624999999999982E-2</v>
      </c>
      <c r="Q1496" s="4">
        <f>(Table1[[#This Row],[Dom Bet]]*Table1[[#This Row],[Odds]]*Table1[[#This Row],[Win]]-Table1[[#This Row],[Dom Bet]])*Table1[[#This Row],[Dom Bankroll]]</f>
        <v>3.1158473908979814E-2</v>
      </c>
      <c r="R1496" s="4">
        <f>Table1[[#This Row],[Dom Bet]]*Table1[[#This Row],[Odds]]*Table1[[#This Row],[Win]]-Table1[[#This Row],[Dom Bet]]</f>
        <v>2.1299999999999986E-2</v>
      </c>
      <c r="S1496" s="4">
        <f>S1495</f>
        <v>1.4628391506563303</v>
      </c>
      <c r="T1496">
        <v>0.53310000000000002</v>
      </c>
      <c r="U1496">
        <f>((Table1[[#This Row],[BB prob.]]*(Table1[[#This Row],[Odds]]-1)-1+Table1[[#This Row],[BB prob.]])/(Table1[[#This Row],[Odds]]-1))*0.3</f>
        <v>-1.5157500000000004E-2</v>
      </c>
      <c r="W1496">
        <f>(Table1[[#This Row],[BB Bet]]*Table1[[#This Row],[Odds]]*Table1[[#This Row],[Win]]-Table1[[#This Row],[BB Bet]])*Table1[[#This Row],[BB Bankroll]]</f>
        <v>0</v>
      </c>
      <c r="X1496">
        <f>Table1[[#This Row],[BB Bet]]*Table1[[#This Row],[Odds]]*Table1[[#This Row],[Win]]-Table1[[#This Row],[BB Bet]]</f>
        <v>0</v>
      </c>
      <c r="Y1496" s="5">
        <f>Y1495</f>
        <v>1.0530882811849633</v>
      </c>
    </row>
    <row r="1497" spans="1:25" x14ac:dyDescent="0.35">
      <c r="A1497" s="4">
        <v>2020020774</v>
      </c>
      <c r="B1497" s="4">
        <v>104</v>
      </c>
      <c r="C1497" s="4" t="s">
        <v>32</v>
      </c>
      <c r="D1497" s="4" t="s">
        <v>18</v>
      </c>
      <c r="E1497" s="4">
        <v>1</v>
      </c>
      <c r="F1497" s="4">
        <v>0</v>
      </c>
      <c r="G1497" s="4">
        <v>2.15</v>
      </c>
      <c r="H1497">
        <v>0.4552387129336985</v>
      </c>
      <c r="I1497">
        <f>((Table1[[#This Row],[H-S prob.]]*(Table1[[#This Row],[Odds]]-1)-1+Table1[[#This Row],[H-S prob.]])/(Table1[[#This Row],[Odds]]-1))*0.3</f>
        <v>-5.5400262241430201E-3</v>
      </c>
      <c r="K1497">
        <f>(Table1[[#This Row],[H-S Bet]]*Table1[[#This Row],[Odds]]*Table1[[#This Row],[Win]]-Table1[[#This Row],[H-S Bet]])*Table1[[#This Row],[H-S Bankroll]]</f>
        <v>0</v>
      </c>
      <c r="L1497">
        <f>Table1[[#This Row],[H-S Bet]]*Table1[[#This Row],[Odds]]*Table1[[#This Row],[Win]]-Table1[[#This Row],[H-S Bet]]</f>
        <v>0</v>
      </c>
      <c r="M1497" s="5">
        <f>M1496</f>
        <v>1.3003561572234834</v>
      </c>
      <c r="N1497" s="4">
        <v>0.40500000000000003</v>
      </c>
      <c r="O1497" s="4">
        <f>((Table1[[#This Row],[Dom prob.]]*(Table1[[#This Row],[Odds]]-1)-1+Table1[[#This Row],[Dom prob.]])/(Table1[[#This Row],[Odds]]-1))*0.3</f>
        <v>-3.3717391304347817E-2</v>
      </c>
      <c r="P1497" s="4"/>
      <c r="Q1497" s="4">
        <f>(Table1[[#This Row],[Dom Bet]]*Table1[[#This Row],[Odds]]*Table1[[#This Row],[Win]]-Table1[[#This Row],[Dom Bet]])*Table1[[#This Row],[Dom Bankroll]]</f>
        <v>0</v>
      </c>
      <c r="R1497" s="4">
        <f>Table1[[#This Row],[Dom Bet]]*Table1[[#This Row],[Odds]]*Table1[[#This Row],[Win]]-Table1[[#This Row],[Dom Bet]]</f>
        <v>0</v>
      </c>
      <c r="S1497" s="4">
        <f>S1496</f>
        <v>1.4628391506563303</v>
      </c>
      <c r="T1497">
        <v>0.46689999999999998</v>
      </c>
      <c r="U1497">
        <f>((Table1[[#This Row],[BB prob.]]*(Table1[[#This Row],[Odds]]-1)-1+Table1[[#This Row],[BB prob.]])/(Table1[[#This Row],[Odds]]-1))*0.3</f>
        <v>1.0004347826086753E-3</v>
      </c>
      <c r="V1497">
        <v>1.0004347826086753E-3</v>
      </c>
      <c r="W1497">
        <f>(Table1[[#This Row],[BB Bet]]*Table1[[#This Row],[Odds]]*Table1[[#This Row],[Win]]-Table1[[#This Row],[BB Bet]])*Table1[[#This Row],[BB Bankroll]]</f>
        <v>-1.0535461456550224E-3</v>
      </c>
      <c r="X1497">
        <f>Table1[[#This Row],[BB Bet]]*Table1[[#This Row],[Odds]]*Table1[[#This Row],[Win]]-Table1[[#This Row],[BB Bet]]</f>
        <v>-1.0004347826086753E-3</v>
      </c>
      <c r="Y1497" s="5">
        <f>Y1496</f>
        <v>1.0530882811849633</v>
      </c>
    </row>
    <row r="1498" spans="1:25" x14ac:dyDescent="0.35">
      <c r="A1498" s="4">
        <v>2020020774.0999999</v>
      </c>
      <c r="B1498" s="4">
        <v>104</v>
      </c>
      <c r="C1498" s="4" t="s">
        <v>15</v>
      </c>
      <c r="D1498" s="4" t="s">
        <v>2</v>
      </c>
      <c r="E1498" s="4">
        <v>1</v>
      </c>
      <c r="F1498" s="4">
        <v>1</v>
      </c>
      <c r="G1498" s="4">
        <v>2.2000000000000002</v>
      </c>
      <c r="H1498">
        <v>0.43584775479541876</v>
      </c>
      <c r="I1498">
        <f>((Table1[[#This Row],[H-S prob.]]*(Table1[[#This Row],[Odds]]-1)-1+Table1[[#This Row],[H-S prob.]])/(Table1[[#This Row],[Odds]]-1))*0.3</f>
        <v>-1.0283734862519668E-2</v>
      </c>
      <c r="K1498">
        <f>(Table1[[#This Row],[H-S Bet]]*Table1[[#This Row],[Odds]]*Table1[[#This Row],[Win]]-Table1[[#This Row],[H-S Bet]])*Table1[[#This Row],[H-S Bankroll]]</f>
        <v>0</v>
      </c>
      <c r="L1498">
        <f>Table1[[#This Row],[H-S Bet]]*Table1[[#This Row],[Odds]]*Table1[[#This Row],[Win]]-Table1[[#This Row],[H-S Bet]]</f>
        <v>0</v>
      </c>
      <c r="M1498" s="5">
        <f>M1497</f>
        <v>1.3003561572234834</v>
      </c>
      <c r="N1498" s="4">
        <v>0.45600000000000002</v>
      </c>
      <c r="O1498" s="4">
        <f>((Table1[[#This Row],[Dom prob.]]*(Table1[[#This Row],[Odds]]-1)-1+Table1[[#This Row],[Dom prob.]])/(Table1[[#This Row],[Odds]]-1))*0.3</f>
        <v>8.0000000000003668E-4</v>
      </c>
      <c r="P1498" s="4">
        <v>8.0000000000003668E-4</v>
      </c>
      <c r="Q1498" s="4">
        <f>(Table1[[#This Row],[Dom Bet]]*Table1[[#This Row],[Odds]]*Table1[[#This Row],[Win]]-Table1[[#This Row],[Dom Bet]])*Table1[[#This Row],[Dom Bankroll]]</f>
        <v>1.4043255846301419E-3</v>
      </c>
      <c r="R1498" s="4">
        <f>Table1[[#This Row],[Dom Bet]]*Table1[[#This Row],[Odds]]*Table1[[#This Row],[Win]]-Table1[[#This Row],[Dom Bet]]</f>
        <v>9.6000000000004426E-4</v>
      </c>
      <c r="S1498" s="4">
        <f>S1497</f>
        <v>1.4628391506563303</v>
      </c>
      <c r="T1498">
        <v>0.46460000000000001</v>
      </c>
      <c r="U1498">
        <f>((Table1[[#This Row],[BB prob.]]*(Table1[[#This Row],[Odds]]-1)-1+Table1[[#This Row],[BB prob.]])/(Table1[[#This Row],[Odds]]-1))*0.3</f>
        <v>5.530000000000034E-3</v>
      </c>
      <c r="V1498">
        <v>5.530000000000034E-3</v>
      </c>
      <c r="W1498">
        <f>(Table1[[#This Row],[BB Bet]]*Table1[[#This Row],[Odds]]*Table1[[#This Row],[Win]]-Table1[[#This Row],[BB Bet]])*Table1[[#This Row],[BB Bankroll]]</f>
        <v>6.9882938339434608E-3</v>
      </c>
      <c r="X1498">
        <f>Table1[[#This Row],[BB Bet]]*Table1[[#This Row],[Odds]]*Table1[[#This Row],[Win]]-Table1[[#This Row],[BB Bet]]</f>
        <v>6.636000000000042E-3</v>
      </c>
      <c r="Y1498" s="5">
        <f>Y1497</f>
        <v>1.0530882811849633</v>
      </c>
    </row>
    <row r="1499" spans="1:25" x14ac:dyDescent="0.35">
      <c r="A1499" s="4">
        <v>2020020774.0999999</v>
      </c>
      <c r="B1499" s="4">
        <v>104</v>
      </c>
      <c r="C1499" s="4" t="s">
        <v>2</v>
      </c>
      <c r="D1499" s="4" t="s">
        <v>15</v>
      </c>
      <c r="E1499" s="4">
        <v>0</v>
      </c>
      <c r="F1499" s="4">
        <v>0</v>
      </c>
      <c r="G1499" s="4">
        <v>1.74</v>
      </c>
      <c r="H1499">
        <v>0.56415224520458129</v>
      </c>
      <c r="I1499">
        <f>((Table1[[#This Row],[H-S prob.]]*(Table1[[#This Row],[Odds]]-1)-1+Table1[[#This Row],[H-S prob.]])/(Table1[[#This Row],[Odds]]-1))*0.3</f>
        <v>-7.4493621664980551E-3</v>
      </c>
      <c r="K1499">
        <f>(Table1[[#This Row],[H-S Bet]]*Table1[[#This Row],[Odds]]*Table1[[#This Row],[Win]]-Table1[[#This Row],[H-S Bet]])*Table1[[#This Row],[H-S Bankroll]]</f>
        <v>0</v>
      </c>
      <c r="L1499">
        <f>Table1[[#This Row],[H-S Bet]]*Table1[[#This Row],[Odds]]*Table1[[#This Row],[Win]]-Table1[[#This Row],[H-S Bet]]</f>
        <v>0</v>
      </c>
      <c r="M1499" s="5">
        <f>M1498</f>
        <v>1.3003561572234834</v>
      </c>
      <c r="N1499" s="4">
        <v>0.54400000000000004</v>
      </c>
      <c r="O1499" s="4">
        <f>((Table1[[#This Row],[Dom prob.]]*(Table1[[#This Row],[Odds]]-1)-1+Table1[[#This Row],[Dom prob.]])/(Table1[[#This Row],[Odds]]-1))*0.3</f>
        <v>-2.1664864864864838E-2</v>
      </c>
      <c r="P1499" s="4"/>
      <c r="Q1499" s="4">
        <f>(Table1[[#This Row],[Dom Bet]]*Table1[[#This Row],[Odds]]*Table1[[#This Row],[Win]]-Table1[[#This Row],[Dom Bet]])*Table1[[#This Row],[Dom Bankroll]]</f>
        <v>0</v>
      </c>
      <c r="R1499" s="4">
        <f>Table1[[#This Row],[Dom Bet]]*Table1[[#This Row],[Odds]]*Table1[[#This Row],[Win]]-Table1[[#This Row],[Dom Bet]]</f>
        <v>0</v>
      </c>
      <c r="S1499" s="4">
        <f>S1498</f>
        <v>1.4628391506563303</v>
      </c>
      <c r="T1499">
        <v>0.53539999999999999</v>
      </c>
      <c r="U1499">
        <f>((Table1[[#This Row],[BB prob.]]*(Table1[[#This Row],[Odds]]-1)-1+Table1[[#This Row],[BB prob.]])/(Table1[[#This Row],[Odds]]-1))*0.3</f>
        <v>-2.7731351351351359E-2</v>
      </c>
      <c r="W1499">
        <f>(Table1[[#This Row],[BB Bet]]*Table1[[#This Row],[Odds]]*Table1[[#This Row],[Win]]-Table1[[#This Row],[BB Bet]])*Table1[[#This Row],[BB Bankroll]]</f>
        <v>0</v>
      </c>
      <c r="X1499">
        <f>Table1[[#This Row],[BB Bet]]*Table1[[#This Row],[Odds]]*Table1[[#This Row],[Win]]-Table1[[#This Row],[BB Bet]]</f>
        <v>0</v>
      </c>
      <c r="Y1499" s="5">
        <f>Y1498</f>
        <v>1.0530882811849633</v>
      </c>
    </row>
    <row r="1500" spans="1:25" x14ac:dyDescent="0.35">
      <c r="A1500" s="4">
        <v>2020020774.2</v>
      </c>
      <c r="B1500" s="4">
        <v>104</v>
      </c>
      <c r="C1500" s="4" t="s">
        <v>16</v>
      </c>
      <c r="D1500" s="4" t="s">
        <v>13</v>
      </c>
      <c r="E1500" s="4">
        <v>0</v>
      </c>
      <c r="F1500" s="4">
        <v>0</v>
      </c>
      <c r="G1500" s="4">
        <v>1.9</v>
      </c>
      <c r="H1500">
        <v>0.47266700328088102</v>
      </c>
      <c r="I1500">
        <f>((Table1[[#This Row],[H-S prob.]]*(Table1[[#This Row],[Odds]]-1)-1+Table1[[#This Row],[H-S prob.]])/(Table1[[#This Row],[Odds]]-1))*0.3</f>
        <v>-3.3977564588775377E-2</v>
      </c>
      <c r="K1500">
        <f>(Table1[[#This Row],[H-S Bet]]*Table1[[#This Row],[Odds]]*Table1[[#This Row],[Win]]-Table1[[#This Row],[H-S Bet]])*Table1[[#This Row],[H-S Bankroll]]</f>
        <v>0</v>
      </c>
      <c r="L1500">
        <f>Table1[[#This Row],[H-S Bet]]*Table1[[#This Row],[Odds]]*Table1[[#This Row],[Win]]-Table1[[#This Row],[H-S Bet]]</f>
        <v>0</v>
      </c>
      <c r="M1500" s="5">
        <f>M1499</f>
        <v>1.3003561572234834</v>
      </c>
      <c r="N1500" s="4">
        <v>0.52</v>
      </c>
      <c r="O1500" s="4">
        <f>((Table1[[#This Row],[Dom prob.]]*(Table1[[#This Row],[Odds]]-1)-1+Table1[[#This Row],[Dom prob.]])/(Table1[[#This Row],[Odds]]-1))*0.3</f>
        <v>-4.0000000000000036E-3</v>
      </c>
      <c r="P1500" s="4"/>
      <c r="Q1500" s="4">
        <f>(Table1[[#This Row],[Dom Bet]]*Table1[[#This Row],[Odds]]*Table1[[#This Row],[Win]]-Table1[[#This Row],[Dom Bet]])*Table1[[#This Row],[Dom Bankroll]]</f>
        <v>0</v>
      </c>
      <c r="R1500" s="4">
        <f>Table1[[#This Row],[Dom Bet]]*Table1[[#This Row],[Odds]]*Table1[[#This Row],[Win]]-Table1[[#This Row],[Dom Bet]]</f>
        <v>0</v>
      </c>
      <c r="S1500" s="4">
        <f>S1499</f>
        <v>1.4628391506563303</v>
      </c>
      <c r="T1500">
        <v>0.44040000000000001</v>
      </c>
      <c r="U1500">
        <f>((Table1[[#This Row],[BB prob.]]*(Table1[[#This Row],[Odds]]-1)-1+Table1[[#This Row],[BB prob.]])/(Table1[[#This Row],[Odds]]-1))*0.3</f>
        <v>-5.4413333333333314E-2</v>
      </c>
      <c r="W1500">
        <f>(Table1[[#This Row],[BB Bet]]*Table1[[#This Row],[Odds]]*Table1[[#This Row],[Win]]-Table1[[#This Row],[BB Bet]])*Table1[[#This Row],[BB Bankroll]]</f>
        <v>0</v>
      </c>
      <c r="X1500">
        <f>Table1[[#This Row],[BB Bet]]*Table1[[#This Row],[Odds]]*Table1[[#This Row],[Win]]-Table1[[#This Row],[BB Bet]]</f>
        <v>0</v>
      </c>
      <c r="Y1500" s="5">
        <f>Y1499</f>
        <v>1.0530882811849633</v>
      </c>
    </row>
    <row r="1501" spans="1:25" x14ac:dyDescent="0.35">
      <c r="A1501" s="4">
        <v>2020020774.2</v>
      </c>
      <c r="B1501" s="4">
        <v>104</v>
      </c>
      <c r="C1501" s="4" t="s">
        <v>13</v>
      </c>
      <c r="D1501" s="4" t="s">
        <v>16</v>
      </c>
      <c r="E1501" s="4">
        <v>1</v>
      </c>
      <c r="F1501" s="4">
        <v>1</v>
      </c>
      <c r="G1501" s="4">
        <v>1.95</v>
      </c>
      <c r="H1501">
        <v>0.52733299671911904</v>
      </c>
      <c r="I1501">
        <f>((Table1[[#This Row],[H-S prob.]]*(Table1[[#This Row],[Odds]]-1)-1+Table1[[#This Row],[H-S prob.]])/(Table1[[#This Row],[Odds]]-1))*0.3</f>
        <v>8.936634821773308E-3</v>
      </c>
      <c r="J1501">
        <v>8.936634821773308E-3</v>
      </c>
      <c r="K1501">
        <f>(Table1[[#This Row],[H-S Bet]]*Table1[[#This Row],[Odds]]*Table1[[#This Row],[Win]]-Table1[[#This Row],[H-S Bet]])*Table1[[#This Row],[H-S Bankroll]]</f>
        <v>1.1039767709583174E-2</v>
      </c>
      <c r="L1501">
        <f>Table1[[#This Row],[H-S Bet]]*Table1[[#This Row],[Odds]]*Table1[[#This Row],[Win]]-Table1[[#This Row],[H-S Bet]]</f>
        <v>8.4898030806846436E-3</v>
      </c>
      <c r="M1501" s="5">
        <f>M1500</f>
        <v>1.3003561572234834</v>
      </c>
      <c r="N1501" s="4">
        <v>0.48</v>
      </c>
      <c r="O1501" s="4">
        <f>((Table1[[#This Row],[Dom prob.]]*(Table1[[#This Row],[Odds]]-1)-1+Table1[[#This Row],[Dom prob.]])/(Table1[[#This Row],[Odds]]-1))*0.3</f>
        <v>-2.0210526315789495E-2</v>
      </c>
      <c r="P1501" s="4"/>
      <c r="Q1501" s="4">
        <f>(Table1[[#This Row],[Dom Bet]]*Table1[[#This Row],[Odds]]*Table1[[#This Row],[Win]]-Table1[[#This Row],[Dom Bet]])*Table1[[#This Row],[Dom Bankroll]]</f>
        <v>0</v>
      </c>
      <c r="R1501" s="4">
        <f>Table1[[#This Row],[Dom Bet]]*Table1[[#This Row],[Odds]]*Table1[[#This Row],[Win]]-Table1[[#This Row],[Dom Bet]]</f>
        <v>0</v>
      </c>
      <c r="S1501" s="4">
        <f>S1500</f>
        <v>1.4628391506563303</v>
      </c>
      <c r="T1501">
        <v>0.55959999999999999</v>
      </c>
      <c r="U1501">
        <f>((Table1[[#This Row],[BB prob.]]*(Table1[[#This Row],[Odds]]-1)-1+Table1[[#This Row],[BB prob.]])/(Table1[[#This Row],[Odds]]-1))*0.3</f>
        <v>2.8806315789473676E-2</v>
      </c>
      <c r="V1501">
        <v>2.8806315789473676E-2</v>
      </c>
      <c r="W1501">
        <f>(Table1[[#This Row],[BB Bet]]*Table1[[#This Row],[Odds]]*Table1[[#This Row],[Win]]-Table1[[#This Row],[BB Bet]])*Table1[[#This Row],[BB Bankroll]]</f>
        <v>2.8818813902907699E-2</v>
      </c>
      <c r="X1501">
        <f>Table1[[#This Row],[BB Bet]]*Table1[[#This Row],[Odds]]*Table1[[#This Row],[Win]]-Table1[[#This Row],[BB Bet]]</f>
        <v>2.7365999999999991E-2</v>
      </c>
      <c r="Y1501" s="5">
        <f>Y1500</f>
        <v>1.0530882811849633</v>
      </c>
    </row>
    <row r="1502" spans="1:25" x14ac:dyDescent="0.35">
      <c r="A1502" s="4">
        <v>2020020775</v>
      </c>
      <c r="B1502" s="4">
        <v>105</v>
      </c>
      <c r="C1502" s="4" t="s">
        <v>6</v>
      </c>
      <c r="D1502" s="4" t="s">
        <v>7</v>
      </c>
      <c r="E1502" s="4">
        <v>1</v>
      </c>
      <c r="F1502" s="4">
        <v>0</v>
      </c>
      <c r="G1502" s="4">
        <v>2.4500000000000002</v>
      </c>
      <c r="H1502">
        <v>0.40920728401477235</v>
      </c>
      <c r="I1502">
        <f>((Table1[[#This Row],[H-S prob.]]*(Table1[[#This Row],[Odds]]-1)-1+Table1[[#This Row],[H-S prob.]])/(Table1[[#This Row],[Odds]]-1))*0.3</f>
        <v>5.2920948335013942E-4</v>
      </c>
      <c r="J1502">
        <v>5.2920948335013942E-4</v>
      </c>
      <c r="K1502">
        <f>(Table1[[#This Row],[H-S Bet]]*Table1[[#This Row],[Odds]]*Table1[[#This Row],[Win]]-Table1[[#This Row],[H-S Bet]])*Table1[[#This Row],[H-S Bankroll]]</f>
        <v>-6.4917848620039476E-4</v>
      </c>
      <c r="L1502">
        <f>Table1[[#This Row],[H-S Bet]]*Table1[[#This Row],[Odds]]*Table1[[#This Row],[Win]]-Table1[[#This Row],[H-S Bet]]</f>
        <v>-5.2920948335013942E-4</v>
      </c>
      <c r="M1502" s="5">
        <f>M1501+SUM(K1486:K1501)</f>
        <v>1.2266947336068061</v>
      </c>
      <c r="N1502" s="4">
        <v>0.45900000000000002</v>
      </c>
      <c r="O1502" s="4">
        <f>((Table1[[#This Row],[Dom prob.]]*(Table1[[#This Row],[Odds]]-1)-1+Table1[[#This Row],[Dom prob.]])/(Table1[[#This Row],[Odds]]-1))*0.3</f>
        <v>2.5768965517241397E-2</v>
      </c>
      <c r="P1502" s="4">
        <v>2.5768965517241397E-2</v>
      </c>
      <c r="Q1502" s="4">
        <f>(Table1[[#This Row],[Dom Bet]]*Table1[[#This Row],[Odds]]*Table1[[#This Row],[Win]]-Table1[[#This Row],[Dom Bet]])*Table1[[#This Row],[Dom Bankroll]]</f>
        <v>-3.8512343776851032E-2</v>
      </c>
      <c r="R1502" s="4">
        <f>Table1[[#This Row],[Dom Bet]]*Table1[[#This Row],[Odds]]*Table1[[#This Row],[Win]]-Table1[[#This Row],[Dom Bet]]</f>
        <v>-2.5768965517241397E-2</v>
      </c>
      <c r="S1502" s="4">
        <f>S1501+SUM(Q1486:Q1501)</f>
        <v>1.4945242466595465</v>
      </c>
      <c r="T1502">
        <v>0.43790000000000001</v>
      </c>
      <c r="U1502">
        <f>((Table1[[#This Row],[BB prob.]]*(Table1[[#This Row],[Odds]]-1)-1+Table1[[#This Row],[BB prob.]])/(Table1[[#This Row],[Odds]]-1))*0.3</f>
        <v>1.5073448275862078E-2</v>
      </c>
      <c r="V1502">
        <v>1.5073448275862078E-2</v>
      </c>
      <c r="W1502">
        <f>(Table1[[#This Row],[BB Bet]]*Table1[[#This Row],[Odds]]*Table1[[#This Row],[Win]]-Table1[[#This Row],[BB Bet]])*Table1[[#This Row],[BB Bankroll]]</f>
        <v>-1.5836723625896786E-2</v>
      </c>
      <c r="X1502">
        <f>Table1[[#This Row],[BB Bet]]*Table1[[#This Row],[Odds]]*Table1[[#This Row],[Win]]-Table1[[#This Row],[BB Bet]]</f>
        <v>-1.5073448275862078E-2</v>
      </c>
      <c r="Y1502" s="5">
        <f>Y1501+SUM(W1486:W1501)</f>
        <v>1.0506370762725197</v>
      </c>
    </row>
    <row r="1503" spans="1:25" x14ac:dyDescent="0.35">
      <c r="A1503" s="4">
        <v>2020020775</v>
      </c>
      <c r="B1503" s="4">
        <v>105</v>
      </c>
      <c r="C1503" s="4" t="s">
        <v>7</v>
      </c>
      <c r="D1503" s="4" t="s">
        <v>6</v>
      </c>
      <c r="E1503" s="4">
        <v>0</v>
      </c>
      <c r="F1503" s="4">
        <v>1</v>
      </c>
      <c r="G1503" s="4">
        <v>1.64</v>
      </c>
      <c r="H1503">
        <v>0.59079271598522753</v>
      </c>
      <c r="I1503">
        <f>((Table1[[#This Row],[H-S prob.]]*(Table1[[#This Row],[Odds]]-1)-1+Table1[[#This Row],[H-S prob.]])/(Table1[[#This Row],[Odds]]-1))*0.3</f>
        <v>-1.4578099586356372E-2</v>
      </c>
      <c r="K1503">
        <f>(Table1[[#This Row],[H-S Bet]]*Table1[[#This Row],[Odds]]*Table1[[#This Row],[Win]]-Table1[[#This Row],[H-S Bet]])*Table1[[#This Row],[H-S Bankroll]]</f>
        <v>0</v>
      </c>
      <c r="L1503">
        <f>Table1[[#This Row],[H-S Bet]]*Table1[[#This Row],[Odds]]*Table1[[#This Row],[Win]]-Table1[[#This Row],[H-S Bet]]</f>
        <v>0</v>
      </c>
      <c r="M1503" s="5">
        <f>M1502</f>
        <v>1.2266947336068061</v>
      </c>
      <c r="N1503" s="4">
        <v>0.54099999999999993</v>
      </c>
      <c r="O1503" s="4">
        <f>((Table1[[#This Row],[Dom prob.]]*(Table1[[#This Row],[Odds]]-1)-1+Table1[[#This Row],[Dom prob.]])/(Table1[[#This Row],[Odds]]-1))*0.3</f>
        <v>-5.2856250000000098E-2</v>
      </c>
      <c r="P1503" s="4"/>
      <c r="Q1503" s="4">
        <f>(Table1[[#This Row],[Dom Bet]]*Table1[[#This Row],[Odds]]*Table1[[#This Row],[Win]]-Table1[[#This Row],[Dom Bet]])*Table1[[#This Row],[Dom Bankroll]]</f>
        <v>0</v>
      </c>
      <c r="R1503" s="4">
        <f>Table1[[#This Row],[Dom Bet]]*Table1[[#This Row],[Odds]]*Table1[[#This Row],[Win]]-Table1[[#This Row],[Dom Bet]]</f>
        <v>0</v>
      </c>
      <c r="S1503" s="4">
        <f>S1502</f>
        <v>1.4945242466595465</v>
      </c>
      <c r="T1503">
        <v>0.56210000000000004</v>
      </c>
      <c r="U1503">
        <f>((Table1[[#This Row],[BB prob.]]*(Table1[[#This Row],[Odds]]-1)-1+Table1[[#This Row],[BB prob.]])/(Table1[[#This Row],[Odds]]-1))*0.3</f>
        <v>-3.6635625000000005E-2</v>
      </c>
      <c r="W1503">
        <f>(Table1[[#This Row],[BB Bet]]*Table1[[#This Row],[Odds]]*Table1[[#This Row],[Win]]-Table1[[#This Row],[BB Bet]])*Table1[[#This Row],[BB Bankroll]]</f>
        <v>0</v>
      </c>
      <c r="X1503">
        <f>Table1[[#This Row],[BB Bet]]*Table1[[#This Row],[Odds]]*Table1[[#This Row],[Win]]-Table1[[#This Row],[BB Bet]]</f>
        <v>0</v>
      </c>
      <c r="Y1503" s="5">
        <f>Y1502</f>
        <v>1.0506370762725197</v>
      </c>
    </row>
    <row r="1504" spans="1:25" x14ac:dyDescent="0.35">
      <c r="A1504" s="4">
        <v>2020020776</v>
      </c>
      <c r="B1504" s="4">
        <v>105</v>
      </c>
      <c r="C1504" s="4" t="s">
        <v>30</v>
      </c>
      <c r="D1504" s="4" t="s">
        <v>9</v>
      </c>
      <c r="E1504" s="4">
        <v>1</v>
      </c>
      <c r="F1504" s="4">
        <v>1</v>
      </c>
      <c r="G1504" s="4">
        <v>1.95</v>
      </c>
      <c r="H1504">
        <v>0.49195842273307766</v>
      </c>
      <c r="I1504">
        <f>((Table1[[#This Row],[H-S prob.]]*(Table1[[#This Row],[Odds]]-1)-1+Table1[[#This Row],[H-S prob.]])/(Table1[[#This Row],[Odds]]-1))*0.3</f>
        <v>-1.2846655474894298E-2</v>
      </c>
      <c r="K1504">
        <f>(Table1[[#This Row],[H-S Bet]]*Table1[[#This Row],[Odds]]*Table1[[#This Row],[Win]]-Table1[[#This Row],[H-S Bet]])*Table1[[#This Row],[H-S Bankroll]]</f>
        <v>0</v>
      </c>
      <c r="L1504">
        <f>Table1[[#This Row],[H-S Bet]]*Table1[[#This Row],[Odds]]*Table1[[#This Row],[Win]]-Table1[[#This Row],[H-S Bet]]</f>
        <v>0</v>
      </c>
      <c r="M1504" s="5">
        <f>M1503</f>
        <v>1.2266947336068061</v>
      </c>
      <c r="N1504" s="4">
        <v>0.505</v>
      </c>
      <c r="O1504" s="4">
        <f>((Table1[[#This Row],[Dom prob.]]*(Table1[[#This Row],[Odds]]-1)-1+Table1[[#This Row],[Dom prob.]])/(Table1[[#This Row],[Odds]]-1))*0.3</f>
        <v>-4.8157894736842411E-3</v>
      </c>
      <c r="P1504" s="4"/>
      <c r="Q1504" s="4">
        <f>(Table1[[#This Row],[Dom Bet]]*Table1[[#This Row],[Odds]]*Table1[[#This Row],[Win]]-Table1[[#This Row],[Dom Bet]])*Table1[[#This Row],[Dom Bankroll]]</f>
        <v>0</v>
      </c>
      <c r="R1504" s="4">
        <f>Table1[[#This Row],[Dom Bet]]*Table1[[#This Row],[Odds]]*Table1[[#This Row],[Win]]-Table1[[#This Row],[Dom Bet]]</f>
        <v>0</v>
      </c>
      <c r="S1504" s="4">
        <f>S1503</f>
        <v>1.4945242466595465</v>
      </c>
      <c r="T1504">
        <v>0.46610000000000001</v>
      </c>
      <c r="U1504">
        <f>((Table1[[#This Row],[BB prob.]]*(Table1[[#This Row],[Odds]]-1)-1+Table1[[#This Row],[BB prob.]])/(Table1[[#This Row],[Odds]]-1))*0.3</f>
        <v>-2.8769999999999983E-2</v>
      </c>
      <c r="W1504">
        <f>(Table1[[#This Row],[BB Bet]]*Table1[[#This Row],[Odds]]*Table1[[#This Row],[Win]]-Table1[[#This Row],[BB Bet]])*Table1[[#This Row],[BB Bankroll]]</f>
        <v>0</v>
      </c>
      <c r="X1504">
        <f>Table1[[#This Row],[BB Bet]]*Table1[[#This Row],[Odds]]*Table1[[#This Row],[Win]]-Table1[[#This Row],[BB Bet]]</f>
        <v>0</v>
      </c>
      <c r="Y1504" s="5">
        <f>Y1503</f>
        <v>1.0506370762725197</v>
      </c>
    </row>
    <row r="1505" spans="1:25" x14ac:dyDescent="0.35">
      <c r="A1505" s="4">
        <v>2020020776</v>
      </c>
      <c r="B1505" s="4">
        <v>105</v>
      </c>
      <c r="C1505" s="4" t="s">
        <v>9</v>
      </c>
      <c r="D1505" s="4" t="s">
        <v>30</v>
      </c>
      <c r="E1505" s="4">
        <v>0</v>
      </c>
      <c r="F1505" s="4">
        <v>0</v>
      </c>
      <c r="G1505" s="4">
        <v>1.9</v>
      </c>
      <c r="H1505">
        <v>0.50804157726692234</v>
      </c>
      <c r="I1505">
        <f>((Table1[[#This Row],[H-S prob.]]*(Table1[[#This Row],[Odds]]-1)-1+Table1[[#This Row],[H-S prob.]])/(Table1[[#This Row],[Odds]]-1))*0.3</f>
        <v>-1.1573667730949219E-2</v>
      </c>
      <c r="K1505">
        <f>(Table1[[#This Row],[H-S Bet]]*Table1[[#This Row],[Odds]]*Table1[[#This Row],[Win]]-Table1[[#This Row],[H-S Bet]])*Table1[[#This Row],[H-S Bankroll]]</f>
        <v>0</v>
      </c>
      <c r="L1505">
        <f>Table1[[#This Row],[H-S Bet]]*Table1[[#This Row],[Odds]]*Table1[[#This Row],[Win]]-Table1[[#This Row],[H-S Bet]]</f>
        <v>0</v>
      </c>
      <c r="M1505" s="5">
        <f>M1504</f>
        <v>1.2266947336068061</v>
      </c>
      <c r="N1505" s="4">
        <v>0.495</v>
      </c>
      <c r="O1505" s="4">
        <f>((Table1[[#This Row],[Dom prob.]]*(Table1[[#This Row],[Odds]]-1)-1+Table1[[#This Row],[Dom prob.]])/(Table1[[#This Row],[Odds]]-1))*0.3</f>
        <v>-1.9833333333333335E-2</v>
      </c>
      <c r="P1505" s="4"/>
      <c r="Q1505" s="4">
        <f>(Table1[[#This Row],[Dom Bet]]*Table1[[#This Row],[Odds]]*Table1[[#This Row],[Win]]-Table1[[#This Row],[Dom Bet]])*Table1[[#This Row],[Dom Bankroll]]</f>
        <v>0</v>
      </c>
      <c r="R1505" s="4">
        <f>Table1[[#This Row],[Dom Bet]]*Table1[[#This Row],[Odds]]*Table1[[#This Row],[Win]]-Table1[[#This Row],[Dom Bet]]</f>
        <v>0</v>
      </c>
      <c r="S1505" s="4">
        <f>S1504</f>
        <v>1.4945242466595465</v>
      </c>
      <c r="T1505">
        <v>0.53390000000000004</v>
      </c>
      <c r="U1505">
        <f>((Table1[[#This Row],[BB prob.]]*(Table1[[#This Row],[Odds]]-1)-1+Table1[[#This Row],[BB prob.]])/(Table1[[#This Row],[Odds]]-1))*0.3</f>
        <v>4.8033333333333443E-3</v>
      </c>
      <c r="V1505">
        <v>4.8033333333333443E-3</v>
      </c>
      <c r="W1505">
        <f>(Table1[[#This Row],[BB Bet]]*Table1[[#This Row],[Odds]]*Table1[[#This Row],[Win]]-Table1[[#This Row],[BB Bet]])*Table1[[#This Row],[BB Bankroll]]</f>
        <v>-5.0465600896956809E-3</v>
      </c>
      <c r="X1505">
        <f>Table1[[#This Row],[BB Bet]]*Table1[[#This Row],[Odds]]*Table1[[#This Row],[Win]]-Table1[[#This Row],[BB Bet]]</f>
        <v>-4.8033333333333443E-3</v>
      </c>
      <c r="Y1505" s="5">
        <f>Y1504</f>
        <v>1.0506370762725197</v>
      </c>
    </row>
    <row r="1506" spans="1:25" x14ac:dyDescent="0.35">
      <c r="A1506" s="4">
        <v>2020020777</v>
      </c>
      <c r="B1506" s="4">
        <v>105</v>
      </c>
      <c r="C1506" s="4" t="s">
        <v>8</v>
      </c>
      <c r="D1506" s="4" t="s">
        <v>23</v>
      </c>
      <c r="E1506" s="4">
        <v>0</v>
      </c>
      <c r="F1506" s="4">
        <v>1</v>
      </c>
      <c r="G1506" s="4">
        <v>1.86</v>
      </c>
      <c r="H1506">
        <v>0.52914146782321758</v>
      </c>
      <c r="I1506">
        <f>((Table1[[#This Row],[H-S prob.]]*(Table1[[#This Row],[Odds]]-1)-1+Table1[[#This Row],[H-S prob.]])/(Table1[[#This Row],[Odds]]-1))*0.3</f>
        <v>-5.5105359937727538E-3</v>
      </c>
      <c r="K1506">
        <f>(Table1[[#This Row],[H-S Bet]]*Table1[[#This Row],[Odds]]*Table1[[#This Row],[Win]]-Table1[[#This Row],[H-S Bet]])*Table1[[#This Row],[H-S Bankroll]]</f>
        <v>0</v>
      </c>
      <c r="L1506">
        <f>Table1[[#This Row],[H-S Bet]]*Table1[[#This Row],[Odds]]*Table1[[#This Row],[Win]]-Table1[[#This Row],[H-S Bet]]</f>
        <v>0</v>
      </c>
      <c r="M1506" s="5">
        <f>M1505</f>
        <v>1.2266947336068061</v>
      </c>
      <c r="N1506" s="4">
        <v>0.51</v>
      </c>
      <c r="O1506" s="4">
        <f>((Table1[[#This Row],[Dom prob.]]*(Table1[[#This Row],[Odds]]-1)-1+Table1[[#This Row],[Dom prob.]])/(Table1[[#This Row],[Odds]]-1))*0.3</f>
        <v>-1.7930232558139494E-2</v>
      </c>
      <c r="P1506" s="4"/>
      <c r="Q1506" s="4">
        <f>(Table1[[#This Row],[Dom Bet]]*Table1[[#This Row],[Odds]]*Table1[[#This Row],[Win]]-Table1[[#This Row],[Dom Bet]])*Table1[[#This Row],[Dom Bankroll]]</f>
        <v>0</v>
      </c>
      <c r="R1506" s="4">
        <f>Table1[[#This Row],[Dom Bet]]*Table1[[#This Row],[Odds]]*Table1[[#This Row],[Win]]-Table1[[#This Row],[Dom Bet]]</f>
        <v>0</v>
      </c>
      <c r="S1506" s="4">
        <f>S1505</f>
        <v>1.4945242466595465</v>
      </c>
      <c r="T1506">
        <v>0.49460000000000004</v>
      </c>
      <c r="U1506">
        <f>((Table1[[#This Row],[BB prob.]]*(Table1[[#This Row],[Odds]]-1)-1+Table1[[#This Row],[BB prob.]])/(Table1[[#This Row],[Odds]]-1))*0.3</f>
        <v>-2.7922325581395308E-2</v>
      </c>
      <c r="W1506">
        <f>(Table1[[#This Row],[BB Bet]]*Table1[[#This Row],[Odds]]*Table1[[#This Row],[Win]]-Table1[[#This Row],[BB Bet]])*Table1[[#This Row],[BB Bankroll]]</f>
        <v>0</v>
      </c>
      <c r="X1506">
        <f>Table1[[#This Row],[BB Bet]]*Table1[[#This Row],[Odds]]*Table1[[#This Row],[Win]]-Table1[[#This Row],[BB Bet]]</f>
        <v>0</v>
      </c>
      <c r="Y1506" s="5">
        <f>Y1505</f>
        <v>1.0506370762725197</v>
      </c>
    </row>
    <row r="1507" spans="1:25" x14ac:dyDescent="0.35">
      <c r="A1507" s="4">
        <v>2020020777</v>
      </c>
      <c r="B1507" s="4">
        <v>105</v>
      </c>
      <c r="C1507" s="4" t="s">
        <v>23</v>
      </c>
      <c r="D1507" s="4" t="s">
        <v>8</v>
      </c>
      <c r="E1507" s="4">
        <v>1</v>
      </c>
      <c r="F1507" s="4">
        <v>0</v>
      </c>
      <c r="G1507" s="4">
        <v>2</v>
      </c>
      <c r="H1507">
        <v>0.47085853217678258</v>
      </c>
      <c r="I1507">
        <f>((Table1[[#This Row],[H-S prob.]]*(Table1[[#This Row],[Odds]]-1)-1+Table1[[#This Row],[H-S prob.]])/(Table1[[#This Row],[Odds]]-1))*0.3</f>
        <v>-1.7484880693930432E-2</v>
      </c>
      <c r="K1507">
        <f>(Table1[[#This Row],[H-S Bet]]*Table1[[#This Row],[Odds]]*Table1[[#This Row],[Win]]-Table1[[#This Row],[H-S Bet]])*Table1[[#This Row],[H-S Bankroll]]</f>
        <v>0</v>
      </c>
      <c r="L1507">
        <f>Table1[[#This Row],[H-S Bet]]*Table1[[#This Row],[Odds]]*Table1[[#This Row],[Win]]-Table1[[#This Row],[H-S Bet]]</f>
        <v>0</v>
      </c>
      <c r="M1507" s="5">
        <f>M1506</f>
        <v>1.2266947336068061</v>
      </c>
      <c r="N1507" s="4">
        <v>0.49</v>
      </c>
      <c r="O1507" s="4">
        <f>((Table1[[#This Row],[Dom prob.]]*(Table1[[#This Row],[Odds]]-1)-1+Table1[[#This Row],[Dom prob.]])/(Table1[[#This Row],[Odds]]-1))*0.3</f>
        <v>-6.0000000000000053E-3</v>
      </c>
      <c r="P1507" s="4"/>
      <c r="Q1507" s="4">
        <f>(Table1[[#This Row],[Dom Bet]]*Table1[[#This Row],[Odds]]*Table1[[#This Row],[Win]]-Table1[[#This Row],[Dom Bet]])*Table1[[#This Row],[Dom Bankroll]]</f>
        <v>0</v>
      </c>
      <c r="R1507" s="4">
        <f>Table1[[#This Row],[Dom Bet]]*Table1[[#This Row],[Odds]]*Table1[[#This Row],[Win]]-Table1[[#This Row],[Dom Bet]]</f>
        <v>0</v>
      </c>
      <c r="S1507" s="4">
        <f>S1506</f>
        <v>1.4945242466595465</v>
      </c>
      <c r="T1507">
        <v>0.50539999999999996</v>
      </c>
      <c r="U1507">
        <f>((Table1[[#This Row],[BB prob.]]*(Table1[[#This Row],[Odds]]-1)-1+Table1[[#This Row],[BB prob.]])/(Table1[[#This Row],[Odds]]-1))*0.3</f>
        <v>3.239999999999976E-3</v>
      </c>
      <c r="V1507">
        <v>3.239999999999976E-3</v>
      </c>
      <c r="W1507">
        <f>(Table1[[#This Row],[BB Bet]]*Table1[[#This Row],[Odds]]*Table1[[#This Row],[Win]]-Table1[[#This Row],[BB Bet]])*Table1[[#This Row],[BB Bankroll]]</f>
        <v>-3.4040641271229385E-3</v>
      </c>
      <c r="X1507">
        <f>Table1[[#This Row],[BB Bet]]*Table1[[#This Row],[Odds]]*Table1[[#This Row],[Win]]-Table1[[#This Row],[BB Bet]]</f>
        <v>-3.239999999999976E-3</v>
      </c>
      <c r="Y1507" s="5">
        <f>Y1506</f>
        <v>1.0506370762725197</v>
      </c>
    </row>
    <row r="1508" spans="1:25" x14ac:dyDescent="0.35">
      <c r="A1508" s="4">
        <v>2020020778</v>
      </c>
      <c r="B1508" s="4">
        <v>105</v>
      </c>
      <c r="C1508" s="4" t="s">
        <v>29</v>
      </c>
      <c r="D1508" s="4" t="s">
        <v>11</v>
      </c>
      <c r="E1508" s="4">
        <v>1</v>
      </c>
      <c r="F1508" s="4">
        <v>0</v>
      </c>
      <c r="G1508" s="4">
        <v>1.66</v>
      </c>
      <c r="H1508">
        <v>0.59527033758853964</v>
      </c>
      <c r="I1508">
        <f>((Table1[[#This Row],[H-S prob.]]*(Table1[[#This Row],[Odds]]-1)-1+Table1[[#This Row],[H-S prob.]])/(Table1[[#This Row],[Odds]]-1))*0.3</f>
        <v>-5.3869270922837532E-3</v>
      </c>
      <c r="K1508">
        <f>(Table1[[#This Row],[H-S Bet]]*Table1[[#This Row],[Odds]]*Table1[[#This Row],[Win]]-Table1[[#This Row],[H-S Bet]])*Table1[[#This Row],[H-S Bankroll]]</f>
        <v>0</v>
      </c>
      <c r="L1508">
        <f>Table1[[#This Row],[H-S Bet]]*Table1[[#This Row],[Odds]]*Table1[[#This Row],[Win]]-Table1[[#This Row],[H-S Bet]]</f>
        <v>0</v>
      </c>
      <c r="M1508" s="5">
        <f>M1507</f>
        <v>1.2266947336068061</v>
      </c>
      <c r="N1508" s="4">
        <v>0.57399999999999995</v>
      </c>
      <c r="O1508" s="4">
        <f>((Table1[[#This Row],[Dom prob.]]*(Table1[[#This Row],[Odds]]-1)-1+Table1[[#This Row],[Dom prob.]])/(Table1[[#This Row],[Odds]]-1))*0.3</f>
        <v>-2.1436363636363729E-2</v>
      </c>
      <c r="P1508" s="4"/>
      <c r="Q1508" s="4">
        <f>(Table1[[#This Row],[Dom Bet]]*Table1[[#This Row],[Odds]]*Table1[[#This Row],[Win]]-Table1[[#This Row],[Dom Bet]])*Table1[[#This Row],[Dom Bankroll]]</f>
        <v>0</v>
      </c>
      <c r="R1508" s="4">
        <f>Table1[[#This Row],[Dom Bet]]*Table1[[#This Row],[Odds]]*Table1[[#This Row],[Win]]-Table1[[#This Row],[Dom Bet]]</f>
        <v>0</v>
      </c>
      <c r="S1508" s="4">
        <f>S1507</f>
        <v>1.4945242466595465</v>
      </c>
      <c r="T1508">
        <v>0.61040000000000005</v>
      </c>
      <c r="U1508">
        <f>((Table1[[#This Row],[BB prob.]]*(Table1[[#This Row],[Odds]]-1)-1+Table1[[#This Row],[BB prob.]])/(Table1[[#This Row],[Odds]]-1))*0.3</f>
        <v>6.0290909090909336E-3</v>
      </c>
      <c r="V1508">
        <v>6.0290909090909336E-3</v>
      </c>
      <c r="W1508">
        <f>(Table1[[#This Row],[BB Bet]]*Table1[[#This Row],[Odds]]*Table1[[#This Row],[Win]]-Table1[[#This Row],[BB Bet]])*Table1[[#This Row],[BB Bankroll]]</f>
        <v>-6.3343864453085262E-3</v>
      </c>
      <c r="X1508">
        <f>Table1[[#This Row],[BB Bet]]*Table1[[#This Row],[Odds]]*Table1[[#This Row],[Win]]-Table1[[#This Row],[BB Bet]]</f>
        <v>-6.0290909090909336E-3</v>
      </c>
      <c r="Y1508" s="5">
        <f>Y1507</f>
        <v>1.0506370762725197</v>
      </c>
    </row>
    <row r="1509" spans="1:25" x14ac:dyDescent="0.35">
      <c r="A1509" s="4">
        <v>2020020778</v>
      </c>
      <c r="B1509" s="4">
        <v>105</v>
      </c>
      <c r="C1509" s="4" t="s">
        <v>11</v>
      </c>
      <c r="D1509" s="4" t="s">
        <v>29</v>
      </c>
      <c r="E1509" s="4">
        <v>0</v>
      </c>
      <c r="F1509" s="4">
        <v>1</v>
      </c>
      <c r="G1509" s="4">
        <v>2.2999999999999998</v>
      </c>
      <c r="H1509">
        <v>0.40472966241146041</v>
      </c>
      <c r="I1509">
        <f>((Table1[[#This Row],[H-S prob.]]*(Table1[[#This Row],[Odds]]-1)-1+Table1[[#This Row],[H-S prob.]])/(Table1[[#This Row],[Odds]]-1))*0.3</f>
        <v>-1.5951179181609484E-2</v>
      </c>
      <c r="K1509">
        <f>(Table1[[#This Row],[H-S Bet]]*Table1[[#This Row],[Odds]]*Table1[[#This Row],[Win]]-Table1[[#This Row],[H-S Bet]])*Table1[[#This Row],[H-S Bankroll]]</f>
        <v>0</v>
      </c>
      <c r="L1509">
        <f>Table1[[#This Row],[H-S Bet]]*Table1[[#This Row],[Odds]]*Table1[[#This Row],[Win]]-Table1[[#This Row],[H-S Bet]]</f>
        <v>0</v>
      </c>
      <c r="M1509" s="5">
        <f>M1508</f>
        <v>1.2266947336068061</v>
      </c>
      <c r="N1509" s="4">
        <v>0.42600000000000005</v>
      </c>
      <c r="O1509" s="4">
        <f>((Table1[[#This Row],[Dom prob.]]*(Table1[[#This Row],[Odds]]-1)-1+Table1[[#This Row],[Dom prob.]])/(Table1[[#This Row],[Odds]]-1))*0.3</f>
        <v>-4.6615384615384609E-3</v>
      </c>
      <c r="P1509" s="4"/>
      <c r="Q1509" s="4">
        <f>(Table1[[#This Row],[Dom Bet]]*Table1[[#This Row],[Odds]]*Table1[[#This Row],[Win]]-Table1[[#This Row],[Dom Bet]])*Table1[[#This Row],[Dom Bankroll]]</f>
        <v>0</v>
      </c>
      <c r="R1509" s="4">
        <f>Table1[[#This Row],[Dom Bet]]*Table1[[#This Row],[Odds]]*Table1[[#This Row],[Win]]-Table1[[#This Row],[Dom Bet]]</f>
        <v>0</v>
      </c>
      <c r="S1509" s="4">
        <f>S1508</f>
        <v>1.4945242466595465</v>
      </c>
      <c r="T1509">
        <v>0.38959999999999995</v>
      </c>
      <c r="U1509">
        <f>((Table1[[#This Row],[BB prob.]]*(Table1[[#This Row],[Odds]]-1)-1+Table1[[#This Row],[BB prob.]])/(Table1[[#This Row],[Odds]]-1))*0.3</f>
        <v>-2.3981538461538519E-2</v>
      </c>
      <c r="W1509">
        <f>(Table1[[#This Row],[BB Bet]]*Table1[[#This Row],[Odds]]*Table1[[#This Row],[Win]]-Table1[[#This Row],[BB Bet]])*Table1[[#This Row],[BB Bankroll]]</f>
        <v>0</v>
      </c>
      <c r="X1509">
        <f>Table1[[#This Row],[BB Bet]]*Table1[[#This Row],[Odds]]*Table1[[#This Row],[Win]]-Table1[[#This Row],[BB Bet]]</f>
        <v>0</v>
      </c>
      <c r="Y1509" s="5">
        <f>Y1508</f>
        <v>1.0506370762725197</v>
      </c>
    </row>
    <row r="1510" spans="1:25" x14ac:dyDescent="0.35">
      <c r="A1510" s="4">
        <v>2020020779</v>
      </c>
      <c r="B1510" s="4">
        <v>105</v>
      </c>
      <c r="C1510" s="4" t="s">
        <v>10</v>
      </c>
      <c r="D1510" s="4" t="s">
        <v>27</v>
      </c>
      <c r="E1510" s="4">
        <v>0</v>
      </c>
      <c r="F1510" s="4">
        <v>0</v>
      </c>
      <c r="G1510" s="4">
        <v>2.25</v>
      </c>
      <c r="H1510">
        <v>0.45858612647273922</v>
      </c>
      <c r="I1510">
        <f>((Table1[[#This Row],[H-S prob.]]*(Table1[[#This Row],[Odds]]-1)-1+Table1[[#This Row],[H-S prob.]])/(Table1[[#This Row],[Odds]]-1))*0.3</f>
        <v>7.636508295279185E-3</v>
      </c>
      <c r="J1510">
        <v>7.636508295279185E-3</v>
      </c>
      <c r="K1510">
        <f>(Table1[[#This Row],[H-S Bet]]*Table1[[#This Row],[Odds]]*Table1[[#This Row],[Win]]-Table1[[#This Row],[H-S Bet]])*Table1[[#This Row],[H-S Bankroll]]</f>
        <v>-9.3676645089636659E-3</v>
      </c>
      <c r="L1510">
        <f>Table1[[#This Row],[H-S Bet]]*Table1[[#This Row],[Odds]]*Table1[[#This Row],[Win]]-Table1[[#This Row],[H-S Bet]]</f>
        <v>-7.636508295279185E-3</v>
      </c>
      <c r="M1510" s="5">
        <f>M1509</f>
        <v>1.2266947336068061</v>
      </c>
      <c r="N1510" s="4">
        <v>0.39100000000000001</v>
      </c>
      <c r="O1510" s="4">
        <f>((Table1[[#This Row],[Dom prob.]]*(Table1[[#This Row],[Odds]]-1)-1+Table1[[#This Row],[Dom prob.]])/(Table1[[#This Row],[Odds]]-1))*0.3</f>
        <v>-2.8859999999999993E-2</v>
      </c>
      <c r="P1510" s="4"/>
      <c r="Q1510" s="4">
        <f>(Table1[[#This Row],[Dom Bet]]*Table1[[#This Row],[Odds]]*Table1[[#This Row],[Win]]-Table1[[#This Row],[Dom Bet]])*Table1[[#This Row],[Dom Bankroll]]</f>
        <v>0</v>
      </c>
      <c r="R1510" s="4">
        <f>Table1[[#This Row],[Dom Bet]]*Table1[[#This Row],[Odds]]*Table1[[#This Row],[Win]]-Table1[[#This Row],[Dom Bet]]</f>
        <v>0</v>
      </c>
      <c r="S1510" s="4">
        <f>S1509</f>
        <v>1.4945242466595465</v>
      </c>
      <c r="T1510">
        <v>0.45440000000000003</v>
      </c>
      <c r="U1510">
        <f>((Table1[[#This Row],[BB prob.]]*(Table1[[#This Row],[Odds]]-1)-1+Table1[[#This Row],[BB prob.]])/(Table1[[#This Row],[Odds]]-1))*0.3</f>
        <v>5.3760000000000205E-3</v>
      </c>
      <c r="V1510">
        <v>5.3760000000000205E-3</v>
      </c>
      <c r="W1510">
        <f>(Table1[[#This Row],[BB Bet]]*Table1[[#This Row],[Odds]]*Table1[[#This Row],[Win]]-Table1[[#This Row],[BB Bet]])*Table1[[#This Row],[BB Bankroll]]</f>
        <v>-5.648224922041087E-3</v>
      </c>
      <c r="X1510">
        <f>Table1[[#This Row],[BB Bet]]*Table1[[#This Row],[Odds]]*Table1[[#This Row],[Win]]-Table1[[#This Row],[BB Bet]]</f>
        <v>-5.3760000000000205E-3</v>
      </c>
      <c r="Y1510" s="5">
        <f>Y1509</f>
        <v>1.0506370762725197</v>
      </c>
    </row>
    <row r="1511" spans="1:25" x14ac:dyDescent="0.35">
      <c r="A1511" s="4">
        <v>2020020779</v>
      </c>
      <c r="B1511" s="4">
        <v>105</v>
      </c>
      <c r="C1511" s="4" t="s">
        <v>27</v>
      </c>
      <c r="D1511" s="4" t="s">
        <v>10</v>
      </c>
      <c r="E1511" s="4">
        <v>1</v>
      </c>
      <c r="F1511" s="4">
        <v>1</v>
      </c>
      <c r="G1511" s="4">
        <v>1.71</v>
      </c>
      <c r="H1511">
        <v>0.54141387352726078</v>
      </c>
      <c r="I1511">
        <f>((Table1[[#This Row],[H-S prob.]]*(Table1[[#This Row],[Odds]]-1)-1+Table1[[#This Row],[H-S prob.]])/(Table1[[#This Row],[Odds]]-1))*0.3</f>
        <v>-3.1344623775373531E-2</v>
      </c>
      <c r="K1511">
        <f>(Table1[[#This Row],[H-S Bet]]*Table1[[#This Row],[Odds]]*Table1[[#This Row],[Win]]-Table1[[#This Row],[H-S Bet]])*Table1[[#This Row],[H-S Bankroll]]</f>
        <v>0</v>
      </c>
      <c r="L1511">
        <f>Table1[[#This Row],[H-S Bet]]*Table1[[#This Row],[Odds]]*Table1[[#This Row],[Win]]-Table1[[#This Row],[H-S Bet]]</f>
        <v>0</v>
      </c>
      <c r="M1511" s="5">
        <f>M1510</f>
        <v>1.2266947336068061</v>
      </c>
      <c r="N1511" s="4">
        <v>0.60899999999999999</v>
      </c>
      <c r="O1511" s="4">
        <f>((Table1[[#This Row],[Dom prob.]]*(Table1[[#This Row],[Odds]]-1)-1+Table1[[#This Row],[Dom prob.]])/(Table1[[#This Row],[Odds]]-1))*0.3</f>
        <v>1.7488732394366168E-2</v>
      </c>
      <c r="P1511" s="4">
        <v>1.7488732394366168E-2</v>
      </c>
      <c r="Q1511" s="4">
        <f>(Table1[[#This Row],[Dom Bet]]*Table1[[#This Row],[Odds]]*Table1[[#This Row],[Win]]-Table1[[#This Row],[Dom Bet]])*Table1[[#This Row],[Dom Bankroll]]</f>
        <v>1.8557507570771559E-2</v>
      </c>
      <c r="R1511" s="4">
        <f>Table1[[#This Row],[Dom Bet]]*Table1[[#This Row],[Odds]]*Table1[[#This Row],[Win]]-Table1[[#This Row],[Dom Bet]]</f>
        <v>1.241699999999998E-2</v>
      </c>
      <c r="S1511" s="4">
        <f>S1510</f>
        <v>1.4945242466595465</v>
      </c>
      <c r="T1511">
        <v>0.54559999999999997</v>
      </c>
      <c r="U1511">
        <f>((Table1[[#This Row],[BB prob.]]*(Table1[[#This Row],[Odds]]-1)-1+Table1[[#This Row],[BB prob.]])/(Table1[[#This Row],[Odds]]-1))*0.3</f>
        <v>-2.8320000000000036E-2</v>
      </c>
      <c r="W1511">
        <f>(Table1[[#This Row],[BB Bet]]*Table1[[#This Row],[Odds]]*Table1[[#This Row],[Win]]-Table1[[#This Row],[BB Bet]])*Table1[[#This Row],[BB Bankroll]]</f>
        <v>0</v>
      </c>
      <c r="X1511">
        <f>Table1[[#This Row],[BB Bet]]*Table1[[#This Row],[Odds]]*Table1[[#This Row],[Win]]-Table1[[#This Row],[BB Bet]]</f>
        <v>0</v>
      </c>
      <c r="Y1511" s="5">
        <f>Y1510</f>
        <v>1.0506370762725197</v>
      </c>
    </row>
    <row r="1512" spans="1:25" x14ac:dyDescent="0.35">
      <c r="A1512" s="4">
        <v>2020020780</v>
      </c>
      <c r="B1512" s="4">
        <v>105</v>
      </c>
      <c r="C1512" s="4" t="s">
        <v>26</v>
      </c>
      <c r="D1512" s="4" t="s">
        <v>28</v>
      </c>
      <c r="E1512" s="4">
        <v>0</v>
      </c>
      <c r="F1512" s="4">
        <v>1</v>
      </c>
      <c r="G1512" s="4">
        <v>2.5</v>
      </c>
      <c r="H1512">
        <v>0.34543963137922218</v>
      </c>
      <c r="I1512">
        <f>((Table1[[#This Row],[H-S prob.]]*(Table1[[#This Row],[Odds]]-1)-1+Table1[[#This Row],[H-S prob.]])/(Table1[[#This Row],[Odds]]-1))*0.3</f>
        <v>-2.7280184310388898E-2</v>
      </c>
      <c r="K1512">
        <f>(Table1[[#This Row],[H-S Bet]]*Table1[[#This Row],[Odds]]*Table1[[#This Row],[Win]]-Table1[[#This Row],[H-S Bet]])*Table1[[#This Row],[H-S Bankroll]]</f>
        <v>0</v>
      </c>
      <c r="L1512">
        <f>Table1[[#This Row],[H-S Bet]]*Table1[[#This Row],[Odds]]*Table1[[#This Row],[Win]]-Table1[[#This Row],[H-S Bet]]</f>
        <v>0</v>
      </c>
      <c r="M1512" s="5">
        <f>M1511</f>
        <v>1.2266947336068061</v>
      </c>
      <c r="N1512" s="4">
        <v>0.41400000000000003</v>
      </c>
      <c r="O1512" s="4">
        <f>((Table1[[#This Row],[Dom prob.]]*(Table1[[#This Row],[Odds]]-1)-1+Table1[[#This Row],[Dom prob.]])/(Table1[[#This Row],[Odds]]-1))*0.3</f>
        <v>7.0000000000000062E-3</v>
      </c>
      <c r="P1512" s="4">
        <v>7.0000000000000062E-3</v>
      </c>
      <c r="Q1512" s="4">
        <f>(Table1[[#This Row],[Dom Bet]]*Table1[[#This Row],[Odds]]*Table1[[#This Row],[Win]]-Table1[[#This Row],[Dom Bet]])*Table1[[#This Row],[Dom Bankroll]]</f>
        <v>1.5692504589925254E-2</v>
      </c>
      <c r="R1512" s="4">
        <f>Table1[[#This Row],[Dom Bet]]*Table1[[#This Row],[Odds]]*Table1[[#This Row],[Win]]-Table1[[#This Row],[Dom Bet]]</f>
        <v>1.0500000000000009E-2</v>
      </c>
      <c r="S1512" s="4">
        <f>S1511</f>
        <v>1.4945242466595465</v>
      </c>
      <c r="T1512">
        <v>0.37329999999999997</v>
      </c>
      <c r="U1512">
        <f>((Table1[[#This Row],[BB prob.]]*(Table1[[#This Row],[Odds]]-1)-1+Table1[[#This Row],[BB prob.]])/(Table1[[#This Row],[Odds]]-1))*0.3</f>
        <v>-1.3350000000000018E-2</v>
      </c>
      <c r="W1512">
        <f>(Table1[[#This Row],[BB Bet]]*Table1[[#This Row],[Odds]]*Table1[[#This Row],[Win]]-Table1[[#This Row],[BB Bet]])*Table1[[#This Row],[BB Bankroll]]</f>
        <v>0</v>
      </c>
      <c r="X1512">
        <f>Table1[[#This Row],[BB Bet]]*Table1[[#This Row],[Odds]]*Table1[[#This Row],[Win]]-Table1[[#This Row],[BB Bet]]</f>
        <v>0</v>
      </c>
      <c r="Y1512" s="5">
        <f>Y1511</f>
        <v>1.0506370762725197</v>
      </c>
    </row>
    <row r="1513" spans="1:25" x14ac:dyDescent="0.35">
      <c r="A1513" s="4">
        <v>2020020780</v>
      </c>
      <c r="B1513" s="4">
        <v>105</v>
      </c>
      <c r="C1513" s="4" t="s">
        <v>28</v>
      </c>
      <c r="D1513" s="4" t="s">
        <v>26</v>
      </c>
      <c r="E1513" s="4">
        <v>1</v>
      </c>
      <c r="F1513" s="4">
        <v>0</v>
      </c>
      <c r="G1513" s="4">
        <v>1.6</v>
      </c>
      <c r="H1513">
        <v>0.65456036862077782</v>
      </c>
      <c r="I1513">
        <f>((Table1[[#This Row],[H-S prob.]]*(Table1[[#This Row],[Odds]]-1)-1+Table1[[#This Row],[H-S prob.]])/(Table1[[#This Row],[Odds]]-1))*0.3</f>
        <v>2.3648294896622284E-2</v>
      </c>
      <c r="J1513">
        <v>2.3648294896622284E-2</v>
      </c>
      <c r="K1513">
        <f>(Table1[[#This Row],[H-S Bet]]*Table1[[#This Row],[Odds]]*Table1[[#This Row],[Win]]-Table1[[#This Row],[H-S Bet]])*Table1[[#This Row],[H-S Bankroll]]</f>
        <v>-2.9009238808467265E-2</v>
      </c>
      <c r="L1513">
        <f>Table1[[#This Row],[H-S Bet]]*Table1[[#This Row],[Odds]]*Table1[[#This Row],[Win]]-Table1[[#This Row],[H-S Bet]]</f>
        <v>-2.3648294896622284E-2</v>
      </c>
      <c r="M1513" s="5">
        <f>M1512</f>
        <v>1.2266947336068061</v>
      </c>
      <c r="N1513" s="4">
        <v>0.58599999999999997</v>
      </c>
      <c r="O1513" s="4">
        <f>((Table1[[#This Row],[Dom prob.]]*(Table1[[#This Row],[Odds]]-1)-1+Table1[[#This Row],[Dom prob.]])/(Table1[[#This Row],[Odds]]-1))*0.3</f>
        <v>-3.1200000000000002E-2</v>
      </c>
      <c r="P1513" s="4"/>
      <c r="Q1513" s="4">
        <f>(Table1[[#This Row],[Dom Bet]]*Table1[[#This Row],[Odds]]*Table1[[#This Row],[Win]]-Table1[[#This Row],[Dom Bet]])*Table1[[#This Row],[Dom Bankroll]]</f>
        <v>0</v>
      </c>
      <c r="R1513" s="4">
        <f>Table1[[#This Row],[Dom Bet]]*Table1[[#This Row],[Odds]]*Table1[[#This Row],[Win]]-Table1[[#This Row],[Dom Bet]]</f>
        <v>0</v>
      </c>
      <c r="S1513" s="4">
        <f>S1512</f>
        <v>1.4945242466595465</v>
      </c>
      <c r="T1513">
        <v>0.62670000000000003</v>
      </c>
      <c r="U1513">
        <f>((Table1[[#This Row],[BB prob.]]*(Table1[[#This Row],[Odds]]-1)-1+Table1[[#This Row],[BB prob.]])/(Table1[[#This Row],[Odds]]-1))*0.3</f>
        <v>1.3600000000000276E-3</v>
      </c>
      <c r="V1513">
        <v>1.3600000000000276E-3</v>
      </c>
      <c r="W1513">
        <f>(Table1[[#This Row],[BB Bet]]*Table1[[#This Row],[Odds]]*Table1[[#This Row],[Win]]-Table1[[#This Row],[BB Bet]])*Table1[[#This Row],[BB Bankroll]]</f>
        <v>-1.4288664237306558E-3</v>
      </c>
      <c r="X1513">
        <f>Table1[[#This Row],[BB Bet]]*Table1[[#This Row],[Odds]]*Table1[[#This Row],[Win]]-Table1[[#This Row],[BB Bet]]</f>
        <v>-1.3600000000000276E-3</v>
      </c>
      <c r="Y1513" s="5">
        <f>Y1512</f>
        <v>1.0506370762725197</v>
      </c>
    </row>
    <row r="1514" spans="1:25" x14ac:dyDescent="0.35">
      <c r="A1514" s="4">
        <v>2020020781</v>
      </c>
      <c r="B1514" s="4">
        <v>105</v>
      </c>
      <c r="C1514" s="4" t="s">
        <v>24</v>
      </c>
      <c r="D1514" s="4" t="s">
        <v>25</v>
      </c>
      <c r="E1514" s="4">
        <v>0</v>
      </c>
      <c r="F1514" s="4">
        <v>0</v>
      </c>
      <c r="G1514" s="4">
        <v>1.86</v>
      </c>
      <c r="H1514">
        <v>0.47176553700677187</v>
      </c>
      <c r="I1514">
        <f>((Table1[[#This Row],[H-S prob.]]*(Table1[[#This Row],[Odds]]-1)-1+Table1[[#This Row],[H-S prob.]])/(Table1[[#This Row],[Odds]]-1))*0.3</f>
        <v>-4.2738174825838679E-2</v>
      </c>
      <c r="K1514">
        <f>(Table1[[#This Row],[H-S Bet]]*Table1[[#This Row],[Odds]]*Table1[[#This Row],[Win]]-Table1[[#This Row],[H-S Bet]])*Table1[[#This Row],[H-S Bankroll]]</f>
        <v>0</v>
      </c>
      <c r="L1514">
        <f>Table1[[#This Row],[H-S Bet]]*Table1[[#This Row],[Odds]]*Table1[[#This Row],[Win]]-Table1[[#This Row],[H-S Bet]]</f>
        <v>0</v>
      </c>
      <c r="M1514" s="5">
        <f>M1513</f>
        <v>1.2266947336068061</v>
      </c>
      <c r="N1514" s="4">
        <v>0.48099999999999998</v>
      </c>
      <c r="O1514" s="4">
        <f>((Table1[[#This Row],[Dom prob.]]*(Table1[[#This Row],[Odds]]-1)-1+Table1[[#This Row],[Dom prob.]])/(Table1[[#This Row],[Odds]]-1))*0.3</f>
        <v>-3.6746511627906965E-2</v>
      </c>
      <c r="P1514" s="4"/>
      <c r="Q1514" s="4">
        <f>(Table1[[#This Row],[Dom Bet]]*Table1[[#This Row],[Odds]]*Table1[[#This Row],[Win]]-Table1[[#This Row],[Dom Bet]])*Table1[[#This Row],[Dom Bankroll]]</f>
        <v>0</v>
      </c>
      <c r="R1514" s="4">
        <f>Table1[[#This Row],[Dom Bet]]*Table1[[#This Row],[Odds]]*Table1[[#This Row],[Win]]-Table1[[#This Row],[Dom Bet]]</f>
        <v>0</v>
      </c>
      <c r="S1514" s="4">
        <f>S1513</f>
        <v>1.4945242466595465</v>
      </c>
      <c r="T1514">
        <v>0.52659999999999996</v>
      </c>
      <c r="U1514">
        <f>((Table1[[#This Row],[BB prob.]]*(Table1[[#This Row],[Odds]]-1)-1+Table1[[#This Row],[BB prob.]])/(Table1[[#This Row],[Odds]]-1))*0.3</f>
        <v>-7.1595348837209241E-3</v>
      </c>
      <c r="W1514">
        <f>(Table1[[#This Row],[BB Bet]]*Table1[[#This Row],[Odds]]*Table1[[#This Row],[Win]]-Table1[[#This Row],[BB Bet]])*Table1[[#This Row],[BB Bankroll]]</f>
        <v>0</v>
      </c>
      <c r="X1514">
        <f>Table1[[#This Row],[BB Bet]]*Table1[[#This Row],[Odds]]*Table1[[#This Row],[Win]]-Table1[[#This Row],[BB Bet]]</f>
        <v>0</v>
      </c>
      <c r="Y1514" s="5">
        <f>Y1513</f>
        <v>1.0506370762725197</v>
      </c>
    </row>
    <row r="1515" spans="1:25" x14ac:dyDescent="0.35">
      <c r="A1515" s="4">
        <v>2020020781</v>
      </c>
      <c r="B1515" s="4">
        <v>105</v>
      </c>
      <c r="C1515" s="4" t="s">
        <v>25</v>
      </c>
      <c r="D1515" s="4" t="s">
        <v>24</v>
      </c>
      <c r="E1515" s="4">
        <v>1</v>
      </c>
      <c r="F1515" s="4">
        <v>1</v>
      </c>
      <c r="G1515" s="4">
        <v>2</v>
      </c>
      <c r="H1515">
        <v>0.52823446299322818</v>
      </c>
      <c r="I1515">
        <f>((Table1[[#This Row],[H-S prob.]]*(Table1[[#This Row],[Odds]]-1)-1+Table1[[#This Row],[H-S prob.]])/(Table1[[#This Row],[Odds]]-1))*0.3</f>
        <v>1.6940677795936908E-2</v>
      </c>
      <c r="J1515">
        <v>1.6940677795936908E-2</v>
      </c>
      <c r="K1515">
        <f>(Table1[[#This Row],[H-S Bet]]*Table1[[#This Row],[Odds]]*Table1[[#This Row],[Win]]-Table1[[#This Row],[H-S Bet]])*Table1[[#This Row],[H-S Bankroll]]</f>
        <v>2.0781040236005559E-2</v>
      </c>
      <c r="L1515">
        <f>Table1[[#This Row],[H-S Bet]]*Table1[[#This Row],[Odds]]*Table1[[#This Row],[Win]]-Table1[[#This Row],[H-S Bet]]</f>
        <v>1.6940677795936908E-2</v>
      </c>
      <c r="M1515" s="5">
        <f>M1514</f>
        <v>1.2266947336068061</v>
      </c>
      <c r="N1515" s="4">
        <v>0.51900000000000002</v>
      </c>
      <c r="O1515" s="4">
        <f>((Table1[[#This Row],[Dom prob.]]*(Table1[[#This Row],[Odds]]-1)-1+Table1[[#This Row],[Dom prob.]])/(Table1[[#This Row],[Odds]]-1))*0.3</f>
        <v>1.1400000000000009E-2</v>
      </c>
      <c r="P1515" s="4">
        <v>1.1400000000000009E-2</v>
      </c>
      <c r="Q1515" s="4">
        <f>(Table1[[#This Row],[Dom Bet]]*Table1[[#This Row],[Odds]]*Table1[[#This Row],[Win]]-Table1[[#This Row],[Dom Bet]])*Table1[[#This Row],[Dom Bankroll]]</f>
        <v>1.7037576411918845E-2</v>
      </c>
      <c r="R1515" s="4">
        <f>Table1[[#This Row],[Dom Bet]]*Table1[[#This Row],[Odds]]*Table1[[#This Row],[Win]]-Table1[[#This Row],[Dom Bet]]</f>
        <v>1.1400000000000009E-2</v>
      </c>
      <c r="S1515" s="4">
        <f>S1514</f>
        <v>1.4945242466595465</v>
      </c>
      <c r="T1515">
        <v>0.47339999999999999</v>
      </c>
      <c r="U1515">
        <f>((Table1[[#This Row],[BB prob.]]*(Table1[[#This Row],[Odds]]-1)-1+Table1[[#This Row],[BB prob.]])/(Table1[[#This Row],[Odds]]-1))*0.3</f>
        <v>-1.5959999999999992E-2</v>
      </c>
      <c r="W1515">
        <f>(Table1[[#This Row],[BB Bet]]*Table1[[#This Row],[Odds]]*Table1[[#This Row],[Win]]-Table1[[#This Row],[BB Bet]])*Table1[[#This Row],[BB Bankroll]]</f>
        <v>0</v>
      </c>
      <c r="X1515">
        <f>Table1[[#This Row],[BB Bet]]*Table1[[#This Row],[Odds]]*Table1[[#This Row],[Win]]-Table1[[#This Row],[BB Bet]]</f>
        <v>0</v>
      </c>
      <c r="Y1515" s="5">
        <f>Y1514</f>
        <v>1.0506370762725197</v>
      </c>
    </row>
    <row r="1516" spans="1:25" x14ac:dyDescent="0.35">
      <c r="A1516" s="4">
        <v>2020020782</v>
      </c>
      <c r="B1516" s="4">
        <v>106</v>
      </c>
      <c r="C1516" s="4" t="s">
        <v>14</v>
      </c>
      <c r="D1516" s="4" t="s">
        <v>12</v>
      </c>
      <c r="E1516" s="4">
        <v>1</v>
      </c>
      <c r="F1516" s="4">
        <v>1</v>
      </c>
      <c r="G1516" s="4">
        <v>1.25</v>
      </c>
      <c r="H1516">
        <v>0.71577379581933098</v>
      </c>
      <c r="I1516">
        <f>((Table1[[#This Row],[H-S prob.]]*(Table1[[#This Row],[Odds]]-1)-1+Table1[[#This Row],[H-S prob.]])/(Table1[[#This Row],[Odds]]-1))*0.3</f>
        <v>-0.12633930627100357</v>
      </c>
      <c r="K1516">
        <f>(Table1[[#This Row],[H-S Bet]]*Table1[[#This Row],[Odds]]*Table1[[#This Row],[Win]]-Table1[[#This Row],[H-S Bet]])*Table1[[#This Row],[H-S Bankroll]]</f>
        <v>0</v>
      </c>
      <c r="L1516">
        <f>Table1[[#This Row],[H-S Bet]]*Table1[[#This Row],[Odds]]*Table1[[#This Row],[Win]]-Table1[[#This Row],[H-S Bet]]</f>
        <v>0</v>
      </c>
      <c r="M1516" s="5">
        <f>M1515+SUM(K1502:K1515)</f>
        <v>1.2084496920391803</v>
      </c>
      <c r="N1516" s="4">
        <v>0.77600000000000002</v>
      </c>
      <c r="O1516" s="4">
        <f>((Table1[[#This Row],[Dom prob.]]*(Table1[[#This Row],[Odds]]-1)-1+Table1[[#This Row],[Dom prob.]])/(Table1[[#This Row],[Odds]]-1))*0.3</f>
        <v>-3.6000000000000032E-2</v>
      </c>
      <c r="P1516" s="4"/>
      <c r="Q1516" s="4">
        <f>(Table1[[#This Row],[Dom Bet]]*Table1[[#This Row],[Odds]]*Table1[[#This Row],[Win]]-Table1[[#This Row],[Dom Bet]])*Table1[[#This Row],[Dom Bankroll]]</f>
        <v>0</v>
      </c>
      <c r="R1516" s="4">
        <f>Table1[[#This Row],[Dom Bet]]*Table1[[#This Row],[Odds]]*Table1[[#This Row],[Win]]-Table1[[#This Row],[Dom Bet]]</f>
        <v>0</v>
      </c>
      <c r="S1516" s="4">
        <f>S1515+SUM(Q1502:Q1515)</f>
        <v>1.5072994914553111</v>
      </c>
      <c r="T1516">
        <v>0.76359999999999995</v>
      </c>
      <c r="U1516">
        <f>((Table1[[#This Row],[BB prob.]]*(Table1[[#This Row],[Odds]]-1)-1+Table1[[#This Row],[BB prob.]])/(Table1[[#This Row],[Odds]]-1))*0.3</f>
        <v>-5.4600000000000114E-2</v>
      </c>
      <c r="W1516">
        <f>(Table1[[#This Row],[BB Bet]]*Table1[[#This Row],[Odds]]*Table1[[#This Row],[Win]]-Table1[[#This Row],[BB Bet]])*Table1[[#This Row],[BB Bankroll]]</f>
        <v>0</v>
      </c>
      <c r="X1516">
        <f>Table1[[#This Row],[BB Bet]]*Table1[[#This Row],[Odds]]*Table1[[#This Row],[Win]]-Table1[[#This Row],[BB Bet]]</f>
        <v>0</v>
      </c>
      <c r="Y1516" s="5">
        <f>Y1515+SUM(W1502:W1515)</f>
        <v>1.0129382506387241</v>
      </c>
    </row>
    <row r="1517" spans="1:25" x14ac:dyDescent="0.35">
      <c r="A1517" s="4">
        <v>2020020782</v>
      </c>
      <c r="B1517" s="4">
        <v>106</v>
      </c>
      <c r="C1517" s="4" t="s">
        <v>12</v>
      </c>
      <c r="D1517" s="4" t="s">
        <v>14</v>
      </c>
      <c r="E1517" s="4">
        <v>0</v>
      </c>
      <c r="F1517" s="4">
        <v>0</v>
      </c>
      <c r="G1517" s="4">
        <v>4.2</v>
      </c>
      <c r="H1517">
        <v>0.28422620418066907</v>
      </c>
      <c r="I1517">
        <f>((Table1[[#This Row],[H-S prob.]]*(Table1[[#This Row],[Odds]]-1)-1+Table1[[#This Row],[H-S prob.]])/(Table1[[#This Row],[Odds]]-1))*0.3</f>
        <v>1.8164067896138454E-2</v>
      </c>
      <c r="J1517">
        <v>1.8164067896138454E-2</v>
      </c>
      <c r="K1517">
        <f>(Table1[[#This Row],[H-S Bet]]*Table1[[#This Row],[Odds]]*Table1[[#This Row],[Win]]-Table1[[#This Row],[H-S Bet]])*Table1[[#This Row],[H-S Bankroll]]</f>
        <v>-2.1950362255267277E-2</v>
      </c>
      <c r="L1517">
        <f>Table1[[#This Row],[H-S Bet]]*Table1[[#This Row],[Odds]]*Table1[[#This Row],[Win]]-Table1[[#This Row],[H-S Bet]]</f>
        <v>-1.8164067896138454E-2</v>
      </c>
      <c r="M1517" s="5">
        <f>M1516</f>
        <v>1.2084496920391803</v>
      </c>
      <c r="N1517" s="4">
        <v>0.22399999999999998</v>
      </c>
      <c r="O1517" s="4">
        <f>((Table1[[#This Row],[Dom prob.]]*(Table1[[#This Row],[Odds]]-1)-1+Table1[[#This Row],[Dom prob.]])/(Table1[[#This Row],[Odds]]-1))*0.3</f>
        <v>-5.5500000000000028E-3</v>
      </c>
      <c r="P1517" s="4"/>
      <c r="Q1517" s="4">
        <f>(Table1[[#This Row],[Dom Bet]]*Table1[[#This Row],[Odds]]*Table1[[#This Row],[Win]]-Table1[[#This Row],[Dom Bet]])*Table1[[#This Row],[Dom Bankroll]]</f>
        <v>0</v>
      </c>
      <c r="R1517" s="4">
        <f>Table1[[#This Row],[Dom Bet]]*Table1[[#This Row],[Odds]]*Table1[[#This Row],[Win]]-Table1[[#This Row],[Dom Bet]]</f>
        <v>0</v>
      </c>
      <c r="S1517" s="4">
        <f>S1516</f>
        <v>1.5072994914553111</v>
      </c>
      <c r="T1517">
        <v>0.23640000000000005</v>
      </c>
      <c r="U1517">
        <f>((Table1[[#This Row],[BB prob.]]*(Table1[[#This Row],[Odds]]-1)-1+Table1[[#This Row],[BB prob.]])/(Table1[[#This Row],[Odds]]-1))*0.3</f>
        <v>-6.674999999999702E-4</v>
      </c>
      <c r="W1517">
        <f>(Table1[[#This Row],[BB Bet]]*Table1[[#This Row],[Odds]]*Table1[[#This Row],[Win]]-Table1[[#This Row],[BB Bet]])*Table1[[#This Row],[BB Bankroll]]</f>
        <v>0</v>
      </c>
      <c r="X1517">
        <f>Table1[[#This Row],[BB Bet]]*Table1[[#This Row],[Odds]]*Table1[[#This Row],[Win]]-Table1[[#This Row],[BB Bet]]</f>
        <v>0</v>
      </c>
      <c r="Y1517" s="5">
        <f>Y1516</f>
        <v>1.0129382506387241</v>
      </c>
    </row>
    <row r="1518" spans="1:25" x14ac:dyDescent="0.35">
      <c r="A1518" s="4">
        <v>2020020783</v>
      </c>
      <c r="B1518" s="4">
        <v>106</v>
      </c>
      <c r="C1518" s="4" t="s">
        <v>15</v>
      </c>
      <c r="D1518" s="4" t="s">
        <v>2</v>
      </c>
      <c r="E1518" s="4">
        <v>1</v>
      </c>
      <c r="F1518" s="4">
        <v>1</v>
      </c>
      <c r="G1518" s="4">
        <v>2.0499999999999998</v>
      </c>
      <c r="H1518">
        <v>0.46185762941730973</v>
      </c>
      <c r="I1518">
        <f>((Table1[[#This Row],[H-S prob.]]*(Table1[[#This Row],[Odds]]-1)-1+Table1[[#This Row],[H-S prob.]])/(Table1[[#This Row],[Odds]]-1))*0.3</f>
        <v>-1.5197674198432909E-2</v>
      </c>
      <c r="K1518">
        <f>(Table1[[#This Row],[H-S Bet]]*Table1[[#This Row],[Odds]]*Table1[[#This Row],[Win]]-Table1[[#This Row],[H-S Bet]])*Table1[[#This Row],[H-S Bankroll]]</f>
        <v>0</v>
      </c>
      <c r="L1518">
        <f>Table1[[#This Row],[H-S Bet]]*Table1[[#This Row],[Odds]]*Table1[[#This Row],[Win]]-Table1[[#This Row],[H-S Bet]]</f>
        <v>0</v>
      </c>
      <c r="M1518" s="5">
        <f>M1517</f>
        <v>1.2084496920391803</v>
      </c>
      <c r="N1518" s="4">
        <v>0.46700000000000003</v>
      </c>
      <c r="O1518" s="4">
        <f>((Table1[[#This Row],[Dom prob.]]*(Table1[[#This Row],[Odds]]-1)-1+Table1[[#This Row],[Dom prob.]])/(Table1[[#This Row],[Odds]]-1))*0.3</f>
        <v>-1.2185714285714293E-2</v>
      </c>
      <c r="P1518" s="4"/>
      <c r="Q1518" s="4">
        <f>(Table1[[#This Row],[Dom Bet]]*Table1[[#This Row],[Odds]]*Table1[[#This Row],[Win]]-Table1[[#This Row],[Dom Bet]])*Table1[[#This Row],[Dom Bankroll]]</f>
        <v>0</v>
      </c>
      <c r="R1518" s="4">
        <f>Table1[[#This Row],[Dom Bet]]*Table1[[#This Row],[Odds]]*Table1[[#This Row],[Win]]-Table1[[#This Row],[Dom Bet]]</f>
        <v>0</v>
      </c>
      <c r="S1518" s="4">
        <f>S1517</f>
        <v>1.5072994914553111</v>
      </c>
      <c r="T1518">
        <v>0.4738</v>
      </c>
      <c r="U1518">
        <f>((Table1[[#This Row],[BB prob.]]*(Table1[[#This Row],[Odds]]-1)-1+Table1[[#This Row],[BB prob.]])/(Table1[[#This Row],[Odds]]-1))*0.3</f>
        <v>-8.2028571428571489E-3</v>
      </c>
      <c r="W1518">
        <f>(Table1[[#This Row],[BB Bet]]*Table1[[#This Row],[Odds]]*Table1[[#This Row],[Win]]-Table1[[#This Row],[BB Bet]])*Table1[[#This Row],[BB Bankroll]]</f>
        <v>0</v>
      </c>
      <c r="X1518">
        <f>Table1[[#This Row],[BB Bet]]*Table1[[#This Row],[Odds]]*Table1[[#This Row],[Win]]-Table1[[#This Row],[BB Bet]]</f>
        <v>0</v>
      </c>
      <c r="Y1518" s="5">
        <f>Y1517</f>
        <v>1.0129382506387241</v>
      </c>
    </row>
    <row r="1519" spans="1:25" x14ac:dyDescent="0.35">
      <c r="A1519" s="4">
        <v>2020020783</v>
      </c>
      <c r="B1519" s="4">
        <v>106</v>
      </c>
      <c r="C1519" s="4" t="s">
        <v>2</v>
      </c>
      <c r="D1519" s="4" t="s">
        <v>15</v>
      </c>
      <c r="E1519" s="4">
        <v>0</v>
      </c>
      <c r="F1519" s="4">
        <v>0</v>
      </c>
      <c r="G1519" s="4">
        <v>1.83</v>
      </c>
      <c r="H1519">
        <v>0.53814237058269032</v>
      </c>
      <c r="I1519">
        <f>((Table1[[#This Row],[H-S prob.]]*(Table1[[#This Row],[Odds]]-1)-1+Table1[[#This Row],[H-S prob.]])/(Table1[[#This Row],[Odds]]-1))*0.3</f>
        <v>-5.4937813856662798E-3</v>
      </c>
      <c r="K1519">
        <f>(Table1[[#This Row],[H-S Bet]]*Table1[[#This Row],[Odds]]*Table1[[#This Row],[Win]]-Table1[[#This Row],[H-S Bet]])*Table1[[#This Row],[H-S Bankroll]]</f>
        <v>0</v>
      </c>
      <c r="L1519">
        <f>Table1[[#This Row],[H-S Bet]]*Table1[[#This Row],[Odds]]*Table1[[#This Row],[Win]]-Table1[[#This Row],[H-S Bet]]</f>
        <v>0</v>
      </c>
      <c r="M1519" s="5">
        <f>M1518</f>
        <v>1.2084496920391803</v>
      </c>
      <c r="N1519" s="4">
        <v>0.53299999999999992</v>
      </c>
      <c r="O1519" s="4">
        <f>((Table1[[#This Row],[Dom prob.]]*(Table1[[#This Row],[Odds]]-1)-1+Table1[[#This Row],[Dom prob.]])/(Table1[[#This Row],[Odds]]-1))*0.3</f>
        <v>-8.8951807228916119E-3</v>
      </c>
      <c r="P1519" s="4"/>
      <c r="Q1519" s="4">
        <f>(Table1[[#This Row],[Dom Bet]]*Table1[[#This Row],[Odds]]*Table1[[#This Row],[Win]]-Table1[[#This Row],[Dom Bet]])*Table1[[#This Row],[Dom Bankroll]]</f>
        <v>0</v>
      </c>
      <c r="R1519" s="4">
        <f>Table1[[#This Row],[Dom Bet]]*Table1[[#This Row],[Odds]]*Table1[[#This Row],[Win]]-Table1[[#This Row],[Dom Bet]]</f>
        <v>0</v>
      </c>
      <c r="S1519" s="4">
        <f>S1518</f>
        <v>1.5072994914553111</v>
      </c>
      <c r="T1519">
        <v>0.5262</v>
      </c>
      <c r="U1519">
        <f>((Table1[[#This Row],[BB prob.]]*(Table1[[#This Row],[Odds]]-1)-1+Table1[[#This Row],[BB prob.]])/(Table1[[#This Row],[Odds]]-1))*0.3</f>
        <v>-1.3393012048192741E-2</v>
      </c>
      <c r="W1519">
        <f>(Table1[[#This Row],[BB Bet]]*Table1[[#This Row],[Odds]]*Table1[[#This Row],[Win]]-Table1[[#This Row],[BB Bet]])*Table1[[#This Row],[BB Bankroll]]</f>
        <v>0</v>
      </c>
      <c r="X1519">
        <f>Table1[[#This Row],[BB Bet]]*Table1[[#This Row],[Odds]]*Table1[[#This Row],[Win]]-Table1[[#This Row],[BB Bet]]</f>
        <v>0</v>
      </c>
      <c r="Y1519" s="5">
        <f>Y1518</f>
        <v>1.0129382506387241</v>
      </c>
    </row>
    <row r="1520" spans="1:25" x14ac:dyDescent="0.35">
      <c r="A1520" s="4">
        <v>2020020784</v>
      </c>
      <c r="B1520" s="4">
        <v>106</v>
      </c>
      <c r="C1520" s="4" t="s">
        <v>16</v>
      </c>
      <c r="D1520" s="4" t="s">
        <v>17</v>
      </c>
      <c r="E1520" s="4">
        <v>0</v>
      </c>
      <c r="F1520" s="4">
        <v>1</v>
      </c>
      <c r="G1520" s="4">
        <v>2.15</v>
      </c>
      <c r="H1520">
        <v>0.48256759449992864</v>
      </c>
      <c r="I1520">
        <f>((Table1[[#This Row],[H-S prob.]]*(Table1[[#This Row],[Odds]]-1)-1+Table1[[#This Row],[H-S prob.]])/(Table1[[#This Row],[Odds]]-1))*0.3</f>
        <v>9.7879116977860631E-3</v>
      </c>
      <c r="J1520">
        <v>9.7879116977860631E-3</v>
      </c>
      <c r="K1520">
        <f>(Table1[[#This Row],[H-S Bet]]*Table1[[#This Row],[Odds]]*Table1[[#This Row],[Win]]-Table1[[#This Row],[H-S Bet]])*Table1[[#This Row],[H-S Bankroll]]</f>
        <v>1.3602428708430696E-2</v>
      </c>
      <c r="L1520">
        <f>Table1[[#This Row],[H-S Bet]]*Table1[[#This Row],[Odds]]*Table1[[#This Row],[Win]]-Table1[[#This Row],[H-S Bet]]</f>
        <v>1.1256098452453971E-2</v>
      </c>
      <c r="M1520" s="5">
        <f>M1519</f>
        <v>1.2084496920391803</v>
      </c>
      <c r="N1520" s="4">
        <v>0.45099999999999996</v>
      </c>
      <c r="O1520" s="4">
        <f>((Table1[[#This Row],[Dom prob.]]*(Table1[[#This Row],[Odds]]-1)-1+Table1[[#This Row],[Dom prob.]])/(Table1[[#This Row],[Odds]]-1))*0.3</f>
        <v>-7.9173913043478518E-3</v>
      </c>
      <c r="P1520" s="4"/>
      <c r="Q1520" s="4">
        <f>(Table1[[#This Row],[Dom Bet]]*Table1[[#This Row],[Odds]]*Table1[[#This Row],[Win]]-Table1[[#This Row],[Dom Bet]])*Table1[[#This Row],[Dom Bankroll]]</f>
        <v>0</v>
      </c>
      <c r="R1520" s="4">
        <f>Table1[[#This Row],[Dom Bet]]*Table1[[#This Row],[Odds]]*Table1[[#This Row],[Win]]-Table1[[#This Row],[Dom Bet]]</f>
        <v>0</v>
      </c>
      <c r="S1520" s="4">
        <f>S1519</f>
        <v>1.5072994914553111</v>
      </c>
      <c r="T1520">
        <v>0.45850000000000002</v>
      </c>
      <c r="U1520">
        <f>((Table1[[#This Row],[BB prob.]]*(Table1[[#This Row],[Odds]]-1)-1+Table1[[#This Row],[BB prob.]])/(Table1[[#This Row],[Odds]]-1))*0.3</f>
        <v>-3.7108695652174027E-3</v>
      </c>
      <c r="W1520">
        <f>(Table1[[#This Row],[BB Bet]]*Table1[[#This Row],[Odds]]*Table1[[#This Row],[Win]]-Table1[[#This Row],[BB Bet]])*Table1[[#This Row],[BB Bankroll]]</f>
        <v>0</v>
      </c>
      <c r="X1520">
        <f>Table1[[#This Row],[BB Bet]]*Table1[[#This Row],[Odds]]*Table1[[#This Row],[Win]]-Table1[[#This Row],[BB Bet]]</f>
        <v>0</v>
      </c>
      <c r="Y1520" s="5">
        <f>Y1519</f>
        <v>1.0129382506387241</v>
      </c>
    </row>
    <row r="1521" spans="1:25" x14ac:dyDescent="0.35">
      <c r="A1521" s="4">
        <v>2020020784</v>
      </c>
      <c r="B1521" s="4">
        <v>106</v>
      </c>
      <c r="C1521" s="4" t="s">
        <v>17</v>
      </c>
      <c r="D1521" s="4" t="s">
        <v>16</v>
      </c>
      <c r="E1521" s="4">
        <v>1</v>
      </c>
      <c r="F1521" s="4">
        <v>0</v>
      </c>
      <c r="G1521" s="4">
        <v>1.74</v>
      </c>
      <c r="H1521">
        <v>0.5174324055000713</v>
      </c>
      <c r="I1521">
        <f>((Table1[[#This Row],[H-S prob.]]*(Table1[[#This Row],[Odds]]-1)-1+Table1[[#This Row],[H-S prob.]])/(Table1[[#This Row],[Odds]]-1))*0.3</f>
        <v>-4.0405789633733487E-2</v>
      </c>
      <c r="K1521">
        <f>(Table1[[#This Row],[H-S Bet]]*Table1[[#This Row],[Odds]]*Table1[[#This Row],[Win]]-Table1[[#This Row],[H-S Bet]])*Table1[[#This Row],[H-S Bankroll]]</f>
        <v>0</v>
      </c>
      <c r="L1521">
        <f>Table1[[#This Row],[H-S Bet]]*Table1[[#This Row],[Odds]]*Table1[[#This Row],[Win]]-Table1[[#This Row],[H-S Bet]]</f>
        <v>0</v>
      </c>
      <c r="M1521" s="5">
        <f>M1520</f>
        <v>1.2084496920391803</v>
      </c>
      <c r="N1521" s="4">
        <v>0.54900000000000004</v>
      </c>
      <c r="O1521" s="4">
        <f>((Table1[[#This Row],[Dom prob.]]*(Table1[[#This Row],[Odds]]-1)-1+Table1[[#This Row],[Dom prob.]])/(Table1[[#This Row],[Odds]]-1))*0.3</f>
        <v>-1.8137837837837793E-2</v>
      </c>
      <c r="P1521" s="4"/>
      <c r="Q1521" s="4">
        <f>(Table1[[#This Row],[Dom Bet]]*Table1[[#This Row],[Odds]]*Table1[[#This Row],[Win]]-Table1[[#This Row],[Dom Bet]])*Table1[[#This Row],[Dom Bankroll]]</f>
        <v>0</v>
      </c>
      <c r="R1521" s="4">
        <f>Table1[[#This Row],[Dom Bet]]*Table1[[#This Row],[Odds]]*Table1[[#This Row],[Win]]-Table1[[#This Row],[Dom Bet]]</f>
        <v>0</v>
      </c>
      <c r="S1521" s="4">
        <f>S1520</f>
        <v>1.5072994914553111</v>
      </c>
      <c r="T1521">
        <v>0.54149999999999998</v>
      </c>
      <c r="U1521">
        <f>((Table1[[#This Row],[BB prob.]]*(Table1[[#This Row],[Odds]]-1)-1+Table1[[#This Row],[BB prob.]])/(Table1[[#This Row],[Odds]]-1))*0.3</f>
        <v>-2.3428378378378426E-2</v>
      </c>
      <c r="W1521">
        <f>(Table1[[#This Row],[BB Bet]]*Table1[[#This Row],[Odds]]*Table1[[#This Row],[Win]]-Table1[[#This Row],[BB Bet]])*Table1[[#This Row],[BB Bankroll]]</f>
        <v>0</v>
      </c>
      <c r="X1521">
        <f>Table1[[#This Row],[BB Bet]]*Table1[[#This Row],[Odds]]*Table1[[#This Row],[Win]]-Table1[[#This Row],[BB Bet]]</f>
        <v>0</v>
      </c>
      <c r="Y1521" s="5">
        <f>Y1520</f>
        <v>1.0129382506387241</v>
      </c>
    </row>
    <row r="1522" spans="1:25" x14ac:dyDescent="0.35">
      <c r="A1522" s="4">
        <v>2020020785</v>
      </c>
      <c r="B1522" s="4">
        <v>106</v>
      </c>
      <c r="C1522" s="4" t="s">
        <v>3</v>
      </c>
      <c r="D1522" s="4" t="s">
        <v>13</v>
      </c>
      <c r="E1522" s="4">
        <v>0</v>
      </c>
      <c r="F1522" s="4">
        <v>1</v>
      </c>
      <c r="G1522" s="4">
        <v>1.9</v>
      </c>
      <c r="H1522">
        <v>0.52807424312044926</v>
      </c>
      <c r="I1522">
        <f>((Table1[[#This Row],[H-S prob.]]*(Table1[[#This Row],[Odds]]-1)-1+Table1[[#This Row],[H-S prob.]])/(Table1[[#This Row],[Odds]]-1))*0.3</f>
        <v>1.1136873096178428E-3</v>
      </c>
      <c r="J1522">
        <v>1.1136873096178428E-3</v>
      </c>
      <c r="K1522">
        <f>(Table1[[#This Row],[H-S Bet]]*Table1[[#This Row],[Odds]]*Table1[[#This Row],[Win]]-Table1[[#This Row],[H-S Bet]])*Table1[[#This Row],[H-S Bankroll]]</f>
        <v>1.2112515777020628E-3</v>
      </c>
      <c r="L1522">
        <f>Table1[[#This Row],[H-S Bet]]*Table1[[#This Row],[Odds]]*Table1[[#This Row],[Win]]-Table1[[#This Row],[H-S Bet]]</f>
        <v>1.0023185786560585E-3</v>
      </c>
      <c r="M1522" s="5">
        <f>M1521</f>
        <v>1.2084496920391803</v>
      </c>
      <c r="N1522" s="4">
        <v>0.47799999999999998</v>
      </c>
      <c r="O1522" s="4">
        <f>((Table1[[#This Row],[Dom prob.]]*(Table1[[#This Row],[Odds]]-1)-1+Table1[[#This Row],[Dom prob.]])/(Table1[[#This Row],[Odds]]-1))*0.3</f>
        <v>-3.0600000000000037E-2</v>
      </c>
      <c r="P1522" s="4"/>
      <c r="Q1522" s="4">
        <f>(Table1[[#This Row],[Dom Bet]]*Table1[[#This Row],[Odds]]*Table1[[#This Row],[Win]]-Table1[[#This Row],[Dom Bet]])*Table1[[#This Row],[Dom Bankroll]]</f>
        <v>0</v>
      </c>
      <c r="R1522" s="4">
        <f>Table1[[#This Row],[Dom Bet]]*Table1[[#This Row],[Odds]]*Table1[[#This Row],[Win]]-Table1[[#This Row],[Dom Bet]]</f>
        <v>0</v>
      </c>
      <c r="S1522" s="4">
        <f>S1521</f>
        <v>1.5072994914553111</v>
      </c>
      <c r="T1522">
        <v>0.4476</v>
      </c>
      <c r="U1522">
        <f>((Table1[[#This Row],[BB prob.]]*(Table1[[#This Row],[Odds]]-1)-1+Table1[[#This Row],[BB prob.]])/(Table1[[#This Row],[Odds]]-1))*0.3</f>
        <v>-4.985333333333334E-2</v>
      </c>
      <c r="W1522">
        <f>(Table1[[#This Row],[BB Bet]]*Table1[[#This Row],[Odds]]*Table1[[#This Row],[Win]]-Table1[[#This Row],[BB Bet]])*Table1[[#This Row],[BB Bankroll]]</f>
        <v>0</v>
      </c>
      <c r="X1522">
        <f>Table1[[#This Row],[BB Bet]]*Table1[[#This Row],[Odds]]*Table1[[#This Row],[Win]]-Table1[[#This Row],[BB Bet]]</f>
        <v>0</v>
      </c>
      <c r="Y1522" s="5">
        <f>Y1521</f>
        <v>1.0129382506387241</v>
      </c>
    </row>
    <row r="1523" spans="1:25" x14ac:dyDescent="0.35">
      <c r="A1523" s="4">
        <v>2020020785</v>
      </c>
      <c r="B1523" s="4">
        <v>106</v>
      </c>
      <c r="C1523" s="4" t="s">
        <v>13</v>
      </c>
      <c r="D1523" s="4" t="s">
        <v>3</v>
      </c>
      <c r="E1523" s="4">
        <v>1</v>
      </c>
      <c r="F1523" s="4">
        <v>0</v>
      </c>
      <c r="G1523" s="4">
        <v>2</v>
      </c>
      <c r="H1523">
        <v>0.47192575687955074</v>
      </c>
      <c r="I1523">
        <f>((Table1[[#This Row],[H-S prob.]]*(Table1[[#This Row],[Odds]]-1)-1+Table1[[#This Row],[H-S prob.]])/(Table1[[#This Row],[Odds]]-1))*0.3</f>
        <v>-1.6844545872269554E-2</v>
      </c>
      <c r="K1523">
        <f>(Table1[[#This Row],[H-S Bet]]*Table1[[#This Row],[Odds]]*Table1[[#This Row],[Win]]-Table1[[#This Row],[H-S Bet]])*Table1[[#This Row],[H-S Bankroll]]</f>
        <v>0</v>
      </c>
      <c r="L1523">
        <f>Table1[[#This Row],[H-S Bet]]*Table1[[#This Row],[Odds]]*Table1[[#This Row],[Win]]-Table1[[#This Row],[H-S Bet]]</f>
        <v>0</v>
      </c>
      <c r="M1523" s="5">
        <f>M1522</f>
        <v>1.2084496920391803</v>
      </c>
      <c r="N1523" s="4">
        <v>0.52200000000000002</v>
      </c>
      <c r="O1523" s="4">
        <f>((Table1[[#This Row],[Dom prob.]]*(Table1[[#This Row],[Odds]]-1)-1+Table1[[#This Row],[Dom prob.]])/(Table1[[#This Row],[Odds]]-1))*0.3</f>
        <v>1.3200000000000012E-2</v>
      </c>
      <c r="P1523" s="4">
        <v>1.3200000000000012E-2</v>
      </c>
      <c r="Q1523" s="4">
        <f>(Table1[[#This Row],[Dom Bet]]*Table1[[#This Row],[Odds]]*Table1[[#This Row],[Win]]-Table1[[#This Row],[Dom Bet]])*Table1[[#This Row],[Dom Bankroll]]</f>
        <v>-1.9896353287210126E-2</v>
      </c>
      <c r="R1523" s="4">
        <f>Table1[[#This Row],[Dom Bet]]*Table1[[#This Row],[Odds]]*Table1[[#This Row],[Win]]-Table1[[#This Row],[Dom Bet]]</f>
        <v>-1.3200000000000012E-2</v>
      </c>
      <c r="S1523" s="4">
        <f>S1522</f>
        <v>1.5072994914553111</v>
      </c>
      <c r="T1523">
        <v>0.5524</v>
      </c>
      <c r="U1523">
        <f>((Table1[[#This Row],[BB prob.]]*(Table1[[#This Row],[Odds]]-1)-1+Table1[[#This Row],[BB prob.]])/(Table1[[#This Row],[Odds]]-1))*0.3</f>
        <v>3.1440000000000003E-2</v>
      </c>
      <c r="V1523">
        <v>3.1440000000000003E-2</v>
      </c>
      <c r="W1523">
        <f>(Table1[[#This Row],[BB Bet]]*Table1[[#This Row],[Odds]]*Table1[[#This Row],[Win]]-Table1[[#This Row],[BB Bet]])*Table1[[#This Row],[BB Bankroll]]</f>
        <v>-3.1846778600081491E-2</v>
      </c>
      <c r="X1523">
        <f>Table1[[#This Row],[BB Bet]]*Table1[[#This Row],[Odds]]*Table1[[#This Row],[Win]]-Table1[[#This Row],[BB Bet]]</f>
        <v>-3.1440000000000003E-2</v>
      </c>
      <c r="Y1523" s="5">
        <f>Y1522</f>
        <v>1.0129382506387241</v>
      </c>
    </row>
    <row r="1524" spans="1:25" x14ac:dyDescent="0.35">
      <c r="A1524" s="4">
        <v>2020020786</v>
      </c>
      <c r="B1524" s="4">
        <v>106</v>
      </c>
      <c r="C1524" s="4" t="s">
        <v>18</v>
      </c>
      <c r="D1524" s="4" t="s">
        <v>19</v>
      </c>
      <c r="E1524" s="4">
        <v>1</v>
      </c>
      <c r="F1524" s="4">
        <v>1</v>
      </c>
      <c r="G1524" s="4">
        <v>1.27</v>
      </c>
      <c r="H1524">
        <v>0.70744294158938559</v>
      </c>
      <c r="I1524">
        <f>((Table1[[#This Row],[H-S prob.]]*(Table1[[#This Row],[Odds]]-1)-1+Table1[[#This Row],[H-S prob.]])/(Table1[[#This Row],[Odds]]-1))*0.3</f>
        <v>-0.11283051575720032</v>
      </c>
      <c r="K1524">
        <f>(Table1[[#This Row],[H-S Bet]]*Table1[[#This Row],[Odds]]*Table1[[#This Row],[Win]]-Table1[[#This Row],[H-S Bet]])*Table1[[#This Row],[H-S Bankroll]]</f>
        <v>0</v>
      </c>
      <c r="L1524">
        <f>Table1[[#This Row],[H-S Bet]]*Table1[[#This Row],[Odds]]*Table1[[#This Row],[Win]]-Table1[[#This Row],[H-S Bet]]</f>
        <v>0</v>
      </c>
      <c r="M1524" s="5">
        <f>M1523</f>
        <v>1.2084496920391803</v>
      </c>
      <c r="N1524" s="4">
        <v>0.76900000000000002</v>
      </c>
      <c r="O1524" s="4">
        <f>((Table1[[#This Row],[Dom prob.]]*(Table1[[#This Row],[Odds]]-1)-1+Table1[[#This Row],[Dom prob.]])/(Table1[[#This Row],[Odds]]-1))*0.3</f>
        <v>-2.5966666666666666E-2</v>
      </c>
      <c r="P1524" s="4"/>
      <c r="Q1524" s="4">
        <f>(Table1[[#This Row],[Dom Bet]]*Table1[[#This Row],[Odds]]*Table1[[#This Row],[Win]]-Table1[[#This Row],[Dom Bet]])*Table1[[#This Row],[Dom Bankroll]]</f>
        <v>0</v>
      </c>
      <c r="R1524" s="4">
        <f>Table1[[#This Row],[Dom Bet]]*Table1[[#This Row],[Odds]]*Table1[[#This Row],[Win]]-Table1[[#This Row],[Dom Bet]]</f>
        <v>0</v>
      </c>
      <c r="S1524" s="4">
        <f>S1523</f>
        <v>1.5072994914553111</v>
      </c>
      <c r="T1524">
        <v>0.80169999999999997</v>
      </c>
      <c r="U1524">
        <f>((Table1[[#This Row],[BB prob.]]*(Table1[[#This Row],[Odds]]-1)-1+Table1[[#This Row],[BB prob.]])/(Table1[[#This Row],[Odds]]-1))*0.3</f>
        <v>2.0176666666666582E-2</v>
      </c>
      <c r="V1524">
        <v>2.0176666666666582E-2</v>
      </c>
      <c r="W1524">
        <f>(Table1[[#This Row],[BB Bet]]*Table1[[#This Row],[Odds]]*Table1[[#This Row],[Win]]-Table1[[#This Row],[BB Bet]])*Table1[[#This Row],[BB Bankroll]]</f>
        <v>5.5181837080045563E-3</v>
      </c>
      <c r="X1524">
        <f>Table1[[#This Row],[BB Bet]]*Table1[[#This Row],[Odds]]*Table1[[#This Row],[Win]]-Table1[[#This Row],[BB Bet]]</f>
        <v>5.4476999999999789E-3</v>
      </c>
      <c r="Y1524" s="5">
        <f>Y1523</f>
        <v>1.0129382506387241</v>
      </c>
    </row>
    <row r="1525" spans="1:25" x14ac:dyDescent="0.35">
      <c r="A1525" s="4">
        <v>2020020786</v>
      </c>
      <c r="B1525" s="4">
        <v>106</v>
      </c>
      <c r="C1525" s="4" t="s">
        <v>19</v>
      </c>
      <c r="D1525" s="4" t="s">
        <v>18</v>
      </c>
      <c r="E1525" s="4">
        <v>0</v>
      </c>
      <c r="F1525" s="4">
        <v>0</v>
      </c>
      <c r="G1525" s="4">
        <v>3.9</v>
      </c>
      <c r="H1525">
        <v>0.29255705841061425</v>
      </c>
      <c r="I1525">
        <f>((Table1[[#This Row],[H-S prob.]]*(Table1[[#This Row],[Odds]]-1)-1+Table1[[#This Row],[H-S prob.]])/(Table1[[#This Row],[Odds]]-1))*0.3</f>
        <v>1.4583364944971949E-2</v>
      </c>
      <c r="J1525">
        <v>1.4583364944971949E-2</v>
      </c>
      <c r="K1525">
        <f>(Table1[[#This Row],[H-S Bet]]*Table1[[#This Row],[Odds]]*Table1[[#This Row],[Win]]-Table1[[#This Row],[H-S Bet]])*Table1[[#This Row],[H-S Bankroll]]</f>
        <v>-1.7623262876646329E-2</v>
      </c>
      <c r="L1525">
        <f>Table1[[#This Row],[H-S Bet]]*Table1[[#This Row],[Odds]]*Table1[[#This Row],[Win]]-Table1[[#This Row],[H-S Bet]]</f>
        <v>-1.4583364944971949E-2</v>
      </c>
      <c r="M1525" s="5">
        <f>M1524</f>
        <v>1.2084496920391803</v>
      </c>
      <c r="N1525" s="4">
        <v>0.23099999999999998</v>
      </c>
      <c r="O1525" s="4">
        <f>((Table1[[#This Row],[Dom prob.]]*(Table1[[#This Row],[Odds]]-1)-1+Table1[[#This Row],[Dom prob.]])/(Table1[[#This Row],[Odds]]-1))*0.3</f>
        <v>-1.0251724137931044E-2</v>
      </c>
      <c r="P1525" s="4"/>
      <c r="Q1525" s="4">
        <f>(Table1[[#This Row],[Dom Bet]]*Table1[[#This Row],[Odds]]*Table1[[#This Row],[Win]]-Table1[[#This Row],[Dom Bet]])*Table1[[#This Row],[Dom Bankroll]]</f>
        <v>0</v>
      </c>
      <c r="R1525" s="4">
        <f>Table1[[#This Row],[Dom Bet]]*Table1[[#This Row],[Odds]]*Table1[[#This Row],[Win]]-Table1[[#This Row],[Dom Bet]]</f>
        <v>0</v>
      </c>
      <c r="S1525" s="4">
        <f>S1524</f>
        <v>1.5072994914553111</v>
      </c>
      <c r="T1525">
        <v>0.19830000000000003</v>
      </c>
      <c r="U1525">
        <f>((Table1[[#This Row],[BB prob.]]*(Table1[[#This Row],[Odds]]-1)-1+Table1[[#This Row],[BB prob.]])/(Table1[[#This Row],[Odds]]-1))*0.3</f>
        <v>-2.3444482758620679E-2</v>
      </c>
      <c r="W1525">
        <f>(Table1[[#This Row],[BB Bet]]*Table1[[#This Row],[Odds]]*Table1[[#This Row],[Win]]-Table1[[#This Row],[BB Bet]])*Table1[[#This Row],[BB Bankroll]]</f>
        <v>0</v>
      </c>
      <c r="X1525">
        <f>Table1[[#This Row],[BB Bet]]*Table1[[#This Row],[Odds]]*Table1[[#This Row],[Win]]-Table1[[#This Row],[BB Bet]]</f>
        <v>0</v>
      </c>
      <c r="Y1525" s="5">
        <f>Y1524</f>
        <v>1.0129382506387241</v>
      </c>
    </row>
    <row r="1526" spans="1:25" x14ac:dyDescent="0.35">
      <c r="A1526" s="4">
        <v>2020020787</v>
      </c>
      <c r="B1526" s="4">
        <v>106</v>
      </c>
      <c r="C1526" s="4" t="s">
        <v>4</v>
      </c>
      <c r="D1526" s="4" t="s">
        <v>31</v>
      </c>
      <c r="E1526" s="4">
        <v>1</v>
      </c>
      <c r="F1526" s="4">
        <v>0</v>
      </c>
      <c r="G1526" s="4">
        <v>2.4500000000000002</v>
      </c>
      <c r="H1526">
        <v>0.48911110389073353</v>
      </c>
      <c r="I1526">
        <f>((Table1[[#This Row],[H-S prob.]]*(Table1[[#This Row],[Odds]]-1)-1+Table1[[#This Row],[H-S prob.]])/(Table1[[#This Row],[Odds]]-1))*0.3</f>
        <v>4.1032180248061483E-2</v>
      </c>
      <c r="J1526">
        <v>4.1032180248061483E-2</v>
      </c>
      <c r="K1526">
        <f>(Table1[[#This Row],[H-S Bet]]*Table1[[#This Row],[Odds]]*Table1[[#This Row],[Win]]-Table1[[#This Row],[H-S Bet]])*Table1[[#This Row],[H-S Bankroll]]</f>
        <v>-4.9585325584466038E-2</v>
      </c>
      <c r="L1526">
        <f>Table1[[#This Row],[H-S Bet]]*Table1[[#This Row],[Odds]]*Table1[[#This Row],[Win]]-Table1[[#This Row],[H-S Bet]]</f>
        <v>-4.1032180248061483E-2</v>
      </c>
      <c r="M1526" s="5">
        <f>M1525</f>
        <v>1.2084496920391803</v>
      </c>
      <c r="N1526" s="4">
        <v>0.48899999999999999</v>
      </c>
      <c r="O1526" s="4">
        <f>((Table1[[#This Row],[Dom prob.]]*(Table1[[#This Row],[Odds]]-1)-1+Table1[[#This Row],[Dom prob.]])/(Table1[[#This Row],[Odds]]-1))*0.3</f>
        <v>4.0975862068965523E-2</v>
      </c>
      <c r="P1526" s="4">
        <v>4.0975862068965523E-2</v>
      </c>
      <c r="Q1526" s="4">
        <f>(Table1[[#This Row],[Dom Bet]]*Table1[[#This Row],[Odds]]*Table1[[#This Row],[Win]]-Table1[[#This Row],[Dom Bet]])*Table1[[#This Row],[Dom Bankroll]]</f>
        <v>-6.17628960584947E-2</v>
      </c>
      <c r="R1526" s="4">
        <f>Table1[[#This Row],[Dom Bet]]*Table1[[#This Row],[Odds]]*Table1[[#This Row],[Win]]-Table1[[#This Row],[Dom Bet]]</f>
        <v>-4.0975862068965523E-2</v>
      </c>
      <c r="S1526" s="4">
        <f>S1525</f>
        <v>1.5072994914553111</v>
      </c>
      <c r="T1526">
        <v>0.4264</v>
      </c>
      <c r="U1526">
        <f>((Table1[[#This Row],[BB prob.]]*(Table1[[#This Row],[Odds]]-1)-1+Table1[[#This Row],[BB prob.]])/(Table1[[#This Row],[Odds]]-1))*0.3</f>
        <v>9.2441379310344921E-3</v>
      </c>
      <c r="V1526">
        <v>9.2441379310344921E-3</v>
      </c>
      <c r="W1526">
        <f>(Table1[[#This Row],[BB Bet]]*Table1[[#This Row],[Odds]]*Table1[[#This Row],[Win]]-Table1[[#This Row],[BB Bet]])*Table1[[#This Row],[BB Bankroll]]</f>
        <v>-9.3637409045251533E-3</v>
      </c>
      <c r="X1526">
        <f>Table1[[#This Row],[BB Bet]]*Table1[[#This Row],[Odds]]*Table1[[#This Row],[Win]]-Table1[[#This Row],[BB Bet]]</f>
        <v>-9.2441379310344921E-3</v>
      </c>
      <c r="Y1526" s="5">
        <f>Y1525</f>
        <v>1.0129382506387241</v>
      </c>
    </row>
    <row r="1527" spans="1:25" x14ac:dyDescent="0.35">
      <c r="A1527" s="4">
        <v>2020020787</v>
      </c>
      <c r="B1527" s="4">
        <v>106</v>
      </c>
      <c r="C1527" s="4" t="s">
        <v>31</v>
      </c>
      <c r="D1527" s="4" t="s">
        <v>4</v>
      </c>
      <c r="E1527" s="4">
        <v>0</v>
      </c>
      <c r="F1527" s="4">
        <v>1</v>
      </c>
      <c r="G1527" s="4">
        <v>1.64</v>
      </c>
      <c r="H1527">
        <v>0.51088889610926635</v>
      </c>
      <c r="I1527">
        <f>((Table1[[#This Row],[H-S prob.]]*(Table1[[#This Row],[Odds]]-1)-1+Table1[[#This Row],[H-S prob.]])/(Table1[[#This Row],[Odds]]-1))*0.3</f>
        <v>-7.6004161116001515E-2</v>
      </c>
      <c r="K1527">
        <f>(Table1[[#This Row],[H-S Bet]]*Table1[[#This Row],[Odds]]*Table1[[#This Row],[Win]]-Table1[[#This Row],[H-S Bet]])*Table1[[#This Row],[H-S Bankroll]]</f>
        <v>0</v>
      </c>
      <c r="L1527">
        <f>Table1[[#This Row],[H-S Bet]]*Table1[[#This Row],[Odds]]*Table1[[#This Row],[Win]]-Table1[[#This Row],[H-S Bet]]</f>
        <v>0</v>
      </c>
      <c r="M1527" s="5">
        <f>M1526</f>
        <v>1.2084496920391803</v>
      </c>
      <c r="N1527" s="4">
        <v>0.51100000000000001</v>
      </c>
      <c r="O1527" s="4">
        <f>((Table1[[#This Row],[Dom prob.]]*(Table1[[#This Row],[Odds]]-1)-1+Table1[[#This Row],[Dom prob.]])/(Table1[[#This Row],[Odds]]-1))*0.3</f>
        <v>-7.5918750000000007E-2</v>
      </c>
      <c r="P1527" s="4"/>
      <c r="Q1527" s="4">
        <f>(Table1[[#This Row],[Dom Bet]]*Table1[[#This Row],[Odds]]*Table1[[#This Row],[Win]]-Table1[[#This Row],[Dom Bet]])*Table1[[#This Row],[Dom Bankroll]]</f>
        <v>0</v>
      </c>
      <c r="R1527" s="4">
        <f>Table1[[#This Row],[Dom Bet]]*Table1[[#This Row],[Odds]]*Table1[[#This Row],[Win]]-Table1[[#This Row],[Dom Bet]]</f>
        <v>0</v>
      </c>
      <c r="S1527" s="4">
        <f>S1526</f>
        <v>1.5072994914553111</v>
      </c>
      <c r="T1527">
        <v>0.5736</v>
      </c>
      <c r="U1527">
        <f>((Table1[[#This Row],[BB prob.]]*(Table1[[#This Row],[Odds]]-1)-1+Table1[[#This Row],[BB prob.]])/(Table1[[#This Row],[Odds]]-1))*0.3</f>
        <v>-2.7795000000000066E-2</v>
      </c>
      <c r="W1527">
        <f>(Table1[[#This Row],[BB Bet]]*Table1[[#This Row],[Odds]]*Table1[[#This Row],[Win]]-Table1[[#This Row],[BB Bet]])*Table1[[#This Row],[BB Bankroll]]</f>
        <v>0</v>
      </c>
      <c r="X1527">
        <f>Table1[[#This Row],[BB Bet]]*Table1[[#This Row],[Odds]]*Table1[[#This Row],[Win]]-Table1[[#This Row],[BB Bet]]</f>
        <v>0</v>
      </c>
      <c r="Y1527" s="5">
        <f>Y1526</f>
        <v>1.0129382506387241</v>
      </c>
    </row>
    <row r="1528" spans="1:25" x14ac:dyDescent="0.35">
      <c r="A1528" s="4">
        <v>2020020789</v>
      </c>
      <c r="B1528" s="4">
        <v>106</v>
      </c>
      <c r="C1528" s="4" t="s">
        <v>22</v>
      </c>
      <c r="D1528" s="4" t="s">
        <v>8</v>
      </c>
      <c r="E1528" s="4">
        <v>0</v>
      </c>
      <c r="F1528" s="4">
        <v>1</v>
      </c>
      <c r="G1528" s="4">
        <v>2.1</v>
      </c>
      <c r="H1528">
        <v>0.41046472538366857</v>
      </c>
      <c r="I1528">
        <f>((Table1[[#This Row],[H-S prob.]]*(Table1[[#This Row],[Odds]]-1)-1+Table1[[#This Row],[H-S prob.]])/(Table1[[#This Row],[Odds]]-1))*0.3</f>
        <v>-3.7642930007535269E-2</v>
      </c>
      <c r="K1528">
        <f>(Table1[[#This Row],[H-S Bet]]*Table1[[#This Row],[Odds]]*Table1[[#This Row],[Win]]-Table1[[#This Row],[H-S Bet]])*Table1[[#This Row],[H-S Bankroll]]</f>
        <v>0</v>
      </c>
      <c r="L1528">
        <f>Table1[[#This Row],[H-S Bet]]*Table1[[#This Row],[Odds]]*Table1[[#This Row],[Win]]-Table1[[#This Row],[H-S Bet]]</f>
        <v>0</v>
      </c>
      <c r="M1528" s="5">
        <f>M1527</f>
        <v>1.2084496920391803</v>
      </c>
      <c r="N1528" s="4">
        <v>0.44399999999999995</v>
      </c>
      <c r="O1528" s="4">
        <f>((Table1[[#This Row],[Dom prob.]]*(Table1[[#This Row],[Odds]]-1)-1+Table1[[#This Row],[Dom prob.]])/(Table1[[#This Row],[Odds]]-1))*0.3</f>
        <v>-1.8436363636363664E-2</v>
      </c>
      <c r="P1528" s="4"/>
      <c r="Q1528" s="4">
        <f>(Table1[[#This Row],[Dom Bet]]*Table1[[#This Row],[Odds]]*Table1[[#This Row],[Win]]-Table1[[#This Row],[Dom Bet]])*Table1[[#This Row],[Dom Bankroll]]</f>
        <v>0</v>
      </c>
      <c r="R1528" s="4">
        <f>Table1[[#This Row],[Dom Bet]]*Table1[[#This Row],[Odds]]*Table1[[#This Row],[Win]]-Table1[[#This Row],[Dom Bet]]</f>
        <v>0</v>
      </c>
      <c r="S1528" s="4">
        <f>S1527</f>
        <v>1.5072994914553111</v>
      </c>
      <c r="T1528">
        <v>0.35609999999999997</v>
      </c>
      <c r="U1528">
        <f>((Table1[[#This Row],[BB prob.]]*(Table1[[#This Row],[Odds]]-1)-1+Table1[[#This Row],[BB prob.]])/(Table1[[#This Row],[Odds]]-1))*0.3</f>
        <v>-6.8779090909090901E-2</v>
      </c>
      <c r="W1528">
        <f>(Table1[[#This Row],[BB Bet]]*Table1[[#This Row],[Odds]]*Table1[[#This Row],[Win]]-Table1[[#This Row],[BB Bet]])*Table1[[#This Row],[BB Bankroll]]</f>
        <v>0</v>
      </c>
      <c r="X1528">
        <f>Table1[[#This Row],[BB Bet]]*Table1[[#This Row],[Odds]]*Table1[[#This Row],[Win]]-Table1[[#This Row],[BB Bet]]</f>
        <v>0</v>
      </c>
      <c r="Y1528" s="5">
        <f>Y1527</f>
        <v>1.0129382506387241</v>
      </c>
    </row>
    <row r="1529" spans="1:25" x14ac:dyDescent="0.35">
      <c r="A1529" s="4">
        <v>2020020789</v>
      </c>
      <c r="B1529" s="4">
        <v>106</v>
      </c>
      <c r="C1529" s="4" t="s">
        <v>8</v>
      </c>
      <c r="D1529" s="4" t="s">
        <v>22</v>
      </c>
      <c r="E1529" s="4">
        <v>1</v>
      </c>
      <c r="F1529" s="4">
        <v>0</v>
      </c>
      <c r="G1529" s="4">
        <v>1.83</v>
      </c>
      <c r="H1529">
        <v>0.58953527461633148</v>
      </c>
      <c r="I1529">
        <f>((Table1[[#This Row],[H-S prob.]]*(Table1[[#This Row],[Odds]]-1)-1+Table1[[#This Row],[H-S prob.]])/(Table1[[#This Row],[Odds]]-1))*0.3</f>
        <v>2.849983827032046E-2</v>
      </c>
      <c r="J1529">
        <v>2.849983827032046E-2</v>
      </c>
      <c r="K1529">
        <f>(Table1[[#This Row],[H-S Bet]]*Table1[[#This Row],[Odds]]*Table1[[#This Row],[Win]]-Table1[[#This Row],[H-S Bet]])*Table1[[#This Row],[H-S Bankroll]]</f>
        <v>-3.4440620780935204E-2</v>
      </c>
      <c r="L1529">
        <f>Table1[[#This Row],[H-S Bet]]*Table1[[#This Row],[Odds]]*Table1[[#This Row],[Win]]-Table1[[#This Row],[H-S Bet]]</f>
        <v>-2.849983827032046E-2</v>
      </c>
      <c r="M1529" s="5">
        <f>M1528</f>
        <v>1.2084496920391803</v>
      </c>
      <c r="N1529" s="4">
        <v>0.55600000000000005</v>
      </c>
      <c r="O1529" s="4">
        <f>((Table1[[#This Row],[Dom prob.]]*(Table1[[#This Row],[Odds]]-1)-1+Table1[[#This Row],[Dom prob.]])/(Table1[[#This Row],[Odds]]-1))*0.3</f>
        <v>6.3180722891566839E-3</v>
      </c>
      <c r="P1529" s="4">
        <v>6.3180722891566839E-3</v>
      </c>
      <c r="Q1529" s="4">
        <f>(Table1[[#This Row],[Dom Bet]]*Table1[[#This Row],[Odds]]*Table1[[#This Row],[Win]]-Table1[[#This Row],[Dom Bet]])*Table1[[#This Row],[Dom Bankroll]]</f>
        <v>-9.5232271484237633E-3</v>
      </c>
      <c r="R1529" s="4">
        <f>Table1[[#This Row],[Dom Bet]]*Table1[[#This Row],[Odds]]*Table1[[#This Row],[Win]]-Table1[[#This Row],[Dom Bet]]</f>
        <v>-6.3180722891566839E-3</v>
      </c>
      <c r="S1529" s="4">
        <f>S1528</f>
        <v>1.5072994914553111</v>
      </c>
      <c r="T1529">
        <v>0.64390000000000003</v>
      </c>
      <c r="U1529">
        <f>((Table1[[#This Row],[BB prob.]]*(Table1[[#This Row],[Odds]]-1)-1+Table1[[#This Row],[BB prob.]])/(Table1[[#This Row],[Odds]]-1))*0.3</f>
        <v>6.4459156626506045E-2</v>
      </c>
      <c r="V1529">
        <v>6.4459156626506045E-2</v>
      </c>
      <c r="W1529">
        <f>(Table1[[#This Row],[BB Bet]]*Table1[[#This Row],[Odds]]*Table1[[#This Row],[Win]]-Table1[[#This Row],[BB Bet]])*Table1[[#This Row],[BB Bankroll]]</f>
        <v>-6.5293145350900555E-2</v>
      </c>
      <c r="X1529">
        <f>Table1[[#This Row],[BB Bet]]*Table1[[#This Row],[Odds]]*Table1[[#This Row],[Win]]-Table1[[#This Row],[BB Bet]]</f>
        <v>-6.4459156626506045E-2</v>
      </c>
      <c r="Y1529" s="5">
        <f>Y1528</f>
        <v>1.0129382506387241</v>
      </c>
    </row>
    <row r="1530" spans="1:25" x14ac:dyDescent="0.35">
      <c r="A1530" s="4">
        <v>2020020790</v>
      </c>
      <c r="B1530" s="4">
        <v>106</v>
      </c>
      <c r="C1530" s="4" t="s">
        <v>29</v>
      </c>
      <c r="D1530" s="4" t="s">
        <v>11</v>
      </c>
      <c r="E1530" s="4">
        <v>1</v>
      </c>
      <c r="F1530" s="4">
        <v>0</v>
      </c>
      <c r="G1530" s="4">
        <v>1.68</v>
      </c>
      <c r="H1530">
        <v>0.61775820996662267</v>
      </c>
      <c r="I1530">
        <f>((Table1[[#This Row],[H-S prob.]]*(Table1[[#This Row],[Odds]]-1)-1+Table1[[#This Row],[H-S prob.]])/(Table1[[#This Row],[Odds]]-1))*0.3</f>
        <v>1.6691379151732088E-2</v>
      </c>
      <c r="J1530">
        <v>1.6691379151732088E-2</v>
      </c>
      <c r="K1530">
        <f>(Table1[[#This Row],[H-S Bet]]*Table1[[#This Row],[Odds]]*Table1[[#This Row],[Win]]-Table1[[#This Row],[H-S Bet]])*Table1[[#This Row],[H-S Bankroll]]</f>
        <v>-2.0170691995619838E-2</v>
      </c>
      <c r="L1530">
        <f>Table1[[#This Row],[H-S Bet]]*Table1[[#This Row],[Odds]]*Table1[[#This Row],[Win]]-Table1[[#This Row],[H-S Bet]]</f>
        <v>-1.6691379151732088E-2</v>
      </c>
      <c r="M1530" s="5">
        <f>M1529</f>
        <v>1.2084496920391803</v>
      </c>
      <c r="N1530" s="4">
        <v>0.59399999999999997</v>
      </c>
      <c r="O1530" s="4">
        <f>((Table1[[#This Row],[Dom prob.]]*(Table1[[#This Row],[Odds]]-1)-1+Table1[[#This Row],[Dom prob.]])/(Table1[[#This Row],[Odds]]-1))*0.3</f>
        <v>-9.1764705882356554E-4</v>
      </c>
      <c r="P1530" s="4"/>
      <c r="Q1530" s="4">
        <f>(Table1[[#This Row],[Dom Bet]]*Table1[[#This Row],[Odds]]*Table1[[#This Row],[Win]]-Table1[[#This Row],[Dom Bet]])*Table1[[#This Row],[Dom Bankroll]]</f>
        <v>0</v>
      </c>
      <c r="R1530" s="4">
        <f>Table1[[#This Row],[Dom Bet]]*Table1[[#This Row],[Odds]]*Table1[[#This Row],[Win]]-Table1[[#This Row],[Dom Bet]]</f>
        <v>0</v>
      </c>
      <c r="S1530" s="4">
        <f>S1529</f>
        <v>1.5072994914553111</v>
      </c>
      <c r="T1530">
        <v>0.59830000000000005</v>
      </c>
      <c r="U1530">
        <f>((Table1[[#This Row],[BB prob.]]*(Table1[[#This Row],[Odds]]-1)-1+Table1[[#This Row],[BB prob.]])/(Table1[[#This Row],[Odds]]-1))*0.3</f>
        <v>2.2694117647058991E-3</v>
      </c>
      <c r="V1530">
        <v>2.2694117647058991E-3</v>
      </c>
      <c r="W1530">
        <f>(Table1[[#This Row],[BB Bet]]*Table1[[#This Row],[Odds]]*Table1[[#This Row],[Win]]-Table1[[#This Row],[BB Bet]])*Table1[[#This Row],[BB Bankroll]]</f>
        <v>-2.2987739829201334E-3</v>
      </c>
      <c r="X1530">
        <f>Table1[[#This Row],[BB Bet]]*Table1[[#This Row],[Odds]]*Table1[[#This Row],[Win]]-Table1[[#This Row],[BB Bet]]</f>
        <v>-2.2694117647058991E-3</v>
      </c>
      <c r="Y1530" s="5">
        <f>Y1529</f>
        <v>1.0129382506387241</v>
      </c>
    </row>
    <row r="1531" spans="1:25" x14ac:dyDescent="0.35">
      <c r="A1531" s="4">
        <v>2020020790</v>
      </c>
      <c r="B1531" s="4">
        <v>106</v>
      </c>
      <c r="C1531" s="4" t="s">
        <v>11</v>
      </c>
      <c r="D1531" s="4" t="s">
        <v>29</v>
      </c>
      <c r="E1531" s="4">
        <v>0</v>
      </c>
      <c r="F1531" s="4">
        <v>1</v>
      </c>
      <c r="G1531" s="4">
        <v>2.2999999999999998</v>
      </c>
      <c r="H1531">
        <v>0.38224179003337733</v>
      </c>
      <c r="I1531">
        <f>((Table1[[#This Row],[H-S prob.]]*(Table1[[#This Row],[Odds]]-1)-1+Table1[[#This Row],[H-S prob.]])/(Table1[[#This Row],[Odds]]-1))*0.3</f>
        <v>-2.7887049905361287E-2</v>
      </c>
      <c r="K1531">
        <f>(Table1[[#This Row],[H-S Bet]]*Table1[[#This Row],[Odds]]*Table1[[#This Row],[Win]]-Table1[[#This Row],[H-S Bet]])*Table1[[#This Row],[H-S Bankroll]]</f>
        <v>0</v>
      </c>
      <c r="L1531">
        <f>Table1[[#This Row],[H-S Bet]]*Table1[[#This Row],[Odds]]*Table1[[#This Row],[Win]]-Table1[[#This Row],[H-S Bet]]</f>
        <v>0</v>
      </c>
      <c r="M1531" s="5">
        <f>M1530</f>
        <v>1.2084496920391803</v>
      </c>
      <c r="N1531" s="4">
        <v>0.40600000000000003</v>
      </c>
      <c r="O1531" s="4">
        <f>((Table1[[#This Row],[Dom prob.]]*(Table1[[#This Row],[Odds]]-1)-1+Table1[[#This Row],[Dom prob.]])/(Table1[[#This Row],[Odds]]-1))*0.3</f>
        <v>-1.5276923076923087E-2</v>
      </c>
      <c r="P1531" s="4"/>
      <c r="Q1531" s="4">
        <f>(Table1[[#This Row],[Dom Bet]]*Table1[[#This Row],[Odds]]*Table1[[#This Row],[Win]]-Table1[[#This Row],[Dom Bet]])*Table1[[#This Row],[Dom Bankroll]]</f>
        <v>0</v>
      </c>
      <c r="R1531" s="4">
        <f>Table1[[#This Row],[Dom Bet]]*Table1[[#This Row],[Odds]]*Table1[[#This Row],[Win]]-Table1[[#This Row],[Dom Bet]]</f>
        <v>0</v>
      </c>
      <c r="S1531" s="4">
        <f>S1530</f>
        <v>1.5072994914553111</v>
      </c>
      <c r="T1531">
        <v>0.40169999999999995</v>
      </c>
      <c r="U1531">
        <f>((Table1[[#This Row],[BB prob.]]*(Table1[[#This Row],[Odds]]-1)-1+Table1[[#This Row],[BB prob.]])/(Table1[[#This Row],[Odds]]-1))*0.3</f>
        <v>-1.755923076923082E-2</v>
      </c>
      <c r="W1531">
        <f>(Table1[[#This Row],[BB Bet]]*Table1[[#This Row],[Odds]]*Table1[[#This Row],[Win]]-Table1[[#This Row],[BB Bet]])*Table1[[#This Row],[BB Bankroll]]</f>
        <v>0</v>
      </c>
      <c r="X1531">
        <f>Table1[[#This Row],[BB Bet]]*Table1[[#This Row],[Odds]]*Table1[[#This Row],[Win]]-Table1[[#This Row],[BB Bet]]</f>
        <v>0</v>
      </c>
      <c r="Y1531" s="5">
        <f>Y1530</f>
        <v>1.0129382506387241</v>
      </c>
    </row>
    <row r="1532" spans="1:25" x14ac:dyDescent="0.35">
      <c r="A1532" s="4">
        <v>2020020792</v>
      </c>
      <c r="B1532" s="4">
        <v>106</v>
      </c>
      <c r="C1532" s="4" t="s">
        <v>7</v>
      </c>
      <c r="D1532" s="4" t="s">
        <v>9</v>
      </c>
      <c r="E1532" s="4">
        <v>1</v>
      </c>
      <c r="F1532" s="4">
        <v>1</v>
      </c>
      <c r="G1532" s="4">
        <v>1.32</v>
      </c>
      <c r="H1532">
        <v>0.63942885873029964</v>
      </c>
      <c r="I1532">
        <f>((Table1[[#This Row],[H-S prob.]]*(Table1[[#This Row],[Odds]]-1)-1+Table1[[#This Row],[H-S prob.]])/(Table1[[#This Row],[Odds]]-1))*0.3</f>
        <v>-0.14620678732125417</v>
      </c>
      <c r="K1532">
        <f>(Table1[[#This Row],[H-S Bet]]*Table1[[#This Row],[Odds]]*Table1[[#This Row],[Win]]-Table1[[#This Row],[H-S Bet]])*Table1[[#This Row],[H-S Bankroll]]</f>
        <v>0</v>
      </c>
      <c r="L1532">
        <f>Table1[[#This Row],[H-S Bet]]*Table1[[#This Row],[Odds]]*Table1[[#This Row],[Win]]-Table1[[#This Row],[H-S Bet]]</f>
        <v>0</v>
      </c>
      <c r="M1532" s="5">
        <f>M1531</f>
        <v>1.2084496920391803</v>
      </c>
      <c r="N1532" s="4">
        <v>0.69</v>
      </c>
      <c r="O1532" s="4">
        <f>((Table1[[#This Row],[Dom prob.]]*(Table1[[#This Row],[Odds]]-1)-1+Table1[[#This Row],[Dom prob.]])/(Table1[[#This Row],[Odds]]-1))*0.3</f>
        <v>-8.3625000000000033E-2</v>
      </c>
      <c r="P1532" s="4"/>
      <c r="Q1532" s="4">
        <f>(Table1[[#This Row],[Dom Bet]]*Table1[[#This Row],[Odds]]*Table1[[#This Row],[Win]]-Table1[[#This Row],[Dom Bet]])*Table1[[#This Row],[Dom Bankroll]]</f>
        <v>0</v>
      </c>
      <c r="R1532" s="4">
        <f>Table1[[#This Row],[Dom Bet]]*Table1[[#This Row],[Odds]]*Table1[[#This Row],[Win]]-Table1[[#This Row],[Dom Bet]]</f>
        <v>0</v>
      </c>
      <c r="S1532" s="4">
        <f>S1531</f>
        <v>1.5072994914553111</v>
      </c>
      <c r="T1532">
        <v>0.67410000000000003</v>
      </c>
      <c r="U1532">
        <f>((Table1[[#This Row],[BB prob.]]*(Table1[[#This Row],[Odds]]-1)-1+Table1[[#This Row],[BB prob.]])/(Table1[[#This Row],[Odds]]-1))*0.3</f>
        <v>-0.10330124999999994</v>
      </c>
      <c r="W1532">
        <f>(Table1[[#This Row],[BB Bet]]*Table1[[#This Row],[Odds]]*Table1[[#This Row],[Win]]-Table1[[#This Row],[BB Bet]])*Table1[[#This Row],[BB Bankroll]]</f>
        <v>0</v>
      </c>
      <c r="X1532">
        <f>Table1[[#This Row],[BB Bet]]*Table1[[#This Row],[Odds]]*Table1[[#This Row],[Win]]-Table1[[#This Row],[BB Bet]]</f>
        <v>0</v>
      </c>
      <c r="Y1532" s="5">
        <f>Y1531</f>
        <v>1.0129382506387241</v>
      </c>
    </row>
    <row r="1533" spans="1:25" x14ac:dyDescent="0.35">
      <c r="A1533" s="4">
        <v>2020020792</v>
      </c>
      <c r="B1533" s="4">
        <v>106</v>
      </c>
      <c r="C1533" s="4" t="s">
        <v>9</v>
      </c>
      <c r="D1533" s="4" t="s">
        <v>7</v>
      </c>
      <c r="E1533" s="4">
        <v>0</v>
      </c>
      <c r="F1533" s="4">
        <v>0</v>
      </c>
      <c r="G1533" s="4">
        <v>3.5</v>
      </c>
      <c r="H1533">
        <v>0.36057114126970041</v>
      </c>
      <c r="I1533">
        <f>((Table1[[#This Row],[H-S prob.]]*(Table1[[#This Row],[Odds]]-1)-1+Table1[[#This Row],[H-S prob.]])/(Table1[[#This Row],[Odds]]-1))*0.3</f>
        <v>3.1439879333274169E-2</v>
      </c>
      <c r="J1533">
        <v>3.1439879333274169E-2</v>
      </c>
      <c r="K1533">
        <f>(Table1[[#This Row],[H-S Bet]]*Table1[[#This Row],[Odds]]*Table1[[#This Row],[Win]]-Table1[[#This Row],[H-S Bet]])*Table1[[#This Row],[H-S Bankroll]]</f>
        <v>-3.7993512498044162E-2</v>
      </c>
      <c r="L1533">
        <f>Table1[[#This Row],[H-S Bet]]*Table1[[#This Row],[Odds]]*Table1[[#This Row],[Win]]-Table1[[#This Row],[H-S Bet]]</f>
        <v>-3.1439879333274169E-2</v>
      </c>
      <c r="M1533" s="5">
        <f>M1532</f>
        <v>1.2084496920391803</v>
      </c>
      <c r="N1533" s="4">
        <v>0.31000000000000005</v>
      </c>
      <c r="O1533" s="4">
        <f>((Table1[[#This Row],[Dom prob.]]*(Table1[[#This Row],[Odds]]-1)-1+Table1[[#This Row],[Dom prob.]])/(Table1[[#This Row],[Odds]]-1))*0.3</f>
        <v>1.0200000000000022E-2</v>
      </c>
      <c r="P1533" s="4">
        <v>1.0200000000000022E-2</v>
      </c>
      <c r="Q1533" s="4">
        <f>(Table1[[#This Row],[Dom Bet]]*Table1[[#This Row],[Odds]]*Table1[[#This Row],[Win]]-Table1[[#This Row],[Dom Bet]])*Table1[[#This Row],[Dom Bankroll]]</f>
        <v>-1.5374454812844206E-2</v>
      </c>
      <c r="R1533" s="4">
        <f>Table1[[#This Row],[Dom Bet]]*Table1[[#This Row],[Odds]]*Table1[[#This Row],[Win]]-Table1[[#This Row],[Dom Bet]]</f>
        <v>-1.0200000000000022E-2</v>
      </c>
      <c r="S1533" s="4">
        <f>S1532</f>
        <v>1.5072994914553111</v>
      </c>
      <c r="T1533">
        <v>0.32589999999999997</v>
      </c>
      <c r="U1533">
        <f>((Table1[[#This Row],[BB prob.]]*(Table1[[#This Row],[Odds]]-1)-1+Table1[[#This Row],[BB prob.]])/(Table1[[#This Row],[Odds]]-1))*0.3</f>
        <v>1.687799999999998E-2</v>
      </c>
      <c r="V1533">
        <v>1.687799999999998E-2</v>
      </c>
      <c r="W1533">
        <f>(Table1[[#This Row],[BB Bet]]*Table1[[#This Row],[Odds]]*Table1[[#This Row],[Win]]-Table1[[#This Row],[BB Bet]])*Table1[[#This Row],[BB Bankroll]]</f>
        <v>-1.7096371794280366E-2</v>
      </c>
      <c r="X1533">
        <f>Table1[[#This Row],[BB Bet]]*Table1[[#This Row],[Odds]]*Table1[[#This Row],[Win]]-Table1[[#This Row],[BB Bet]]</f>
        <v>-1.687799999999998E-2</v>
      </c>
      <c r="Y1533" s="5">
        <f>Y1532</f>
        <v>1.0129382506387241</v>
      </c>
    </row>
    <row r="1534" spans="1:25" x14ac:dyDescent="0.35">
      <c r="A1534" s="4">
        <v>2020020792.0999999</v>
      </c>
      <c r="B1534" s="4">
        <v>106</v>
      </c>
      <c r="C1534" s="4" t="s">
        <v>32</v>
      </c>
      <c r="D1534" s="4" t="s">
        <v>5</v>
      </c>
      <c r="E1534" s="4">
        <v>0</v>
      </c>
      <c r="F1534" s="4">
        <v>0</v>
      </c>
      <c r="G1534" s="4">
        <v>2.5</v>
      </c>
      <c r="H1534">
        <v>0.36046083980416582</v>
      </c>
      <c r="I1534">
        <f>((Table1[[#This Row],[H-S prob.]]*(Table1[[#This Row],[Odds]]-1)-1+Table1[[#This Row],[H-S prob.]])/(Table1[[#This Row],[Odds]]-1))*0.3</f>
        <v>-1.9769580097917083E-2</v>
      </c>
      <c r="K1534">
        <f>(Table1[[#This Row],[H-S Bet]]*Table1[[#This Row],[Odds]]*Table1[[#This Row],[Win]]-Table1[[#This Row],[H-S Bet]])*Table1[[#This Row],[H-S Bankroll]]</f>
        <v>0</v>
      </c>
      <c r="L1534">
        <f>Table1[[#This Row],[H-S Bet]]*Table1[[#This Row],[Odds]]*Table1[[#This Row],[Win]]-Table1[[#This Row],[H-S Bet]]</f>
        <v>0</v>
      </c>
      <c r="M1534" s="5">
        <f>M1533</f>
        <v>1.2084496920391803</v>
      </c>
      <c r="N1534" s="4">
        <v>0.376</v>
      </c>
      <c r="O1534" s="4">
        <f>((Table1[[#This Row],[Dom prob.]]*(Table1[[#This Row],[Odds]]-1)-1+Table1[[#This Row],[Dom prob.]])/(Table1[[#This Row],[Odds]]-1))*0.3</f>
        <v>-1.1999999999999988E-2</v>
      </c>
      <c r="P1534" s="4"/>
      <c r="Q1534" s="4">
        <f>(Table1[[#This Row],[Dom Bet]]*Table1[[#This Row],[Odds]]*Table1[[#This Row],[Win]]-Table1[[#This Row],[Dom Bet]])*Table1[[#This Row],[Dom Bankroll]]</f>
        <v>0</v>
      </c>
      <c r="R1534" s="4">
        <f>Table1[[#This Row],[Dom Bet]]*Table1[[#This Row],[Odds]]*Table1[[#This Row],[Win]]-Table1[[#This Row],[Dom Bet]]</f>
        <v>0</v>
      </c>
      <c r="S1534" s="4">
        <f>S1533</f>
        <v>1.5072994914553111</v>
      </c>
      <c r="T1534">
        <v>0.36199999999999999</v>
      </c>
      <c r="U1534">
        <f>((Table1[[#This Row],[BB prob.]]*(Table1[[#This Row],[Odds]]-1)-1+Table1[[#This Row],[BB prob.]])/(Table1[[#This Row],[Odds]]-1))*0.3</f>
        <v>-1.9000000000000017E-2</v>
      </c>
      <c r="W1534">
        <f>(Table1[[#This Row],[BB Bet]]*Table1[[#This Row],[Odds]]*Table1[[#This Row],[Win]]-Table1[[#This Row],[BB Bet]])*Table1[[#This Row],[BB Bankroll]]</f>
        <v>0</v>
      </c>
      <c r="X1534">
        <f>Table1[[#This Row],[BB Bet]]*Table1[[#This Row],[Odds]]*Table1[[#This Row],[Win]]-Table1[[#This Row],[BB Bet]]</f>
        <v>0</v>
      </c>
      <c r="Y1534" s="5">
        <f>Y1533</f>
        <v>1.0129382506387241</v>
      </c>
    </row>
    <row r="1535" spans="1:25" x14ac:dyDescent="0.35">
      <c r="A1535" s="4">
        <v>2020020792.0999999</v>
      </c>
      <c r="B1535" s="4">
        <v>106</v>
      </c>
      <c r="C1535" s="4" t="s">
        <v>5</v>
      </c>
      <c r="D1535" s="4" t="s">
        <v>32</v>
      </c>
      <c r="E1535" s="4">
        <v>1</v>
      </c>
      <c r="F1535" s="4">
        <v>1</v>
      </c>
      <c r="G1535" s="4">
        <v>1.6</v>
      </c>
      <c r="H1535">
        <v>0.63953916019583412</v>
      </c>
      <c r="I1535">
        <f>((Table1[[#This Row],[H-S prob.]]*(Table1[[#This Row],[Odds]]-1)-1+Table1[[#This Row],[H-S prob.]])/(Table1[[#This Row],[Odds]]-1))*0.3</f>
        <v>1.1631328156667285E-2</v>
      </c>
      <c r="J1535">
        <v>1.1631328156667285E-2</v>
      </c>
      <c r="K1535">
        <f>(Table1[[#This Row],[H-S Bet]]*Table1[[#This Row],[Odds]]*Table1[[#This Row],[Win]]-Table1[[#This Row],[H-S Bet]])*Table1[[#This Row],[H-S Bankroll]]</f>
        <v>8.433524957358737E-3</v>
      </c>
      <c r="L1535">
        <f>Table1[[#This Row],[H-S Bet]]*Table1[[#This Row],[Odds]]*Table1[[#This Row],[Win]]-Table1[[#This Row],[H-S Bet]]</f>
        <v>6.9787968940003709E-3</v>
      </c>
      <c r="M1535" s="5">
        <f>M1534</f>
        <v>1.2084496920391803</v>
      </c>
      <c r="N1535" s="4">
        <v>0.624</v>
      </c>
      <c r="O1535" s="4">
        <f>((Table1[[#This Row],[Dom prob.]]*(Table1[[#This Row],[Odds]]-1)-1+Table1[[#This Row],[Dom prob.]])/(Table1[[#This Row],[Odds]]-1))*0.3</f>
        <v>-7.999999999999673E-4</v>
      </c>
      <c r="P1535" s="4"/>
      <c r="Q1535" s="4">
        <f>(Table1[[#This Row],[Dom Bet]]*Table1[[#This Row],[Odds]]*Table1[[#This Row],[Win]]-Table1[[#This Row],[Dom Bet]])*Table1[[#This Row],[Dom Bankroll]]</f>
        <v>0</v>
      </c>
      <c r="R1535" s="4">
        <f>Table1[[#This Row],[Dom Bet]]*Table1[[#This Row],[Odds]]*Table1[[#This Row],[Win]]-Table1[[#This Row],[Dom Bet]]</f>
        <v>0</v>
      </c>
      <c r="S1535" s="4">
        <f>S1534</f>
        <v>1.5072994914553111</v>
      </c>
      <c r="T1535">
        <v>0.63800000000000001</v>
      </c>
      <c r="U1535">
        <f>((Table1[[#This Row],[BB prob.]]*(Table1[[#This Row],[Odds]]-1)-1+Table1[[#This Row],[BB prob.]])/(Table1[[#This Row],[Odds]]-1))*0.3</f>
        <v>1.0400000000000019E-2</v>
      </c>
      <c r="V1535">
        <v>1.0400000000000019E-2</v>
      </c>
      <c r="W1535">
        <f>(Table1[[#This Row],[BB Bet]]*Table1[[#This Row],[Odds]]*Table1[[#This Row],[Win]]-Table1[[#This Row],[BB Bet]])*Table1[[#This Row],[BB Bankroll]]</f>
        <v>6.32073468398565E-3</v>
      </c>
      <c r="X1535">
        <f>Table1[[#This Row],[BB Bet]]*Table1[[#This Row],[Odds]]*Table1[[#This Row],[Win]]-Table1[[#This Row],[BB Bet]]</f>
        <v>6.2400000000000112E-3</v>
      </c>
      <c r="Y1535" s="5">
        <f>Y1534</f>
        <v>1.0129382506387241</v>
      </c>
    </row>
    <row r="1536" spans="1:25" x14ac:dyDescent="0.35">
      <c r="A1536" s="4">
        <v>2020020792.9000001</v>
      </c>
      <c r="B1536" s="4">
        <v>107</v>
      </c>
      <c r="C1536" s="4" t="s">
        <v>6</v>
      </c>
      <c r="D1536" s="4" t="s">
        <v>23</v>
      </c>
      <c r="E1536" s="4">
        <v>1</v>
      </c>
      <c r="F1536" s="4">
        <v>1</v>
      </c>
      <c r="G1536" s="4">
        <v>1.9</v>
      </c>
      <c r="H1536">
        <v>0.47905731012500913</v>
      </c>
      <c r="I1536">
        <f>((Table1[[#This Row],[H-S prob.]]*(Table1[[#This Row],[Odds]]-1)-1+Table1[[#This Row],[H-S prob.]])/(Table1[[#This Row],[Odds]]-1))*0.3</f>
        <v>-2.9930370254160881E-2</v>
      </c>
      <c r="K1536">
        <f>(Table1[[#This Row],[H-S Bet]]*Table1[[#This Row],[Odds]]*Table1[[#This Row],[Win]]-Table1[[#This Row],[H-S Bet]])*Table1[[#This Row],[H-S Bankroll]]</f>
        <v>0</v>
      </c>
      <c r="L1536">
        <f>Table1[[#This Row],[H-S Bet]]*Table1[[#This Row],[Odds]]*Table1[[#This Row],[Win]]-Table1[[#This Row],[H-S Bet]]</f>
        <v>0</v>
      </c>
      <c r="M1536" s="5">
        <f>M1535+SUM(K1516:K1535)</f>
        <v>1.0499331212916929</v>
      </c>
      <c r="N1536" s="4">
        <v>0.54700000000000004</v>
      </c>
      <c r="O1536" s="4">
        <f>((Table1[[#This Row],[Dom prob.]]*(Table1[[#This Row],[Odds]]-1)-1+Table1[[#This Row],[Dom prob.]])/(Table1[[#This Row],[Odds]]-1))*0.3</f>
        <v>1.3100000000000002E-2</v>
      </c>
      <c r="P1536" s="4">
        <v>1.3100000000000002E-2</v>
      </c>
      <c r="Q1536" s="4">
        <f>(Table1[[#This Row],[Dom Bet]]*Table1[[#This Row],[Odds]]*Table1[[#This Row],[Win]]-Table1[[#This Row],[Dom Bet]])*Table1[[#This Row],[Dom Bankroll]]</f>
        <v>1.6514754784148909E-2</v>
      </c>
      <c r="R1536" s="4">
        <f>Table1[[#This Row],[Dom Bet]]*Table1[[#This Row],[Odds]]*Table1[[#This Row],[Win]]-Table1[[#This Row],[Dom Bet]]</f>
        <v>1.179E-2</v>
      </c>
      <c r="S1536" s="4">
        <f>S1535+SUM(Q1516:Q1535)</f>
        <v>1.4007425601483383</v>
      </c>
      <c r="T1536">
        <v>0.47610000000000002</v>
      </c>
      <c r="U1536">
        <f>((Table1[[#This Row],[BB prob.]]*(Table1[[#This Row],[Odds]]-1)-1+Table1[[#This Row],[BB prob.]])/(Table1[[#This Row],[Odds]]-1))*0.3</f>
        <v>-3.1803333333333315E-2</v>
      </c>
      <c r="W1536">
        <f>(Table1[[#This Row],[BB Bet]]*Table1[[#This Row],[Odds]]*Table1[[#This Row],[Win]]-Table1[[#This Row],[BB Bet]])*Table1[[#This Row],[BB Bankroll]]</f>
        <v>0</v>
      </c>
      <c r="X1536">
        <f>Table1[[#This Row],[BB Bet]]*Table1[[#This Row],[Odds]]*Table1[[#This Row],[Win]]-Table1[[#This Row],[BB Bet]]</f>
        <v>0</v>
      </c>
      <c r="Y1536" s="5">
        <f>Y1535+SUM(W1516:W1535)</f>
        <v>0.89887835839800667</v>
      </c>
    </row>
    <row r="1537" spans="1:25" x14ac:dyDescent="0.35">
      <c r="A1537" s="4">
        <v>2020020792.9000001</v>
      </c>
      <c r="B1537" s="4">
        <v>107</v>
      </c>
      <c r="C1537" s="4" t="s">
        <v>23</v>
      </c>
      <c r="D1537" s="4" t="s">
        <v>6</v>
      </c>
      <c r="E1537" s="4">
        <v>0</v>
      </c>
      <c r="F1537" s="4">
        <v>0</v>
      </c>
      <c r="G1537" s="4">
        <v>1.95</v>
      </c>
      <c r="H1537">
        <v>0.52094268987499082</v>
      </c>
      <c r="I1537">
        <f>((Table1[[#This Row],[H-S prob.]]*(Table1[[#This Row],[Odds]]-1)-1+Table1[[#This Row],[H-S prob.]])/(Table1[[#This Row],[Odds]]-1))*0.3</f>
        <v>5.001551133546985E-3</v>
      </c>
      <c r="J1537">
        <v>5.001551133546985E-3</v>
      </c>
      <c r="K1537">
        <f>(Table1[[#This Row],[H-S Bet]]*Table1[[#This Row],[Odds]]*Table1[[#This Row],[Win]]-Table1[[#This Row],[H-S Bet]])*Table1[[#This Row],[H-S Bankroll]]</f>
        <v>-5.2512941929449908E-3</v>
      </c>
      <c r="L1537">
        <f>Table1[[#This Row],[H-S Bet]]*Table1[[#This Row],[Odds]]*Table1[[#This Row],[Win]]-Table1[[#This Row],[H-S Bet]]</f>
        <v>-5.001551133546985E-3</v>
      </c>
      <c r="M1537" s="5">
        <f>M1536</f>
        <v>1.0499331212916929</v>
      </c>
      <c r="N1537" s="4">
        <v>0.45299999999999996</v>
      </c>
      <c r="O1537" s="4">
        <f>((Table1[[#This Row],[Dom prob.]]*(Table1[[#This Row],[Odds]]-1)-1+Table1[[#This Row],[Dom prob.]])/(Table1[[#This Row],[Odds]]-1))*0.3</f>
        <v>-3.6836842105263168E-2</v>
      </c>
      <c r="P1537" s="4"/>
      <c r="Q1537" s="4">
        <f>(Table1[[#This Row],[Dom Bet]]*Table1[[#This Row],[Odds]]*Table1[[#This Row],[Win]]-Table1[[#This Row],[Dom Bet]])*Table1[[#This Row],[Dom Bankroll]]</f>
        <v>0</v>
      </c>
      <c r="R1537" s="4">
        <f>Table1[[#This Row],[Dom Bet]]*Table1[[#This Row],[Odds]]*Table1[[#This Row],[Win]]-Table1[[#This Row],[Dom Bet]]</f>
        <v>0</v>
      </c>
      <c r="S1537" s="4">
        <f>S1536</f>
        <v>1.4007425601483383</v>
      </c>
      <c r="T1537">
        <v>0.52390000000000003</v>
      </c>
      <c r="U1537">
        <f>((Table1[[#This Row],[BB prob.]]*(Table1[[#This Row],[Odds]]-1)-1+Table1[[#This Row],[BB prob.]])/(Table1[[#This Row],[Odds]]-1))*0.3</f>
        <v>6.8226315789473987E-3</v>
      </c>
      <c r="V1537">
        <v>6.8226315789473987E-3</v>
      </c>
      <c r="W1537">
        <f>(Table1[[#This Row],[BB Bet]]*Table1[[#This Row],[Odds]]*Table1[[#This Row],[Win]]-Table1[[#This Row],[BB Bet]])*Table1[[#This Row],[BB Bankroll]]</f>
        <v>-6.1327158736386384E-3</v>
      </c>
      <c r="X1537">
        <f>Table1[[#This Row],[BB Bet]]*Table1[[#This Row],[Odds]]*Table1[[#This Row],[Win]]-Table1[[#This Row],[BB Bet]]</f>
        <v>-6.8226315789473987E-3</v>
      </c>
      <c r="Y1537" s="5">
        <f>Y1536</f>
        <v>0.89887835839800667</v>
      </c>
    </row>
    <row r="1538" spans="1:25" x14ac:dyDescent="0.35">
      <c r="A1538" s="4">
        <v>2020020793</v>
      </c>
      <c r="B1538" s="4">
        <v>107</v>
      </c>
      <c r="C1538" s="4" t="s">
        <v>10</v>
      </c>
      <c r="D1538" s="4" t="s">
        <v>25</v>
      </c>
      <c r="E1538" s="4">
        <v>1</v>
      </c>
      <c r="F1538" s="4">
        <v>1</v>
      </c>
      <c r="G1538" s="4">
        <v>1.3</v>
      </c>
      <c r="H1538">
        <v>0.69656973112577869</v>
      </c>
      <c r="I1538">
        <f>((Table1[[#This Row],[H-S prob.]]*(Table1[[#This Row],[Odds]]-1)-1+Table1[[#This Row],[H-S prob.]])/(Table1[[#This Row],[Odds]]-1))*0.3</f>
        <v>-9.4459349536487699E-2</v>
      </c>
      <c r="K1538">
        <f>(Table1[[#This Row],[H-S Bet]]*Table1[[#This Row],[Odds]]*Table1[[#This Row],[Win]]-Table1[[#This Row],[H-S Bet]])*Table1[[#This Row],[H-S Bankroll]]</f>
        <v>0</v>
      </c>
      <c r="L1538">
        <f>Table1[[#This Row],[H-S Bet]]*Table1[[#This Row],[Odds]]*Table1[[#This Row],[Win]]-Table1[[#This Row],[H-S Bet]]</f>
        <v>0</v>
      </c>
      <c r="M1538" s="5">
        <f>M1537</f>
        <v>1.0499331212916929</v>
      </c>
      <c r="N1538" s="4">
        <v>0.70499999999999996</v>
      </c>
      <c r="O1538" s="4">
        <f>((Table1[[#This Row],[Dom prob.]]*(Table1[[#This Row],[Odds]]-1)-1+Table1[[#This Row],[Dom prob.]])/(Table1[[#This Row],[Odds]]-1))*0.3</f>
        <v>-8.3500000000000005E-2</v>
      </c>
      <c r="P1538" s="4"/>
      <c r="Q1538" s="4">
        <f>(Table1[[#This Row],[Dom Bet]]*Table1[[#This Row],[Odds]]*Table1[[#This Row],[Win]]-Table1[[#This Row],[Dom Bet]])*Table1[[#This Row],[Dom Bankroll]]</f>
        <v>0</v>
      </c>
      <c r="R1538" s="4">
        <f>Table1[[#This Row],[Dom Bet]]*Table1[[#This Row],[Odds]]*Table1[[#This Row],[Win]]-Table1[[#This Row],[Dom Bet]]</f>
        <v>0</v>
      </c>
      <c r="S1538" s="4">
        <f>S1537</f>
        <v>1.4007425601483383</v>
      </c>
      <c r="T1538">
        <v>0.77669999999999995</v>
      </c>
      <c r="U1538">
        <f>((Table1[[#This Row],[BB prob.]]*(Table1[[#This Row],[Odds]]-1)-1+Table1[[#This Row],[BB prob.]])/(Table1[[#This Row],[Odds]]-1))*0.3</f>
        <v>9.7099999999999947E-3</v>
      </c>
      <c r="V1538">
        <v>9.7099999999999947E-3</v>
      </c>
      <c r="W1538">
        <f>(Table1[[#This Row],[BB Bet]]*Table1[[#This Row],[Odds]]*Table1[[#This Row],[Win]]-Table1[[#This Row],[BB Bet]])*Table1[[#This Row],[BB Bankroll]]</f>
        <v>2.6184326580133924E-3</v>
      </c>
      <c r="X1538">
        <f>Table1[[#This Row],[BB Bet]]*Table1[[#This Row],[Odds]]*Table1[[#This Row],[Win]]-Table1[[#This Row],[BB Bet]]</f>
        <v>2.9129999999999989E-3</v>
      </c>
      <c r="Y1538" s="5">
        <f>Y1537</f>
        <v>0.89887835839800667</v>
      </c>
    </row>
    <row r="1539" spans="1:25" x14ac:dyDescent="0.35">
      <c r="A1539" s="4">
        <v>2020020793</v>
      </c>
      <c r="B1539" s="4">
        <v>107</v>
      </c>
      <c r="C1539" s="4" t="s">
        <v>25</v>
      </c>
      <c r="D1539" s="4" t="s">
        <v>10</v>
      </c>
      <c r="E1539" s="4">
        <v>0</v>
      </c>
      <c r="F1539" s="4">
        <v>0</v>
      </c>
      <c r="G1539" s="4">
        <v>3.7</v>
      </c>
      <c r="H1539">
        <v>0.30343026887422136</v>
      </c>
      <c r="I1539">
        <f>((Table1[[#This Row],[H-S prob.]]*(Table1[[#This Row],[Odds]]-1)-1+Table1[[#This Row],[H-S prob.]])/(Table1[[#This Row],[Odds]]-1))*0.3</f>
        <v>1.3632443870513229E-2</v>
      </c>
      <c r="J1539">
        <v>1.3632443870513229E-2</v>
      </c>
      <c r="K1539">
        <f>(Table1[[#This Row],[H-S Bet]]*Table1[[#This Row],[Odds]]*Table1[[#This Row],[Win]]-Table1[[#This Row],[H-S Bet]])*Table1[[#This Row],[H-S Bankroll]]</f>
        <v>-1.4313154343801761E-2</v>
      </c>
      <c r="L1539">
        <f>Table1[[#This Row],[H-S Bet]]*Table1[[#This Row],[Odds]]*Table1[[#This Row],[Win]]-Table1[[#This Row],[H-S Bet]]</f>
        <v>-1.3632443870513229E-2</v>
      </c>
      <c r="M1539" s="5">
        <f>M1538</f>
        <v>1.0499331212916929</v>
      </c>
      <c r="N1539" s="4">
        <v>0.29500000000000004</v>
      </c>
      <c r="O1539" s="4">
        <f>((Table1[[#This Row],[Dom prob.]]*(Table1[[#This Row],[Odds]]-1)-1+Table1[[#This Row],[Dom prob.]])/(Table1[[#This Row],[Odds]]-1))*0.3</f>
        <v>1.0166666666666692E-2</v>
      </c>
      <c r="P1539" s="4">
        <v>1.0166666666666692E-2</v>
      </c>
      <c r="Q1539" s="4">
        <f>(Table1[[#This Row],[Dom Bet]]*Table1[[#This Row],[Odds]]*Table1[[#This Row],[Win]]-Table1[[#This Row],[Dom Bet]])*Table1[[#This Row],[Dom Bankroll]]</f>
        <v>-1.4240882694841474E-2</v>
      </c>
      <c r="R1539" s="4">
        <f>Table1[[#This Row],[Dom Bet]]*Table1[[#This Row],[Odds]]*Table1[[#This Row],[Win]]-Table1[[#This Row],[Dom Bet]]</f>
        <v>-1.0166666666666692E-2</v>
      </c>
      <c r="S1539" s="4">
        <f>S1538</f>
        <v>1.4007425601483383</v>
      </c>
      <c r="T1539">
        <v>0.22330000000000005</v>
      </c>
      <c r="U1539">
        <f>((Table1[[#This Row],[BB prob.]]*(Table1[[#This Row],[Odds]]-1)-1+Table1[[#This Row],[BB prob.]])/(Table1[[#This Row],[Odds]]-1))*0.3</f>
        <v>-1.9309999999999976E-2</v>
      </c>
      <c r="W1539">
        <f>(Table1[[#This Row],[BB Bet]]*Table1[[#This Row],[Odds]]*Table1[[#This Row],[Win]]-Table1[[#This Row],[BB Bet]])*Table1[[#This Row],[BB Bankroll]]</f>
        <v>0</v>
      </c>
      <c r="X1539">
        <f>Table1[[#This Row],[BB Bet]]*Table1[[#This Row],[Odds]]*Table1[[#This Row],[Win]]-Table1[[#This Row],[BB Bet]]</f>
        <v>0</v>
      </c>
      <c r="Y1539" s="5">
        <f>Y1538</f>
        <v>0.89887835839800667</v>
      </c>
    </row>
    <row r="1540" spans="1:25" x14ac:dyDescent="0.35">
      <c r="A1540" s="4">
        <v>2020020794</v>
      </c>
      <c r="B1540" s="4">
        <v>107</v>
      </c>
      <c r="C1540" s="4" t="s">
        <v>24</v>
      </c>
      <c r="D1540" s="4" t="s">
        <v>27</v>
      </c>
      <c r="E1540" s="4">
        <v>1</v>
      </c>
      <c r="F1540" s="4">
        <v>1</v>
      </c>
      <c r="G1540" s="4">
        <v>2.8</v>
      </c>
      <c r="H1540">
        <v>0.29932872222595791</v>
      </c>
      <c r="I1540">
        <f>((Table1[[#This Row],[H-S prob.]]*(Table1[[#This Row],[Odds]]-1)-1+Table1[[#This Row],[H-S prob.]])/(Table1[[#This Row],[Odds]]-1))*0.3</f>
        <v>-2.6979929627886323E-2</v>
      </c>
      <c r="K1540">
        <f>(Table1[[#This Row],[H-S Bet]]*Table1[[#This Row],[Odds]]*Table1[[#This Row],[Win]]-Table1[[#This Row],[H-S Bet]])*Table1[[#This Row],[H-S Bankroll]]</f>
        <v>0</v>
      </c>
      <c r="L1540">
        <f>Table1[[#This Row],[H-S Bet]]*Table1[[#This Row],[Odds]]*Table1[[#This Row],[Win]]-Table1[[#This Row],[H-S Bet]]</f>
        <v>0</v>
      </c>
      <c r="M1540" s="5">
        <f>M1539</f>
        <v>1.0499331212916929</v>
      </c>
      <c r="N1540" s="4">
        <v>0.33400000000000002</v>
      </c>
      <c r="O1540" s="4">
        <f>((Table1[[#This Row],[Dom prob.]]*(Table1[[#This Row],[Odds]]-1)-1+Table1[[#This Row],[Dom prob.]])/(Table1[[#This Row],[Odds]]-1))*0.3</f>
        <v>-1.0800000000000006E-2</v>
      </c>
      <c r="P1540" s="4"/>
      <c r="Q1540" s="4">
        <f>(Table1[[#This Row],[Dom Bet]]*Table1[[#This Row],[Odds]]*Table1[[#This Row],[Win]]-Table1[[#This Row],[Dom Bet]])*Table1[[#This Row],[Dom Bankroll]]</f>
        <v>0</v>
      </c>
      <c r="R1540" s="4">
        <f>Table1[[#This Row],[Dom Bet]]*Table1[[#This Row],[Odds]]*Table1[[#This Row],[Win]]-Table1[[#This Row],[Dom Bet]]</f>
        <v>0</v>
      </c>
      <c r="S1540" s="4">
        <f>S1539</f>
        <v>1.4007425601483383</v>
      </c>
      <c r="T1540">
        <v>0.31219999999999998</v>
      </c>
      <c r="U1540">
        <f>((Table1[[#This Row],[BB prob.]]*(Table1[[#This Row],[Odds]]-1)-1+Table1[[#This Row],[BB prob.]])/(Table1[[#This Row],[Odds]]-1))*0.3</f>
        <v>-2.0973333333333354E-2</v>
      </c>
      <c r="W1540">
        <f>(Table1[[#This Row],[BB Bet]]*Table1[[#This Row],[Odds]]*Table1[[#This Row],[Win]]-Table1[[#This Row],[BB Bet]])*Table1[[#This Row],[BB Bankroll]]</f>
        <v>0</v>
      </c>
      <c r="X1540">
        <f>Table1[[#This Row],[BB Bet]]*Table1[[#This Row],[Odds]]*Table1[[#This Row],[Win]]-Table1[[#This Row],[BB Bet]]</f>
        <v>0</v>
      </c>
      <c r="Y1540" s="5">
        <f>Y1539</f>
        <v>0.89887835839800667</v>
      </c>
    </row>
    <row r="1541" spans="1:25" x14ac:dyDescent="0.35">
      <c r="A1541" s="4">
        <v>2020020794</v>
      </c>
      <c r="B1541" s="4">
        <v>107</v>
      </c>
      <c r="C1541" s="4" t="s">
        <v>27</v>
      </c>
      <c r="D1541" s="4" t="s">
        <v>24</v>
      </c>
      <c r="E1541" s="4">
        <v>0</v>
      </c>
      <c r="F1541" s="4">
        <v>0</v>
      </c>
      <c r="G1541" s="4">
        <v>1.45</v>
      </c>
      <c r="H1541">
        <v>0.70067127777404214</v>
      </c>
      <c r="I1541">
        <f>((Table1[[#This Row],[H-S prob.]]*(Table1[[#This Row],[Odds]]-1)-1+Table1[[#This Row],[H-S prob.]])/(Table1[[#This Row],[Odds]]-1))*0.3</f>
        <v>1.0648901848240669E-2</v>
      </c>
      <c r="J1541">
        <v>1.0648901848240669E-2</v>
      </c>
      <c r="K1541">
        <f>(Table1[[#This Row],[H-S Bet]]*Table1[[#This Row],[Odds]]*Table1[[#This Row],[Win]]-Table1[[#This Row],[H-S Bet]])*Table1[[#This Row],[H-S Bankroll]]</f>
        <v>-1.1180634755852204E-2</v>
      </c>
      <c r="L1541">
        <f>Table1[[#This Row],[H-S Bet]]*Table1[[#This Row],[Odds]]*Table1[[#This Row],[Win]]-Table1[[#This Row],[H-S Bet]]</f>
        <v>-1.0648901848240669E-2</v>
      </c>
      <c r="M1541" s="5">
        <f>M1540</f>
        <v>1.0499331212916929</v>
      </c>
      <c r="N1541" s="4">
        <v>0.66599999999999993</v>
      </c>
      <c r="O1541" s="4">
        <f>((Table1[[#This Row],[Dom prob.]]*(Table1[[#This Row],[Odds]]-1)-1+Table1[[#This Row],[Dom prob.]])/(Table1[[#This Row],[Odds]]-1))*0.3</f>
        <v>-2.2866666666666816E-2</v>
      </c>
      <c r="P1541" s="4"/>
      <c r="Q1541" s="4">
        <f>(Table1[[#This Row],[Dom Bet]]*Table1[[#This Row],[Odds]]*Table1[[#This Row],[Win]]-Table1[[#This Row],[Dom Bet]])*Table1[[#This Row],[Dom Bankroll]]</f>
        <v>0</v>
      </c>
      <c r="R1541" s="4">
        <f>Table1[[#This Row],[Dom Bet]]*Table1[[#This Row],[Odds]]*Table1[[#This Row],[Win]]-Table1[[#This Row],[Dom Bet]]</f>
        <v>0</v>
      </c>
      <c r="S1541" s="4">
        <f>S1540</f>
        <v>1.4007425601483383</v>
      </c>
      <c r="T1541">
        <v>0.68779999999999997</v>
      </c>
      <c r="U1541">
        <f>((Table1[[#This Row],[BB prob.]]*(Table1[[#This Row],[Odds]]-1)-1+Table1[[#This Row],[BB prob.]])/(Table1[[#This Row],[Odds]]-1))*0.3</f>
        <v>-1.7933333333333874E-3</v>
      </c>
      <c r="W1541">
        <f>(Table1[[#This Row],[BB Bet]]*Table1[[#This Row],[Odds]]*Table1[[#This Row],[Win]]-Table1[[#This Row],[BB Bet]])*Table1[[#This Row],[BB Bankroll]]</f>
        <v>0</v>
      </c>
      <c r="X1541">
        <f>Table1[[#This Row],[BB Bet]]*Table1[[#This Row],[Odds]]*Table1[[#This Row],[Win]]-Table1[[#This Row],[BB Bet]]</f>
        <v>0</v>
      </c>
      <c r="Y1541" s="5">
        <f>Y1540</f>
        <v>0.89887835839800667</v>
      </c>
    </row>
    <row r="1542" spans="1:25" x14ac:dyDescent="0.35">
      <c r="A1542" s="4">
        <v>2020020795</v>
      </c>
      <c r="B1542" s="4">
        <v>107</v>
      </c>
      <c r="C1542" s="4" t="s">
        <v>26</v>
      </c>
      <c r="D1542" s="4" t="s">
        <v>28</v>
      </c>
      <c r="E1542" s="4">
        <v>1</v>
      </c>
      <c r="F1542" s="4">
        <v>0</v>
      </c>
      <c r="G1542" s="4">
        <v>2.15</v>
      </c>
      <c r="H1542">
        <v>0.41207287147493443</v>
      </c>
      <c r="I1542">
        <f>((Table1[[#This Row],[H-S prob.]]*(Table1[[#This Row],[Odds]]-1)-1+Table1[[#This Row],[H-S prob.]])/(Table1[[#This Row],[Odds]]-1))*0.3</f>
        <v>-2.9750432955362876E-2</v>
      </c>
      <c r="K1542">
        <f>(Table1[[#This Row],[H-S Bet]]*Table1[[#This Row],[Odds]]*Table1[[#This Row],[Win]]-Table1[[#This Row],[H-S Bet]])*Table1[[#This Row],[H-S Bankroll]]</f>
        <v>0</v>
      </c>
      <c r="L1542">
        <f>Table1[[#This Row],[H-S Bet]]*Table1[[#This Row],[Odds]]*Table1[[#This Row],[Win]]-Table1[[#This Row],[H-S Bet]]</f>
        <v>0</v>
      </c>
      <c r="M1542" s="5">
        <f>M1541</f>
        <v>1.0499331212916929</v>
      </c>
      <c r="N1542" s="4">
        <v>0.48799999999999999</v>
      </c>
      <c r="O1542" s="4">
        <f>((Table1[[#This Row],[Dom prob.]]*(Table1[[#This Row],[Odds]]-1)-1+Table1[[#This Row],[Dom prob.]])/(Table1[[#This Row],[Odds]]-1))*0.3</f>
        <v>1.283478260869563E-2</v>
      </c>
      <c r="P1542" s="4">
        <v>1.283478260869563E-2</v>
      </c>
      <c r="Q1542" s="4">
        <f>(Table1[[#This Row],[Dom Bet]]*Table1[[#This Row],[Odds]]*Table1[[#This Row],[Win]]-Table1[[#This Row],[Dom Bet]])*Table1[[#This Row],[Dom Bankroll]]</f>
        <v>-1.7978226250251684E-2</v>
      </c>
      <c r="R1542" s="4">
        <f>Table1[[#This Row],[Dom Bet]]*Table1[[#This Row],[Odds]]*Table1[[#This Row],[Win]]-Table1[[#This Row],[Dom Bet]]</f>
        <v>-1.283478260869563E-2</v>
      </c>
      <c r="S1542" s="4">
        <f>S1541</f>
        <v>1.4007425601483383</v>
      </c>
      <c r="T1542">
        <v>0.45750000000000002</v>
      </c>
      <c r="U1542">
        <f>((Table1[[#This Row],[BB prob.]]*(Table1[[#This Row],[Odds]]-1)-1+Table1[[#This Row],[BB prob.]])/(Table1[[#This Row],[Odds]]-1))*0.3</f>
        <v>-4.2717391304347898E-3</v>
      </c>
      <c r="W1542">
        <f>(Table1[[#This Row],[BB Bet]]*Table1[[#This Row],[Odds]]*Table1[[#This Row],[Win]]-Table1[[#This Row],[BB Bet]])*Table1[[#This Row],[BB Bankroll]]</f>
        <v>0</v>
      </c>
      <c r="X1542">
        <f>Table1[[#This Row],[BB Bet]]*Table1[[#This Row],[Odds]]*Table1[[#This Row],[Win]]-Table1[[#This Row],[BB Bet]]</f>
        <v>0</v>
      </c>
      <c r="Y1542" s="5">
        <f>Y1541</f>
        <v>0.89887835839800667</v>
      </c>
    </row>
    <row r="1543" spans="1:25" x14ac:dyDescent="0.35">
      <c r="A1543" s="4">
        <v>2020020795</v>
      </c>
      <c r="B1543" s="4">
        <v>107</v>
      </c>
      <c r="C1543" s="4" t="s">
        <v>28</v>
      </c>
      <c r="D1543" s="4" t="s">
        <v>26</v>
      </c>
      <c r="E1543" s="4">
        <v>0</v>
      </c>
      <c r="F1543" s="4">
        <v>1</v>
      </c>
      <c r="G1543" s="4">
        <v>1.76</v>
      </c>
      <c r="H1543">
        <v>0.58792712852506557</v>
      </c>
      <c r="I1543">
        <f>((Table1[[#This Row],[H-S prob.]]*(Table1[[#This Row],[Odds]]-1)-1+Table1[[#This Row],[H-S prob.]])/(Table1[[#This Row],[Odds]]-1))*0.3</f>
        <v>1.3717794554256063E-2</v>
      </c>
      <c r="J1543">
        <v>1.3717794554256063E-2</v>
      </c>
      <c r="K1543">
        <f>(Table1[[#This Row],[H-S Bet]]*Table1[[#This Row],[Odds]]*Table1[[#This Row],[Win]]-Table1[[#This Row],[H-S Bet]])*Table1[[#This Row],[H-S Bankroll]]</f>
        <v>1.0946102808727074E-2</v>
      </c>
      <c r="L1543">
        <f>Table1[[#This Row],[H-S Bet]]*Table1[[#This Row],[Odds]]*Table1[[#This Row],[Win]]-Table1[[#This Row],[H-S Bet]]</f>
        <v>1.0425523861234607E-2</v>
      </c>
      <c r="M1543" s="5">
        <f>M1542</f>
        <v>1.0499331212916929</v>
      </c>
      <c r="N1543" s="4">
        <v>0.51200000000000001</v>
      </c>
      <c r="O1543" s="4">
        <f>((Table1[[#This Row],[Dom prob.]]*(Table1[[#This Row],[Odds]]-1)-1+Table1[[#This Row],[Dom prob.]])/(Table1[[#This Row],[Odds]]-1))*0.3</f>
        <v>-3.903157894736841E-2</v>
      </c>
      <c r="P1543" s="4"/>
      <c r="Q1543" s="4">
        <f>(Table1[[#This Row],[Dom Bet]]*Table1[[#This Row],[Odds]]*Table1[[#This Row],[Win]]-Table1[[#This Row],[Dom Bet]])*Table1[[#This Row],[Dom Bankroll]]</f>
        <v>0</v>
      </c>
      <c r="R1543" s="4">
        <f>Table1[[#This Row],[Dom Bet]]*Table1[[#This Row],[Odds]]*Table1[[#This Row],[Win]]-Table1[[#This Row],[Dom Bet]]</f>
        <v>0</v>
      </c>
      <c r="S1543" s="4">
        <f>S1542</f>
        <v>1.4007425601483383</v>
      </c>
      <c r="T1543">
        <v>0.54249999999999998</v>
      </c>
      <c r="U1543">
        <f>((Table1[[#This Row],[BB prob.]]*(Table1[[#This Row],[Odds]]-1)-1+Table1[[#This Row],[BB prob.]])/(Table1[[#This Row],[Odds]]-1))*0.3</f>
        <v>-1.7842105263157902E-2</v>
      </c>
      <c r="W1543">
        <f>(Table1[[#This Row],[BB Bet]]*Table1[[#This Row],[Odds]]*Table1[[#This Row],[Win]]-Table1[[#This Row],[BB Bet]])*Table1[[#This Row],[BB Bankroll]]</f>
        <v>0</v>
      </c>
      <c r="X1543">
        <f>Table1[[#This Row],[BB Bet]]*Table1[[#This Row],[Odds]]*Table1[[#This Row],[Win]]-Table1[[#This Row],[BB Bet]]</f>
        <v>0</v>
      </c>
      <c r="Y1543" s="5">
        <f>Y1542</f>
        <v>0.89887835839800667</v>
      </c>
    </row>
    <row r="1544" spans="1:25" x14ac:dyDescent="0.35">
      <c r="A1544" s="4">
        <v>2020020796</v>
      </c>
      <c r="B1544" s="4">
        <v>108</v>
      </c>
      <c r="C1544" s="4" t="s">
        <v>14</v>
      </c>
      <c r="D1544" s="4" t="s">
        <v>12</v>
      </c>
      <c r="E1544" s="4">
        <v>1</v>
      </c>
      <c r="F1544" s="4">
        <v>1</v>
      </c>
      <c r="G1544" s="4">
        <v>1.28</v>
      </c>
      <c r="H1544">
        <v>0.71315184409902188</v>
      </c>
      <c r="I1544">
        <f>((Table1[[#This Row],[H-S prob.]]*(Table1[[#This Row],[Odds]]-1)-1+Table1[[#This Row],[H-S prob.]])/(Table1[[#This Row],[Odds]]-1))*0.3</f>
        <v>-9.3391756664198522E-2</v>
      </c>
      <c r="K1544">
        <f>(Table1[[#This Row],[H-S Bet]]*Table1[[#This Row],[Odds]]*Table1[[#This Row],[Win]]-Table1[[#This Row],[H-S Bet]])*Table1[[#This Row],[H-S Bankroll]]</f>
        <v>0</v>
      </c>
      <c r="L1544">
        <f>Table1[[#This Row],[H-S Bet]]*Table1[[#This Row],[Odds]]*Table1[[#This Row],[Win]]-Table1[[#This Row],[H-S Bet]]</f>
        <v>0</v>
      </c>
      <c r="M1544" s="5">
        <f>M1543+SUM(K1536:K1543)</f>
        <v>1.0301341408078211</v>
      </c>
      <c r="N1544" s="4">
        <v>0.745</v>
      </c>
      <c r="O1544" s="4">
        <f>((Table1[[#This Row],[Dom prob.]]*(Table1[[#This Row],[Odds]]-1)-1+Table1[[#This Row],[Dom prob.]])/(Table1[[#This Row],[Odds]]-1))*0.3</f>
        <v>-4.9714285714285704E-2</v>
      </c>
      <c r="P1544" s="4"/>
      <c r="Q1544" s="4">
        <f>(Table1[[#This Row],[Dom Bet]]*Table1[[#This Row],[Odds]]*Table1[[#This Row],[Win]]-Table1[[#This Row],[Dom Bet]])*Table1[[#This Row],[Dom Bankroll]]</f>
        <v>0</v>
      </c>
      <c r="R1544" s="4">
        <f>Table1[[#This Row],[Dom Bet]]*Table1[[#This Row],[Odds]]*Table1[[#This Row],[Win]]-Table1[[#This Row],[Dom Bet]]</f>
        <v>0</v>
      </c>
      <c r="S1544" s="4">
        <f>S1543+SUM(Q1536:Q1543)</f>
        <v>1.385038205987394</v>
      </c>
      <c r="T1544">
        <v>0.77110000000000001</v>
      </c>
      <c r="U1544">
        <f>((Table1[[#This Row],[BB prob.]]*(Table1[[#This Row],[Odds]]-1)-1+Table1[[#This Row],[BB prob.]])/(Table1[[#This Row],[Odds]]-1))*0.3</f>
        <v>-1.3920000000000004E-2</v>
      </c>
      <c r="W1544">
        <f>(Table1[[#This Row],[BB Bet]]*Table1[[#This Row],[Odds]]*Table1[[#This Row],[Win]]-Table1[[#This Row],[BB Bet]])*Table1[[#This Row],[BB Bankroll]]</f>
        <v>0</v>
      </c>
      <c r="X1544">
        <f>Table1[[#This Row],[BB Bet]]*Table1[[#This Row],[Odds]]*Table1[[#This Row],[Win]]-Table1[[#This Row],[BB Bet]]</f>
        <v>0</v>
      </c>
      <c r="Y1544" s="5">
        <f>Y1543+SUM(W1536:W1543)</f>
        <v>0.89536407518238148</v>
      </c>
    </row>
    <row r="1545" spans="1:25" x14ac:dyDescent="0.35">
      <c r="A1545" s="4">
        <v>2020020796</v>
      </c>
      <c r="B1545" s="4">
        <v>108</v>
      </c>
      <c r="C1545" s="4" t="s">
        <v>12</v>
      </c>
      <c r="D1545" s="4" t="s">
        <v>14</v>
      </c>
      <c r="E1545" s="4">
        <v>0</v>
      </c>
      <c r="F1545" s="4">
        <v>0</v>
      </c>
      <c r="G1545" s="4">
        <v>3.8</v>
      </c>
      <c r="H1545">
        <v>0.28684815590097817</v>
      </c>
      <c r="I1545">
        <f>((Table1[[#This Row],[H-S prob.]]*(Table1[[#This Row],[Odds]]-1)-1+Table1[[#This Row],[H-S prob.]])/(Table1[[#This Row],[Odds]]-1))*0.3</f>
        <v>9.6453206168268177E-3</v>
      </c>
      <c r="J1545">
        <v>9.6453206168268177E-3</v>
      </c>
      <c r="K1545">
        <f>(Table1[[#This Row],[H-S Bet]]*Table1[[#This Row],[Odds]]*Table1[[#This Row],[Win]]-Table1[[#This Row],[H-S Bet]])*Table1[[#This Row],[H-S Bankroll]]</f>
        <v>-9.9359740664308558E-3</v>
      </c>
      <c r="L1545">
        <f>Table1[[#This Row],[H-S Bet]]*Table1[[#This Row],[Odds]]*Table1[[#This Row],[Win]]-Table1[[#This Row],[H-S Bet]]</f>
        <v>-9.6453206168268177E-3</v>
      </c>
      <c r="M1545" s="5">
        <f>M1544</f>
        <v>1.0301341408078211</v>
      </c>
      <c r="N1545" s="4">
        <v>0.255</v>
      </c>
      <c r="O1545" s="4">
        <f>((Table1[[#This Row],[Dom prob.]]*(Table1[[#This Row],[Odds]]-1)-1+Table1[[#This Row],[Dom prob.]])/(Table1[[#This Row],[Odds]]-1))*0.3</f>
        <v>-3.3214285714285746E-3</v>
      </c>
      <c r="P1545" s="4"/>
      <c r="Q1545" s="4">
        <f>(Table1[[#This Row],[Dom Bet]]*Table1[[#This Row],[Odds]]*Table1[[#This Row],[Win]]-Table1[[#This Row],[Dom Bet]])*Table1[[#This Row],[Dom Bankroll]]</f>
        <v>0</v>
      </c>
      <c r="R1545" s="4">
        <f>Table1[[#This Row],[Dom Bet]]*Table1[[#This Row],[Odds]]*Table1[[#This Row],[Win]]-Table1[[#This Row],[Dom Bet]]</f>
        <v>0</v>
      </c>
      <c r="S1545" s="4">
        <f>S1544</f>
        <v>1.385038205987394</v>
      </c>
      <c r="T1545">
        <v>0.22889999999999999</v>
      </c>
      <c r="U1545">
        <f>((Table1[[#This Row],[BB prob.]]*(Table1[[#This Row],[Odds]]-1)-1+Table1[[#This Row],[BB prob.]])/(Table1[[#This Row],[Odds]]-1))*0.3</f>
        <v>-1.3947857142857151E-2</v>
      </c>
      <c r="W1545">
        <f>(Table1[[#This Row],[BB Bet]]*Table1[[#This Row],[Odds]]*Table1[[#This Row],[Win]]-Table1[[#This Row],[BB Bet]])*Table1[[#This Row],[BB Bankroll]]</f>
        <v>0</v>
      </c>
      <c r="X1545">
        <f>Table1[[#This Row],[BB Bet]]*Table1[[#This Row],[Odds]]*Table1[[#This Row],[Win]]-Table1[[#This Row],[BB Bet]]</f>
        <v>0</v>
      </c>
      <c r="Y1545" s="5">
        <f>Y1544</f>
        <v>0.89536407518238148</v>
      </c>
    </row>
    <row r="1546" spans="1:25" x14ac:dyDescent="0.35">
      <c r="A1546" s="4">
        <v>2020020797</v>
      </c>
      <c r="B1546" s="4">
        <v>108</v>
      </c>
      <c r="C1546" s="4" t="s">
        <v>16</v>
      </c>
      <c r="D1546" s="4" t="s">
        <v>17</v>
      </c>
      <c r="E1546" s="4">
        <v>1</v>
      </c>
      <c r="F1546" s="4">
        <v>1</v>
      </c>
      <c r="G1546" s="4">
        <v>1.76</v>
      </c>
      <c r="H1546">
        <v>0.52841907873592986</v>
      </c>
      <c r="I1546">
        <f>((Table1[[#This Row],[H-S prob.]]*(Table1[[#This Row],[Odds]]-1)-1+Table1[[#This Row],[H-S prob.]])/(Table1[[#This Row],[Odds]]-1))*0.3</f>
        <v>-2.7624640036090817E-2</v>
      </c>
      <c r="K1546">
        <f>(Table1[[#This Row],[H-S Bet]]*Table1[[#This Row],[Odds]]*Table1[[#This Row],[Win]]-Table1[[#This Row],[H-S Bet]])*Table1[[#This Row],[H-S Bankroll]]</f>
        <v>0</v>
      </c>
      <c r="L1546">
        <f>Table1[[#This Row],[H-S Bet]]*Table1[[#This Row],[Odds]]*Table1[[#This Row],[Win]]-Table1[[#This Row],[H-S Bet]]</f>
        <v>0</v>
      </c>
      <c r="M1546" s="5">
        <f>M1545</f>
        <v>1.0301341408078211</v>
      </c>
      <c r="N1546" s="4">
        <v>0.59199999999999997</v>
      </c>
      <c r="O1546" s="4">
        <f>((Table1[[#This Row],[Dom prob.]]*(Table1[[#This Row],[Odds]]-1)-1+Table1[[#This Row],[Dom prob.]])/(Table1[[#This Row],[Odds]]-1))*0.3</f>
        <v>1.6547368421052616E-2</v>
      </c>
      <c r="P1546" s="4">
        <v>1.6547368421052616E-2</v>
      </c>
      <c r="Q1546" s="4">
        <f>(Table1[[#This Row],[Dom Bet]]*Table1[[#This Row],[Odds]]*Table1[[#This Row],[Win]]-Table1[[#This Row],[Dom Bet]])*Table1[[#This Row],[Dom Bankroll]]</f>
        <v>1.7418240478497455E-2</v>
      </c>
      <c r="R1546" s="4">
        <f>Table1[[#This Row],[Dom Bet]]*Table1[[#This Row],[Odds]]*Table1[[#This Row],[Win]]-Table1[[#This Row],[Dom Bet]]</f>
        <v>1.257599999999999E-2</v>
      </c>
      <c r="S1546" s="4">
        <f>S1545</f>
        <v>1.385038205987394</v>
      </c>
      <c r="T1546">
        <v>0.56289999999999996</v>
      </c>
      <c r="U1546">
        <f>((Table1[[#This Row],[BB prob.]]*(Table1[[#This Row],[Odds]]-1)-1+Table1[[#This Row],[BB prob.]])/(Table1[[#This Row],[Odds]]-1))*0.3</f>
        <v>-3.6694736842105584E-3</v>
      </c>
      <c r="W1546">
        <f>(Table1[[#This Row],[BB Bet]]*Table1[[#This Row],[Odds]]*Table1[[#This Row],[Win]]-Table1[[#This Row],[BB Bet]])*Table1[[#This Row],[BB Bankroll]]</f>
        <v>0</v>
      </c>
      <c r="X1546">
        <f>Table1[[#This Row],[BB Bet]]*Table1[[#This Row],[Odds]]*Table1[[#This Row],[Win]]-Table1[[#This Row],[BB Bet]]</f>
        <v>0</v>
      </c>
      <c r="Y1546" s="5">
        <f>Y1545</f>
        <v>0.89536407518238148</v>
      </c>
    </row>
    <row r="1547" spans="1:25" x14ac:dyDescent="0.35">
      <c r="A1547" s="4">
        <v>2020020797</v>
      </c>
      <c r="B1547" s="4">
        <v>108</v>
      </c>
      <c r="C1547" s="4" t="s">
        <v>17</v>
      </c>
      <c r="D1547" s="4" t="s">
        <v>16</v>
      </c>
      <c r="E1547" s="4">
        <v>0</v>
      </c>
      <c r="F1547" s="4">
        <v>0</v>
      </c>
      <c r="G1547" s="4">
        <v>2.15</v>
      </c>
      <c r="H1547">
        <v>0.47158092126407014</v>
      </c>
      <c r="I1547">
        <f>((Table1[[#This Row],[H-S prob.]]*(Table1[[#This Row],[Odds]]-1)-1+Table1[[#This Row],[H-S prob.]])/(Table1[[#This Row],[Odds]]-1))*0.3</f>
        <v>3.6258210568045446E-3</v>
      </c>
      <c r="J1547">
        <v>3.6258210568045446E-3</v>
      </c>
      <c r="K1547">
        <f>(Table1[[#This Row],[H-S Bet]]*Table1[[#This Row],[Odds]]*Table1[[#This Row],[Win]]-Table1[[#This Row],[H-S Bet]])*Table1[[#This Row],[H-S Bankroll]]</f>
        <v>-3.7350820590742553E-3</v>
      </c>
      <c r="L1547">
        <f>Table1[[#This Row],[H-S Bet]]*Table1[[#This Row],[Odds]]*Table1[[#This Row],[Win]]-Table1[[#This Row],[H-S Bet]]</f>
        <v>-3.6258210568045446E-3</v>
      </c>
      <c r="M1547" s="5">
        <f>M1546</f>
        <v>1.0301341408078211</v>
      </c>
      <c r="N1547" s="4">
        <v>0.40800000000000003</v>
      </c>
      <c r="O1547" s="4">
        <f>((Table1[[#This Row],[Dom prob.]]*(Table1[[#This Row],[Odds]]-1)-1+Table1[[#This Row],[Dom prob.]])/(Table1[[#This Row],[Odds]]-1))*0.3</f>
        <v>-3.2034782608695633E-2</v>
      </c>
      <c r="P1547" s="4"/>
      <c r="Q1547" s="4">
        <f>(Table1[[#This Row],[Dom Bet]]*Table1[[#This Row],[Odds]]*Table1[[#This Row],[Win]]-Table1[[#This Row],[Dom Bet]])*Table1[[#This Row],[Dom Bankroll]]</f>
        <v>0</v>
      </c>
      <c r="R1547" s="4">
        <f>Table1[[#This Row],[Dom Bet]]*Table1[[#This Row],[Odds]]*Table1[[#This Row],[Win]]-Table1[[#This Row],[Dom Bet]]</f>
        <v>0</v>
      </c>
      <c r="S1547" s="4">
        <f>S1546</f>
        <v>1.385038205987394</v>
      </c>
      <c r="T1547">
        <v>0.43710000000000004</v>
      </c>
      <c r="U1547">
        <f>((Table1[[#This Row],[BB prob.]]*(Table1[[#This Row],[Odds]]-1)-1+Table1[[#This Row],[BB prob.]])/(Table1[[#This Row],[Odds]]-1))*0.3</f>
        <v>-1.5713478260869548E-2</v>
      </c>
      <c r="W1547">
        <f>(Table1[[#This Row],[BB Bet]]*Table1[[#This Row],[Odds]]*Table1[[#This Row],[Win]]-Table1[[#This Row],[BB Bet]])*Table1[[#This Row],[BB Bankroll]]</f>
        <v>0</v>
      </c>
      <c r="X1547">
        <f>Table1[[#This Row],[BB Bet]]*Table1[[#This Row],[Odds]]*Table1[[#This Row],[Win]]-Table1[[#This Row],[BB Bet]]</f>
        <v>0</v>
      </c>
      <c r="Y1547" s="5">
        <f>Y1546</f>
        <v>0.89536407518238148</v>
      </c>
    </row>
    <row r="1548" spans="1:25" x14ac:dyDescent="0.35">
      <c r="A1548" s="4">
        <v>2020020798</v>
      </c>
      <c r="B1548" s="4">
        <v>108</v>
      </c>
      <c r="C1548" s="4" t="s">
        <v>15</v>
      </c>
      <c r="D1548" s="4" t="s">
        <v>2</v>
      </c>
      <c r="E1548" s="4">
        <v>0</v>
      </c>
      <c r="F1548" s="4">
        <v>1</v>
      </c>
      <c r="G1548" s="4">
        <v>2.25</v>
      </c>
      <c r="H1548">
        <v>0.4252257736273094</v>
      </c>
      <c r="I1548">
        <f>((Table1[[#This Row],[H-S prob.]]*(Table1[[#This Row],[Odds]]-1)-1+Table1[[#This Row],[H-S prob.]])/(Table1[[#This Row],[Odds]]-1))*0.3</f>
        <v>-1.0378082241252917E-2</v>
      </c>
      <c r="K1548">
        <f>(Table1[[#This Row],[H-S Bet]]*Table1[[#This Row],[Odds]]*Table1[[#This Row],[Win]]-Table1[[#This Row],[H-S Bet]])*Table1[[#This Row],[H-S Bankroll]]</f>
        <v>0</v>
      </c>
      <c r="L1548">
        <f>Table1[[#This Row],[H-S Bet]]*Table1[[#This Row],[Odds]]*Table1[[#This Row],[Win]]-Table1[[#This Row],[H-S Bet]]</f>
        <v>0</v>
      </c>
      <c r="M1548" s="5">
        <f>M1547</f>
        <v>1.0301341408078211</v>
      </c>
      <c r="N1548" s="4">
        <v>0.41800000000000004</v>
      </c>
      <c r="O1548" s="4">
        <f>((Table1[[#This Row],[Dom prob.]]*(Table1[[#This Row],[Odds]]-1)-1+Table1[[#This Row],[Dom prob.]])/(Table1[[#This Row],[Odds]]-1))*0.3</f>
        <v>-1.4279999999999972E-2</v>
      </c>
      <c r="P1548" s="4"/>
      <c r="Q1548" s="4">
        <f>(Table1[[#This Row],[Dom Bet]]*Table1[[#This Row],[Odds]]*Table1[[#This Row],[Win]]-Table1[[#This Row],[Dom Bet]])*Table1[[#This Row],[Dom Bankroll]]</f>
        <v>0</v>
      </c>
      <c r="R1548" s="4">
        <f>Table1[[#This Row],[Dom Bet]]*Table1[[#This Row],[Odds]]*Table1[[#This Row],[Win]]-Table1[[#This Row],[Dom Bet]]</f>
        <v>0</v>
      </c>
      <c r="S1548" s="4">
        <f>S1547</f>
        <v>1.385038205987394</v>
      </c>
      <c r="T1548">
        <v>0.4113</v>
      </c>
      <c r="U1548">
        <f>((Table1[[#This Row],[BB prob.]]*(Table1[[#This Row],[Odds]]-1)-1+Table1[[#This Row],[BB prob.]])/(Table1[[#This Row],[Odds]]-1))*0.3</f>
        <v>-1.7898000000000015E-2</v>
      </c>
      <c r="W1548">
        <f>(Table1[[#This Row],[BB Bet]]*Table1[[#This Row],[Odds]]*Table1[[#This Row],[Win]]-Table1[[#This Row],[BB Bet]])*Table1[[#This Row],[BB Bankroll]]</f>
        <v>0</v>
      </c>
      <c r="X1548">
        <f>Table1[[#This Row],[BB Bet]]*Table1[[#This Row],[Odds]]*Table1[[#This Row],[Win]]-Table1[[#This Row],[BB Bet]]</f>
        <v>0</v>
      </c>
      <c r="Y1548" s="5">
        <f>Y1547</f>
        <v>0.89536407518238148</v>
      </c>
    </row>
    <row r="1549" spans="1:25" x14ac:dyDescent="0.35">
      <c r="A1549" s="4">
        <v>2020020798</v>
      </c>
      <c r="B1549" s="4">
        <v>108</v>
      </c>
      <c r="C1549" s="4" t="s">
        <v>2</v>
      </c>
      <c r="D1549" s="4" t="s">
        <v>15</v>
      </c>
      <c r="E1549" s="4">
        <v>1</v>
      </c>
      <c r="F1549" s="4">
        <v>0</v>
      </c>
      <c r="G1549" s="4">
        <v>1.68</v>
      </c>
      <c r="H1549">
        <v>0.5747742263726906</v>
      </c>
      <c r="I1549">
        <f>((Table1[[#This Row],[H-S prob.]]*(Table1[[#This Row],[Odds]]-1)-1+Table1[[#This Row],[H-S prob.]])/(Table1[[#This Row],[Odds]]-1))*0.3</f>
        <v>-1.5167338100241071E-2</v>
      </c>
      <c r="K1549">
        <f>(Table1[[#This Row],[H-S Bet]]*Table1[[#This Row],[Odds]]*Table1[[#This Row],[Win]]-Table1[[#This Row],[H-S Bet]])*Table1[[#This Row],[H-S Bankroll]]</f>
        <v>0</v>
      </c>
      <c r="L1549">
        <f>Table1[[#This Row],[H-S Bet]]*Table1[[#This Row],[Odds]]*Table1[[#This Row],[Win]]-Table1[[#This Row],[H-S Bet]]</f>
        <v>0</v>
      </c>
      <c r="M1549" s="5">
        <f>M1548</f>
        <v>1.0301341408078211</v>
      </c>
      <c r="N1549" s="4">
        <v>0.58199999999999996</v>
      </c>
      <c r="O1549" s="4">
        <f>((Table1[[#This Row],[Dom prob.]]*(Table1[[#This Row],[Odds]]-1)-1+Table1[[#This Row],[Dom prob.]])/(Table1[[#This Row],[Odds]]-1))*0.3</f>
        <v>-9.8117647058824191E-3</v>
      </c>
      <c r="P1549" s="4"/>
      <c r="Q1549" s="4">
        <f>(Table1[[#This Row],[Dom Bet]]*Table1[[#This Row],[Odds]]*Table1[[#This Row],[Win]]-Table1[[#This Row],[Dom Bet]])*Table1[[#This Row],[Dom Bankroll]]</f>
        <v>0</v>
      </c>
      <c r="R1549" s="4">
        <f>Table1[[#This Row],[Dom Bet]]*Table1[[#This Row],[Odds]]*Table1[[#This Row],[Win]]-Table1[[#This Row],[Dom Bet]]</f>
        <v>0</v>
      </c>
      <c r="S1549" s="4">
        <f>S1548</f>
        <v>1.385038205987394</v>
      </c>
      <c r="T1549">
        <v>0.5887</v>
      </c>
      <c r="U1549">
        <f>((Table1[[#This Row],[BB prob.]]*(Table1[[#This Row],[Odds]]-1)-1+Table1[[#This Row],[BB prob.]])/(Table1[[#This Row],[Odds]]-1))*0.3</f>
        <v>-4.8458823529412233E-3</v>
      </c>
      <c r="W1549">
        <f>(Table1[[#This Row],[BB Bet]]*Table1[[#This Row],[Odds]]*Table1[[#This Row],[Win]]-Table1[[#This Row],[BB Bet]])*Table1[[#This Row],[BB Bankroll]]</f>
        <v>0</v>
      </c>
      <c r="X1549">
        <f>Table1[[#This Row],[BB Bet]]*Table1[[#This Row],[Odds]]*Table1[[#This Row],[Win]]-Table1[[#This Row],[BB Bet]]</f>
        <v>0</v>
      </c>
      <c r="Y1549" s="5">
        <f>Y1548</f>
        <v>0.89536407518238148</v>
      </c>
    </row>
    <row r="1550" spans="1:25" x14ac:dyDescent="0.35">
      <c r="A1550" s="4">
        <v>2020020799</v>
      </c>
      <c r="B1550" s="4">
        <v>108</v>
      </c>
      <c r="C1550" s="4" t="s">
        <v>3</v>
      </c>
      <c r="D1550" s="4" t="s">
        <v>13</v>
      </c>
      <c r="E1550" s="4">
        <v>0</v>
      </c>
      <c r="F1550" s="4">
        <v>1</v>
      </c>
      <c r="G1550" s="4">
        <v>2</v>
      </c>
      <c r="H1550">
        <v>0.52142142127386737</v>
      </c>
      <c r="I1550">
        <f>((Table1[[#This Row],[H-S prob.]]*(Table1[[#This Row],[Odds]]-1)-1+Table1[[#This Row],[H-S prob.]])/(Table1[[#This Row],[Odds]]-1))*0.3</f>
        <v>1.2852852764320421E-2</v>
      </c>
      <c r="J1550">
        <v>1.2852852764320421E-2</v>
      </c>
      <c r="K1550">
        <f>(Table1[[#This Row],[H-S Bet]]*Table1[[#This Row],[Odds]]*Table1[[#This Row],[Win]]-Table1[[#This Row],[H-S Bet]])*Table1[[#This Row],[H-S Bankroll]]</f>
        <v>1.3240162439302644E-2</v>
      </c>
      <c r="L1550">
        <f>Table1[[#This Row],[H-S Bet]]*Table1[[#This Row],[Odds]]*Table1[[#This Row],[Win]]-Table1[[#This Row],[H-S Bet]]</f>
        <v>1.2852852764320421E-2</v>
      </c>
      <c r="M1550" s="5">
        <f>M1549</f>
        <v>1.0301341408078211</v>
      </c>
      <c r="N1550" s="4">
        <v>0.51500000000000001</v>
      </c>
      <c r="O1550" s="4">
        <f>((Table1[[#This Row],[Dom prob.]]*(Table1[[#This Row],[Odds]]-1)-1+Table1[[#This Row],[Dom prob.]])/(Table1[[#This Row],[Odds]]-1))*0.3</f>
        <v>9.000000000000008E-3</v>
      </c>
      <c r="P1550" s="4">
        <v>9.000000000000008E-3</v>
      </c>
      <c r="Q1550" s="4">
        <f>(Table1[[#This Row],[Dom Bet]]*Table1[[#This Row],[Odds]]*Table1[[#This Row],[Win]]-Table1[[#This Row],[Dom Bet]])*Table1[[#This Row],[Dom Bankroll]]</f>
        <v>1.2465343853886557E-2</v>
      </c>
      <c r="R1550" s="4">
        <f>Table1[[#This Row],[Dom Bet]]*Table1[[#This Row],[Odds]]*Table1[[#This Row],[Win]]-Table1[[#This Row],[Dom Bet]]</f>
        <v>9.000000000000008E-3</v>
      </c>
      <c r="S1550" s="4">
        <f>S1549</f>
        <v>1.385038205987394</v>
      </c>
      <c r="T1550">
        <v>0.45569999999999999</v>
      </c>
      <c r="U1550">
        <f>((Table1[[#This Row],[BB prob.]]*(Table1[[#This Row],[Odds]]-1)-1+Table1[[#This Row],[BB prob.]])/(Table1[[#This Row],[Odds]]-1))*0.3</f>
        <v>-2.6580000000000003E-2</v>
      </c>
      <c r="W1550">
        <f>(Table1[[#This Row],[BB Bet]]*Table1[[#This Row],[Odds]]*Table1[[#This Row],[Win]]-Table1[[#This Row],[BB Bet]])*Table1[[#This Row],[BB Bankroll]]</f>
        <v>0</v>
      </c>
      <c r="X1550">
        <f>Table1[[#This Row],[BB Bet]]*Table1[[#This Row],[Odds]]*Table1[[#This Row],[Win]]-Table1[[#This Row],[BB Bet]]</f>
        <v>0</v>
      </c>
      <c r="Y1550" s="5">
        <f>Y1549</f>
        <v>0.89536407518238148</v>
      </c>
    </row>
    <row r="1551" spans="1:25" x14ac:dyDescent="0.35">
      <c r="A1551" s="4">
        <v>2020020799</v>
      </c>
      <c r="B1551" s="4">
        <v>108</v>
      </c>
      <c r="C1551" s="4" t="s">
        <v>13</v>
      </c>
      <c r="D1551" s="4" t="s">
        <v>3</v>
      </c>
      <c r="E1551" s="4">
        <v>1</v>
      </c>
      <c r="F1551" s="4">
        <v>0</v>
      </c>
      <c r="G1551" s="4">
        <v>1.86</v>
      </c>
      <c r="H1551">
        <v>0.47857857872613252</v>
      </c>
      <c r="I1551">
        <f>((Table1[[#This Row],[H-S prob.]]*(Table1[[#This Row],[Odds]]-1)-1+Table1[[#This Row],[H-S prob.]])/(Table1[[#This Row],[Odds]]-1))*0.3</f>
        <v>-3.8317619849788417E-2</v>
      </c>
      <c r="K1551">
        <f>(Table1[[#This Row],[H-S Bet]]*Table1[[#This Row],[Odds]]*Table1[[#This Row],[Win]]-Table1[[#This Row],[H-S Bet]])*Table1[[#This Row],[H-S Bankroll]]</f>
        <v>0</v>
      </c>
      <c r="L1551">
        <f>Table1[[#This Row],[H-S Bet]]*Table1[[#This Row],[Odds]]*Table1[[#This Row],[Win]]-Table1[[#This Row],[H-S Bet]]</f>
        <v>0</v>
      </c>
      <c r="M1551" s="5">
        <f>M1550</f>
        <v>1.0301341408078211</v>
      </c>
      <c r="N1551" s="4">
        <v>0.48499999999999999</v>
      </c>
      <c r="O1551" s="4">
        <f>((Table1[[#This Row],[Dom prob.]]*(Table1[[#This Row],[Odds]]-1)-1+Table1[[#This Row],[Dom prob.]])/(Table1[[#This Row],[Odds]]-1))*0.3</f>
        <v>-3.4151162790697666E-2</v>
      </c>
      <c r="P1551" s="4"/>
      <c r="Q1551" s="4">
        <f>(Table1[[#This Row],[Dom Bet]]*Table1[[#This Row],[Odds]]*Table1[[#This Row],[Win]]-Table1[[#This Row],[Dom Bet]])*Table1[[#This Row],[Dom Bankroll]]</f>
        <v>0</v>
      </c>
      <c r="R1551" s="4">
        <f>Table1[[#This Row],[Dom Bet]]*Table1[[#This Row],[Odds]]*Table1[[#This Row],[Win]]-Table1[[#This Row],[Dom Bet]]</f>
        <v>0</v>
      </c>
      <c r="S1551" s="4">
        <f>S1550</f>
        <v>1.385038205987394</v>
      </c>
      <c r="T1551">
        <v>0.54430000000000001</v>
      </c>
      <c r="U1551">
        <f>((Table1[[#This Row],[BB prob.]]*(Table1[[#This Row],[Odds]]-1)-1+Table1[[#This Row],[BB prob.]])/(Table1[[#This Row],[Odds]]-1))*0.3</f>
        <v>4.324883720930278E-3</v>
      </c>
      <c r="V1551">
        <v>4.324883720930278E-3</v>
      </c>
      <c r="W1551">
        <f>(Table1[[#This Row],[BB Bet]]*Table1[[#This Row],[Odds]]*Table1[[#This Row],[Win]]-Table1[[#This Row],[BB Bet]])*Table1[[#This Row],[BB Bankroll]]</f>
        <v>-3.8723455130620752E-3</v>
      </c>
      <c r="X1551">
        <f>Table1[[#This Row],[BB Bet]]*Table1[[#This Row],[Odds]]*Table1[[#This Row],[Win]]-Table1[[#This Row],[BB Bet]]</f>
        <v>-4.324883720930278E-3</v>
      </c>
      <c r="Y1551" s="5">
        <f>Y1550</f>
        <v>0.89536407518238148</v>
      </c>
    </row>
    <row r="1552" spans="1:25" x14ac:dyDescent="0.35">
      <c r="A1552" s="4">
        <v>2020020800</v>
      </c>
      <c r="B1552" s="4">
        <v>108</v>
      </c>
      <c r="C1552" s="4" t="s">
        <v>18</v>
      </c>
      <c r="D1552" s="4" t="s">
        <v>20</v>
      </c>
      <c r="E1552" s="4">
        <v>1</v>
      </c>
      <c r="F1552" s="4">
        <v>1</v>
      </c>
      <c r="G1552" s="4">
        <v>1.34</v>
      </c>
      <c r="H1552">
        <v>0.67177839979552512</v>
      </c>
      <c r="I1552">
        <f>((Table1[[#This Row],[H-S prob.]]*(Table1[[#This Row],[Odds]]-1)-1+Table1[[#This Row],[H-S prob.]])/(Table1[[#This Row],[Odds]]-1))*0.3</f>
        <v>-8.8073774359408427E-2</v>
      </c>
      <c r="K1552">
        <f>(Table1[[#This Row],[H-S Bet]]*Table1[[#This Row],[Odds]]*Table1[[#This Row],[Win]]-Table1[[#This Row],[H-S Bet]])*Table1[[#This Row],[H-S Bankroll]]</f>
        <v>0</v>
      </c>
      <c r="L1552">
        <f>Table1[[#This Row],[H-S Bet]]*Table1[[#This Row],[Odds]]*Table1[[#This Row],[Win]]-Table1[[#This Row],[H-S Bet]]</f>
        <v>0</v>
      </c>
      <c r="M1552" s="5">
        <f>M1551</f>
        <v>1.0301341408078211</v>
      </c>
      <c r="N1552" s="4">
        <v>0.751</v>
      </c>
      <c r="O1552" s="4">
        <f>((Table1[[#This Row],[Dom prob.]]*(Table1[[#This Row],[Odds]]-1)-1+Table1[[#This Row],[Dom prob.]])/(Table1[[#This Row],[Odds]]-1))*0.3</f>
        <v>5.5941176470589308E-3</v>
      </c>
      <c r="P1552" s="4">
        <v>5.5941176470589308E-3</v>
      </c>
      <c r="Q1552" s="4">
        <f>(Table1[[#This Row],[Dom Bet]]*Table1[[#This Row],[Odds]]*Table1[[#This Row],[Win]]-Table1[[#This Row],[Dom Bet]])*Table1[[#This Row],[Dom Bankroll]]</f>
        <v>2.634342667788074E-3</v>
      </c>
      <c r="R1552" s="4">
        <f>Table1[[#This Row],[Dom Bet]]*Table1[[#This Row],[Odds]]*Table1[[#This Row],[Win]]-Table1[[#This Row],[Dom Bet]]</f>
        <v>1.9020000000000365E-3</v>
      </c>
      <c r="S1552" s="4">
        <f>S1551</f>
        <v>1.385038205987394</v>
      </c>
      <c r="T1552">
        <v>0.74870000000000003</v>
      </c>
      <c r="U1552">
        <f>((Table1[[#This Row],[BB prob.]]*(Table1[[#This Row],[Odds]]-1)-1+Table1[[#This Row],[BB prob.]])/(Table1[[#This Row],[Odds]]-1))*0.3</f>
        <v>2.8747058823530235E-3</v>
      </c>
      <c r="V1552">
        <v>2.8747058823530235E-3</v>
      </c>
      <c r="W1552">
        <f>(Table1[[#This Row],[BB Bet]]*Table1[[#This Row],[Odds]]*Table1[[#This Row],[Win]]-Table1[[#This Row],[BB Bet]])*Table1[[#This Row],[BB Bankroll]]</f>
        <v>8.7512884708328511E-4</v>
      </c>
      <c r="X1552">
        <f>Table1[[#This Row],[BB Bet]]*Table1[[#This Row],[Odds]]*Table1[[#This Row],[Win]]-Table1[[#This Row],[BB Bet]]</f>
        <v>9.7740000000002842E-4</v>
      </c>
      <c r="Y1552" s="5">
        <f>Y1551</f>
        <v>0.89536407518238148</v>
      </c>
    </row>
    <row r="1553" spans="1:25" x14ac:dyDescent="0.35">
      <c r="A1553" s="4">
        <v>2020020800</v>
      </c>
      <c r="B1553" s="4">
        <v>108</v>
      </c>
      <c r="C1553" s="4" t="s">
        <v>20</v>
      </c>
      <c r="D1553" s="4" t="s">
        <v>18</v>
      </c>
      <c r="E1553" s="4">
        <v>0</v>
      </c>
      <c r="F1553" s="4">
        <v>0</v>
      </c>
      <c r="G1553" s="4">
        <v>3.5</v>
      </c>
      <c r="H1553">
        <v>0.32822160020447483</v>
      </c>
      <c r="I1553">
        <f>((Table1[[#This Row],[H-S prob.]]*(Table1[[#This Row],[Odds]]-1)-1+Table1[[#This Row],[H-S prob.]])/(Table1[[#This Row],[Odds]]-1))*0.3</f>
        <v>1.785307208587943E-2</v>
      </c>
      <c r="J1553">
        <v>1.785307208587943E-2</v>
      </c>
      <c r="K1553">
        <f>(Table1[[#This Row],[H-S Bet]]*Table1[[#This Row],[Odds]]*Table1[[#This Row],[Win]]-Table1[[#This Row],[H-S Bet]])*Table1[[#This Row],[H-S Bankroll]]</f>
        <v>-1.83910590739675E-2</v>
      </c>
      <c r="L1553">
        <f>Table1[[#This Row],[H-S Bet]]*Table1[[#This Row],[Odds]]*Table1[[#This Row],[Win]]-Table1[[#This Row],[H-S Bet]]</f>
        <v>-1.785307208587943E-2</v>
      </c>
      <c r="M1553" s="5">
        <f>M1552</f>
        <v>1.0301341408078211</v>
      </c>
      <c r="N1553" s="4">
        <v>0.249</v>
      </c>
      <c r="O1553" s="4">
        <f>((Table1[[#This Row],[Dom prob.]]*(Table1[[#This Row],[Odds]]-1)-1+Table1[[#This Row],[Dom prob.]])/(Table1[[#This Row],[Odds]]-1))*0.3</f>
        <v>-1.5419999999999993E-2</v>
      </c>
      <c r="P1553" s="4"/>
      <c r="Q1553" s="4">
        <f>(Table1[[#This Row],[Dom Bet]]*Table1[[#This Row],[Odds]]*Table1[[#This Row],[Win]]-Table1[[#This Row],[Dom Bet]])*Table1[[#This Row],[Dom Bankroll]]</f>
        <v>0</v>
      </c>
      <c r="R1553" s="4">
        <f>Table1[[#This Row],[Dom Bet]]*Table1[[#This Row],[Odds]]*Table1[[#This Row],[Win]]-Table1[[#This Row],[Dom Bet]]</f>
        <v>0</v>
      </c>
      <c r="S1553" s="4">
        <f>S1552</f>
        <v>1.385038205987394</v>
      </c>
      <c r="T1553">
        <v>0.25129999999999997</v>
      </c>
      <c r="U1553">
        <f>((Table1[[#This Row],[BB prob.]]*(Table1[[#This Row],[Odds]]-1)-1+Table1[[#This Row],[BB prob.]])/(Table1[[#This Row],[Odds]]-1))*0.3</f>
        <v>-1.4454000000000005E-2</v>
      </c>
      <c r="W1553">
        <f>(Table1[[#This Row],[BB Bet]]*Table1[[#This Row],[Odds]]*Table1[[#This Row],[Win]]-Table1[[#This Row],[BB Bet]])*Table1[[#This Row],[BB Bankroll]]</f>
        <v>0</v>
      </c>
      <c r="X1553">
        <f>Table1[[#This Row],[BB Bet]]*Table1[[#This Row],[Odds]]*Table1[[#This Row],[Win]]-Table1[[#This Row],[BB Bet]]</f>
        <v>0</v>
      </c>
      <c r="Y1553" s="5">
        <f>Y1552</f>
        <v>0.89536407518238148</v>
      </c>
    </row>
    <row r="1554" spans="1:25" x14ac:dyDescent="0.35">
      <c r="A1554" s="4">
        <v>2020020801</v>
      </c>
      <c r="B1554" s="4">
        <v>108</v>
      </c>
      <c r="C1554" s="4" t="s">
        <v>19</v>
      </c>
      <c r="D1554" s="4" t="s">
        <v>5</v>
      </c>
      <c r="E1554" s="4">
        <v>1</v>
      </c>
      <c r="F1554" s="4">
        <v>1</v>
      </c>
      <c r="G1554" s="4">
        <v>3.7</v>
      </c>
      <c r="H1554">
        <v>0.29486142965468704</v>
      </c>
      <c r="I1554">
        <f>((Table1[[#This Row],[H-S prob.]]*(Table1[[#This Row],[Odds]]-1)-1+Table1[[#This Row],[H-S prob.]])/(Table1[[#This Row],[Odds]]-1))*0.3</f>
        <v>1.0109698858038011E-2</v>
      </c>
      <c r="J1554">
        <v>1.0109698858038011E-2</v>
      </c>
      <c r="K1554">
        <f>(Table1[[#This Row],[H-S Bet]]*Table1[[#This Row],[Odds]]*Table1[[#This Row],[Win]]-Table1[[#This Row],[H-S Bet]])*Table1[[#This Row],[H-S Bankroll]]</f>
        <v>2.8118734056767149E-2</v>
      </c>
      <c r="L1554">
        <f>Table1[[#This Row],[H-S Bet]]*Table1[[#This Row],[Odds]]*Table1[[#This Row],[Win]]-Table1[[#This Row],[H-S Bet]]</f>
        <v>2.7296186916702631E-2</v>
      </c>
      <c r="M1554" s="5">
        <f>M1553</f>
        <v>1.0301341408078211</v>
      </c>
      <c r="N1554" s="4">
        <v>0.33400000000000002</v>
      </c>
      <c r="O1554" s="4">
        <f>((Table1[[#This Row],[Dom prob.]]*(Table1[[#This Row],[Odds]]-1)-1+Table1[[#This Row],[Dom prob.]])/(Table1[[#This Row],[Odds]]-1))*0.3</f>
        <v>2.6200000000000015E-2</v>
      </c>
      <c r="P1554" s="4">
        <v>2.6200000000000015E-2</v>
      </c>
      <c r="Q1554" s="4">
        <f>(Table1[[#This Row],[Dom Bet]]*Table1[[#This Row],[Odds]]*Table1[[#This Row],[Win]]-Table1[[#This Row],[Dom Bet]])*Table1[[#This Row],[Dom Bankroll]]</f>
        <v>9.7977602691548302E-2</v>
      </c>
      <c r="R1554" s="4">
        <f>Table1[[#This Row],[Dom Bet]]*Table1[[#This Row],[Odds]]*Table1[[#This Row],[Win]]-Table1[[#This Row],[Dom Bet]]</f>
        <v>7.0740000000000039E-2</v>
      </c>
      <c r="S1554" s="4">
        <f>S1553</f>
        <v>1.385038205987394</v>
      </c>
      <c r="T1554">
        <v>0.2447</v>
      </c>
      <c r="U1554">
        <f>((Table1[[#This Row],[BB prob.]]*(Table1[[#This Row],[Odds]]-1)-1+Table1[[#This Row],[BB prob.]])/(Table1[[#This Row],[Odds]]-1))*0.3</f>
        <v>-1.0512222222222221E-2</v>
      </c>
      <c r="W1554">
        <f>(Table1[[#This Row],[BB Bet]]*Table1[[#This Row],[Odds]]*Table1[[#This Row],[Win]]-Table1[[#This Row],[BB Bet]])*Table1[[#This Row],[BB Bankroll]]</f>
        <v>0</v>
      </c>
      <c r="X1554">
        <f>Table1[[#This Row],[BB Bet]]*Table1[[#This Row],[Odds]]*Table1[[#This Row],[Win]]-Table1[[#This Row],[BB Bet]]</f>
        <v>0</v>
      </c>
      <c r="Y1554" s="5">
        <f>Y1553</f>
        <v>0.89536407518238148</v>
      </c>
    </row>
    <row r="1555" spans="1:25" x14ac:dyDescent="0.35">
      <c r="A1555" s="4">
        <v>2020020801</v>
      </c>
      <c r="B1555" s="4">
        <v>108</v>
      </c>
      <c r="C1555" s="4" t="s">
        <v>5</v>
      </c>
      <c r="D1555" s="4" t="s">
        <v>19</v>
      </c>
      <c r="E1555" s="4">
        <v>0</v>
      </c>
      <c r="F1555" s="4">
        <v>0</v>
      </c>
      <c r="G1555" s="4">
        <v>1.29</v>
      </c>
      <c r="H1555">
        <v>0.70513857034531302</v>
      </c>
      <c r="I1555">
        <f>((Table1[[#This Row],[H-S prob.]]*(Table1[[#This Row],[Odds]]-1)-1+Table1[[#This Row],[H-S prob.]])/(Table1[[#This Row],[Odds]]-1))*0.3</f>
        <v>-9.3487494056427006E-2</v>
      </c>
      <c r="K1555">
        <f>(Table1[[#This Row],[H-S Bet]]*Table1[[#This Row],[Odds]]*Table1[[#This Row],[Win]]-Table1[[#This Row],[H-S Bet]])*Table1[[#This Row],[H-S Bankroll]]</f>
        <v>0</v>
      </c>
      <c r="L1555">
        <f>Table1[[#This Row],[H-S Bet]]*Table1[[#This Row],[Odds]]*Table1[[#This Row],[Win]]-Table1[[#This Row],[H-S Bet]]</f>
        <v>0</v>
      </c>
      <c r="M1555" s="5">
        <f>M1554</f>
        <v>1.0301341408078211</v>
      </c>
      <c r="N1555" s="4">
        <v>0.66599999999999993</v>
      </c>
      <c r="O1555" s="4">
        <f>((Table1[[#This Row],[Dom prob.]]*(Table1[[#This Row],[Odds]]-1)-1+Table1[[#This Row],[Dom prob.]])/(Table1[[#This Row],[Odds]]-1))*0.3</f>
        <v>-0.14571724137931041</v>
      </c>
      <c r="P1555" s="4"/>
      <c r="Q1555" s="4">
        <f>(Table1[[#This Row],[Dom Bet]]*Table1[[#This Row],[Odds]]*Table1[[#This Row],[Win]]-Table1[[#This Row],[Dom Bet]])*Table1[[#This Row],[Dom Bankroll]]</f>
        <v>0</v>
      </c>
      <c r="R1555" s="4">
        <f>Table1[[#This Row],[Dom Bet]]*Table1[[#This Row],[Odds]]*Table1[[#This Row],[Win]]-Table1[[#This Row],[Dom Bet]]</f>
        <v>0</v>
      </c>
      <c r="S1555" s="4">
        <f>S1554</f>
        <v>1.385038205987394</v>
      </c>
      <c r="T1555">
        <v>0.75529999999999997</v>
      </c>
      <c r="U1555">
        <f>((Table1[[#This Row],[BB prob.]]*(Table1[[#This Row],[Odds]]-1)-1+Table1[[#This Row],[BB prob.]])/(Table1[[#This Row],[Odds]]-1))*0.3</f>
        <v>-2.6547931034482747E-2</v>
      </c>
      <c r="W1555">
        <f>(Table1[[#This Row],[BB Bet]]*Table1[[#This Row],[Odds]]*Table1[[#This Row],[Win]]-Table1[[#This Row],[BB Bet]])*Table1[[#This Row],[BB Bankroll]]</f>
        <v>0</v>
      </c>
      <c r="X1555">
        <f>Table1[[#This Row],[BB Bet]]*Table1[[#This Row],[Odds]]*Table1[[#This Row],[Win]]-Table1[[#This Row],[BB Bet]]</f>
        <v>0</v>
      </c>
      <c r="Y1555" s="5">
        <f>Y1554</f>
        <v>0.89536407518238148</v>
      </c>
    </row>
    <row r="1556" spans="1:25" x14ac:dyDescent="0.35">
      <c r="A1556" s="4">
        <v>2020020802</v>
      </c>
      <c r="B1556" s="4">
        <v>108</v>
      </c>
      <c r="C1556" s="4" t="s">
        <v>4</v>
      </c>
      <c r="D1556" s="4" t="s">
        <v>31</v>
      </c>
      <c r="E1556" s="4">
        <v>1</v>
      </c>
      <c r="F1556" s="4">
        <v>0</v>
      </c>
      <c r="G1556" s="4">
        <v>2.2999999999999998</v>
      </c>
      <c r="H1556">
        <v>0.48933454077893151</v>
      </c>
      <c r="I1556">
        <f>((Table1[[#This Row],[H-S prob.]]*(Table1[[#This Row],[Odds]]-1)-1+Table1[[#This Row],[H-S prob.]])/(Table1[[#This Row],[Odds]]-1))*0.3</f>
        <v>2.8954487028817481E-2</v>
      </c>
      <c r="J1556">
        <v>2.8954487028817481E-2</v>
      </c>
      <c r="K1556">
        <f>(Table1[[#This Row],[H-S Bet]]*Table1[[#This Row],[Odds]]*Table1[[#This Row],[Win]]-Table1[[#This Row],[H-S Bet]])*Table1[[#This Row],[H-S Bankroll]]</f>
        <v>-2.9827005617962095E-2</v>
      </c>
      <c r="L1556">
        <f>Table1[[#This Row],[H-S Bet]]*Table1[[#This Row],[Odds]]*Table1[[#This Row],[Win]]-Table1[[#This Row],[H-S Bet]]</f>
        <v>-2.8954487028817481E-2</v>
      </c>
      <c r="M1556" s="5">
        <f>M1555</f>
        <v>1.0301341408078211</v>
      </c>
      <c r="N1556" s="4">
        <v>0.48499999999999999</v>
      </c>
      <c r="O1556" s="4">
        <f>((Table1[[#This Row],[Dom prob.]]*(Table1[[#This Row],[Odds]]-1)-1+Table1[[#This Row],[Dom prob.]])/(Table1[[#This Row],[Odds]]-1))*0.3</f>
        <v>2.6653846153846143E-2</v>
      </c>
      <c r="P1556" s="4">
        <v>2.6653846153846143E-2</v>
      </c>
      <c r="Q1556" s="4">
        <f>(Table1[[#This Row],[Dom Bet]]*Table1[[#This Row],[Odds]]*Table1[[#This Row],[Win]]-Table1[[#This Row],[Dom Bet]])*Table1[[#This Row],[Dom Bankroll]]</f>
        <v>-3.6916595259587064E-2</v>
      </c>
      <c r="R1556" s="4">
        <f>Table1[[#This Row],[Dom Bet]]*Table1[[#This Row],[Odds]]*Table1[[#This Row],[Win]]-Table1[[#This Row],[Dom Bet]]</f>
        <v>-2.6653846153846143E-2</v>
      </c>
      <c r="S1556" s="4">
        <f>S1555</f>
        <v>1.385038205987394</v>
      </c>
      <c r="T1556">
        <v>0.42420000000000002</v>
      </c>
      <c r="U1556">
        <f>((Table1[[#This Row],[BB prob.]]*(Table1[[#This Row],[Odds]]-1)-1+Table1[[#This Row],[BB prob.]])/(Table1[[#This Row],[Odds]]-1))*0.3</f>
        <v>-5.6169230769230836E-3</v>
      </c>
      <c r="W1556">
        <f>(Table1[[#This Row],[BB Bet]]*Table1[[#This Row],[Odds]]*Table1[[#This Row],[Win]]-Table1[[#This Row],[BB Bet]])*Table1[[#This Row],[BB Bankroll]]</f>
        <v>0</v>
      </c>
      <c r="X1556">
        <f>Table1[[#This Row],[BB Bet]]*Table1[[#This Row],[Odds]]*Table1[[#This Row],[Win]]-Table1[[#This Row],[BB Bet]]</f>
        <v>0</v>
      </c>
      <c r="Y1556" s="5">
        <f>Y1555</f>
        <v>0.89536407518238148</v>
      </c>
    </row>
    <row r="1557" spans="1:25" x14ac:dyDescent="0.35">
      <c r="A1557" s="4">
        <v>2020020802</v>
      </c>
      <c r="B1557" s="4">
        <v>108</v>
      </c>
      <c r="C1557" s="4" t="s">
        <v>31</v>
      </c>
      <c r="D1557" s="4" t="s">
        <v>4</v>
      </c>
      <c r="E1557" s="4">
        <v>0</v>
      </c>
      <c r="F1557" s="4">
        <v>1</v>
      </c>
      <c r="G1557" s="4">
        <v>1.66</v>
      </c>
      <c r="H1557">
        <v>0.51066545922106843</v>
      </c>
      <c r="I1557">
        <f>((Table1[[#This Row],[H-S prob.]]*(Table1[[#This Row],[Odds]]-1)-1+Table1[[#This Row],[H-S prob.]])/(Table1[[#This Row],[Odds]]-1))*0.3</f>
        <v>-6.9225153496830227E-2</v>
      </c>
      <c r="K1557">
        <f>(Table1[[#This Row],[H-S Bet]]*Table1[[#This Row],[Odds]]*Table1[[#This Row],[Win]]-Table1[[#This Row],[H-S Bet]])*Table1[[#This Row],[H-S Bankroll]]</f>
        <v>0</v>
      </c>
      <c r="L1557">
        <f>Table1[[#This Row],[H-S Bet]]*Table1[[#This Row],[Odds]]*Table1[[#This Row],[Win]]-Table1[[#This Row],[H-S Bet]]</f>
        <v>0</v>
      </c>
      <c r="M1557" s="5">
        <f>M1556</f>
        <v>1.0301341408078211</v>
      </c>
      <c r="N1557" s="4">
        <v>0.51500000000000001</v>
      </c>
      <c r="O1557" s="4">
        <f>((Table1[[#This Row],[Dom prob.]]*(Table1[[#This Row],[Odds]]-1)-1+Table1[[#This Row],[Dom prob.]])/(Table1[[#This Row],[Odds]]-1))*0.3</f>
        <v>-6.595454545454546E-2</v>
      </c>
      <c r="P1557" s="4"/>
      <c r="Q1557" s="4">
        <f>(Table1[[#This Row],[Dom Bet]]*Table1[[#This Row],[Odds]]*Table1[[#This Row],[Win]]-Table1[[#This Row],[Dom Bet]])*Table1[[#This Row],[Dom Bankroll]]</f>
        <v>0</v>
      </c>
      <c r="R1557" s="4">
        <f>Table1[[#This Row],[Dom Bet]]*Table1[[#This Row],[Odds]]*Table1[[#This Row],[Win]]-Table1[[#This Row],[Dom Bet]]</f>
        <v>0</v>
      </c>
      <c r="S1557" s="4">
        <f>S1556</f>
        <v>1.385038205987394</v>
      </c>
      <c r="T1557">
        <v>0.57579999999999998</v>
      </c>
      <c r="U1557">
        <f>((Table1[[#This Row],[BB prob.]]*(Table1[[#This Row],[Odds]]-1)-1+Table1[[#This Row],[BB prob.]])/(Table1[[#This Row],[Odds]]-1))*0.3</f>
        <v>-2.0078181818181867E-2</v>
      </c>
      <c r="W1557">
        <f>(Table1[[#This Row],[BB Bet]]*Table1[[#This Row],[Odds]]*Table1[[#This Row],[Win]]-Table1[[#This Row],[BB Bet]])*Table1[[#This Row],[BB Bankroll]]</f>
        <v>0</v>
      </c>
      <c r="X1557">
        <f>Table1[[#This Row],[BB Bet]]*Table1[[#This Row],[Odds]]*Table1[[#This Row],[Win]]-Table1[[#This Row],[BB Bet]]</f>
        <v>0</v>
      </c>
      <c r="Y1557" s="5">
        <f>Y1556</f>
        <v>0.89536407518238148</v>
      </c>
    </row>
    <row r="1558" spans="1:25" x14ac:dyDescent="0.35">
      <c r="A1558" s="4">
        <v>2020020803</v>
      </c>
      <c r="B1558" s="4">
        <v>108</v>
      </c>
      <c r="C1558" s="4" t="s">
        <v>29</v>
      </c>
      <c r="D1558" s="4" t="s">
        <v>11</v>
      </c>
      <c r="E1558" s="4">
        <v>1</v>
      </c>
      <c r="F1558" s="4">
        <v>1</v>
      </c>
      <c r="G1558" s="4">
        <v>1.68</v>
      </c>
      <c r="H1558">
        <v>0.60208595840299506</v>
      </c>
      <c r="I1558">
        <f>((Table1[[#This Row],[H-S prob.]]*(Table1[[#This Row],[Odds]]-1)-1+Table1[[#This Row],[H-S prob.]])/(Table1[[#This Row],[Odds]]-1))*0.3</f>
        <v>5.0754750516316498E-3</v>
      </c>
      <c r="J1558">
        <v>5.0754750516316498E-3</v>
      </c>
      <c r="K1558">
        <f>(Table1[[#This Row],[H-S Bet]]*Table1[[#This Row],[Odds]]*Table1[[#This Row],[Win]]-Table1[[#This Row],[H-S Bet]])*Table1[[#This Row],[H-S Bankroll]]</f>
        <v>3.5553256894227886E-3</v>
      </c>
      <c r="L1558">
        <f>Table1[[#This Row],[H-S Bet]]*Table1[[#This Row],[Odds]]*Table1[[#This Row],[Win]]-Table1[[#This Row],[H-S Bet]]</f>
        <v>3.4513230351095221E-3</v>
      </c>
      <c r="M1558" s="5">
        <f>M1557</f>
        <v>1.0301341408078211</v>
      </c>
      <c r="N1558" s="4">
        <v>0.56599999999999995</v>
      </c>
      <c r="O1558" s="4">
        <f>((Table1[[#This Row],[Dom prob.]]*(Table1[[#This Row],[Odds]]-1)-1+Table1[[#This Row],[Dom prob.]])/(Table1[[#This Row],[Odds]]-1))*0.3</f>
        <v>-2.1670588235294188E-2</v>
      </c>
      <c r="P1558" s="4"/>
      <c r="Q1558" s="4">
        <f>(Table1[[#This Row],[Dom Bet]]*Table1[[#This Row],[Odds]]*Table1[[#This Row],[Win]]-Table1[[#This Row],[Dom Bet]])*Table1[[#This Row],[Dom Bankroll]]</f>
        <v>0</v>
      </c>
      <c r="R1558" s="4">
        <f>Table1[[#This Row],[Dom Bet]]*Table1[[#This Row],[Odds]]*Table1[[#This Row],[Win]]-Table1[[#This Row],[Dom Bet]]</f>
        <v>0</v>
      </c>
      <c r="S1558" s="4">
        <f>S1557</f>
        <v>1.385038205987394</v>
      </c>
      <c r="T1558">
        <v>0.58950000000000002</v>
      </c>
      <c r="U1558">
        <f>((Table1[[#This Row],[BB prob.]]*(Table1[[#This Row],[Odds]]-1)-1+Table1[[#This Row],[BB prob.]])/(Table1[[#This Row],[Odds]]-1))*0.3</f>
        <v>-4.2529411764705809E-3</v>
      </c>
      <c r="W1558">
        <f>(Table1[[#This Row],[BB Bet]]*Table1[[#This Row],[Odds]]*Table1[[#This Row],[Win]]-Table1[[#This Row],[BB Bet]])*Table1[[#This Row],[BB Bankroll]]</f>
        <v>0</v>
      </c>
      <c r="X1558">
        <f>Table1[[#This Row],[BB Bet]]*Table1[[#This Row],[Odds]]*Table1[[#This Row],[Win]]-Table1[[#This Row],[BB Bet]]</f>
        <v>0</v>
      </c>
      <c r="Y1558" s="5">
        <f>Y1557</f>
        <v>0.89536407518238148</v>
      </c>
    </row>
    <row r="1559" spans="1:25" x14ac:dyDescent="0.35">
      <c r="A1559" s="4">
        <v>2020020803</v>
      </c>
      <c r="B1559" s="4">
        <v>108</v>
      </c>
      <c r="C1559" s="4" t="s">
        <v>11</v>
      </c>
      <c r="D1559" s="4" t="s">
        <v>29</v>
      </c>
      <c r="E1559" s="4">
        <v>0</v>
      </c>
      <c r="F1559" s="4">
        <v>0</v>
      </c>
      <c r="G1559" s="4">
        <v>2.25</v>
      </c>
      <c r="H1559">
        <v>0.39791404159700494</v>
      </c>
      <c r="I1559">
        <f>((Table1[[#This Row],[H-S prob.]]*(Table1[[#This Row],[Odds]]-1)-1+Table1[[#This Row],[H-S prob.]])/(Table1[[#This Row],[Odds]]-1))*0.3</f>
        <v>-2.5126417537617327E-2</v>
      </c>
      <c r="K1559">
        <f>(Table1[[#This Row],[H-S Bet]]*Table1[[#This Row],[Odds]]*Table1[[#This Row],[Win]]-Table1[[#This Row],[H-S Bet]])*Table1[[#This Row],[H-S Bankroll]]</f>
        <v>0</v>
      </c>
      <c r="L1559">
        <f>Table1[[#This Row],[H-S Bet]]*Table1[[#This Row],[Odds]]*Table1[[#This Row],[Win]]-Table1[[#This Row],[H-S Bet]]</f>
        <v>0</v>
      </c>
      <c r="M1559" s="5">
        <f>M1558</f>
        <v>1.0301341408078211</v>
      </c>
      <c r="N1559" s="4">
        <v>0.43400000000000005</v>
      </c>
      <c r="O1559" s="4">
        <f>((Table1[[#This Row],[Dom prob.]]*(Table1[[#This Row],[Odds]]-1)-1+Table1[[#This Row],[Dom prob.]])/(Table1[[#This Row],[Odds]]-1))*0.3</f>
        <v>-5.6399999999999645E-3</v>
      </c>
      <c r="P1559" s="4"/>
      <c r="Q1559" s="4">
        <f>(Table1[[#This Row],[Dom Bet]]*Table1[[#This Row],[Odds]]*Table1[[#This Row],[Win]]-Table1[[#This Row],[Dom Bet]])*Table1[[#This Row],[Dom Bankroll]]</f>
        <v>0</v>
      </c>
      <c r="R1559" s="4">
        <f>Table1[[#This Row],[Dom Bet]]*Table1[[#This Row],[Odds]]*Table1[[#This Row],[Win]]-Table1[[#This Row],[Dom Bet]]</f>
        <v>0</v>
      </c>
      <c r="S1559" s="4">
        <f>S1558</f>
        <v>1.385038205987394</v>
      </c>
      <c r="T1559">
        <v>0.41049999999999998</v>
      </c>
      <c r="U1559">
        <f>((Table1[[#This Row],[BB prob.]]*(Table1[[#This Row],[Odds]]-1)-1+Table1[[#This Row],[BB prob.]])/(Table1[[#This Row],[Odds]]-1))*0.3</f>
        <v>-1.833000000000002E-2</v>
      </c>
      <c r="W1559">
        <f>(Table1[[#This Row],[BB Bet]]*Table1[[#This Row],[Odds]]*Table1[[#This Row],[Win]]-Table1[[#This Row],[BB Bet]])*Table1[[#This Row],[BB Bankroll]]</f>
        <v>0</v>
      </c>
      <c r="X1559">
        <f>Table1[[#This Row],[BB Bet]]*Table1[[#This Row],[Odds]]*Table1[[#This Row],[Win]]-Table1[[#This Row],[BB Bet]]</f>
        <v>0</v>
      </c>
      <c r="Y1559" s="5">
        <f>Y1558</f>
        <v>0.89536407518238148</v>
      </c>
    </row>
    <row r="1560" spans="1:25" x14ac:dyDescent="0.35">
      <c r="A1560" s="4">
        <v>2020020804</v>
      </c>
      <c r="B1560" s="4">
        <v>108</v>
      </c>
      <c r="C1560" s="4" t="s">
        <v>32</v>
      </c>
      <c r="D1560" s="4" t="s">
        <v>21</v>
      </c>
      <c r="E1560" s="4">
        <v>0</v>
      </c>
      <c r="F1560" s="4">
        <v>0</v>
      </c>
      <c r="G1560" s="4">
        <v>1.95</v>
      </c>
      <c r="H1560">
        <v>0.4678245744249403</v>
      </c>
      <c r="I1560">
        <f>((Table1[[#This Row],[H-S prob.]]*(Table1[[#This Row],[Odds]]-1)-1+Table1[[#This Row],[H-S prob.]])/(Table1[[#This Row],[Odds]]-1))*0.3</f>
        <v>-2.7708025222536757E-2</v>
      </c>
      <c r="K1560">
        <f>(Table1[[#This Row],[H-S Bet]]*Table1[[#This Row],[Odds]]*Table1[[#This Row],[Win]]-Table1[[#This Row],[H-S Bet]])*Table1[[#This Row],[H-S Bankroll]]</f>
        <v>0</v>
      </c>
      <c r="L1560">
        <f>Table1[[#This Row],[H-S Bet]]*Table1[[#This Row],[Odds]]*Table1[[#This Row],[Win]]-Table1[[#This Row],[H-S Bet]]</f>
        <v>0</v>
      </c>
      <c r="M1560" s="5">
        <f>M1559</f>
        <v>1.0301341408078211</v>
      </c>
      <c r="N1560" s="4">
        <v>0.48199999999999998</v>
      </c>
      <c r="O1560" s="4">
        <f>((Table1[[#This Row],[Dom prob.]]*(Table1[[#This Row],[Odds]]-1)-1+Table1[[#This Row],[Dom prob.]])/(Table1[[#This Row],[Odds]]-1))*0.3</f>
        <v>-1.8978947368421067E-2</v>
      </c>
      <c r="P1560" s="4"/>
      <c r="Q1560" s="4">
        <f>(Table1[[#This Row],[Dom Bet]]*Table1[[#This Row],[Odds]]*Table1[[#This Row],[Win]]-Table1[[#This Row],[Dom Bet]])*Table1[[#This Row],[Dom Bankroll]]</f>
        <v>0</v>
      </c>
      <c r="R1560" s="4">
        <f>Table1[[#This Row],[Dom Bet]]*Table1[[#This Row],[Odds]]*Table1[[#This Row],[Win]]-Table1[[#This Row],[Dom Bet]]</f>
        <v>0</v>
      </c>
      <c r="S1560" s="4">
        <f>S1559</f>
        <v>1.385038205987394</v>
      </c>
      <c r="T1560">
        <v>0.46530000000000005</v>
      </c>
      <c r="U1560">
        <f>((Table1[[#This Row],[BB prob.]]*(Table1[[#This Row],[Odds]]-1)-1+Table1[[#This Row],[BB prob.]])/(Table1[[#This Row],[Odds]]-1))*0.3</f>
        <v>-2.926263157894737E-2</v>
      </c>
      <c r="W1560">
        <f>(Table1[[#This Row],[BB Bet]]*Table1[[#This Row],[Odds]]*Table1[[#This Row],[Win]]-Table1[[#This Row],[BB Bet]])*Table1[[#This Row],[BB Bankroll]]</f>
        <v>0</v>
      </c>
      <c r="X1560">
        <f>Table1[[#This Row],[BB Bet]]*Table1[[#This Row],[Odds]]*Table1[[#This Row],[Win]]-Table1[[#This Row],[BB Bet]]</f>
        <v>0</v>
      </c>
      <c r="Y1560" s="5">
        <f>Y1559</f>
        <v>0.89536407518238148</v>
      </c>
    </row>
    <row r="1561" spans="1:25" x14ac:dyDescent="0.35">
      <c r="A1561" s="4">
        <v>2020020804</v>
      </c>
      <c r="B1561" s="4">
        <v>108</v>
      </c>
      <c r="C1561" s="4" t="s">
        <v>21</v>
      </c>
      <c r="D1561" s="4" t="s">
        <v>32</v>
      </c>
      <c r="E1561" s="4">
        <v>1</v>
      </c>
      <c r="F1561" s="4">
        <v>1</v>
      </c>
      <c r="G1561" s="4">
        <v>1.9</v>
      </c>
      <c r="H1561">
        <v>0.5321754255750597</v>
      </c>
      <c r="I1561">
        <f>((Table1[[#This Row],[H-S prob.]]*(Table1[[#This Row],[Odds]]-1)-1+Table1[[#This Row],[H-S prob.]])/(Table1[[#This Row],[Odds]]-1))*0.3</f>
        <v>3.7111028642044705E-3</v>
      </c>
      <c r="J1561">
        <v>3.7111028642044705E-3</v>
      </c>
      <c r="K1561">
        <f>(Table1[[#This Row],[H-S Bet]]*Table1[[#This Row],[Odds]]*Table1[[#This Row],[Win]]-Table1[[#This Row],[H-S Bet]])*Table1[[#This Row],[H-S Bankroll]]</f>
        <v>3.4406403844200444E-3</v>
      </c>
      <c r="L1561">
        <f>Table1[[#This Row],[H-S Bet]]*Table1[[#This Row],[Odds]]*Table1[[#This Row],[Win]]-Table1[[#This Row],[H-S Bet]]</f>
        <v>3.3399925777840233E-3</v>
      </c>
      <c r="M1561" s="5">
        <f>M1560</f>
        <v>1.0301341408078211</v>
      </c>
      <c r="N1561" s="4">
        <v>0.51800000000000002</v>
      </c>
      <c r="O1561" s="4">
        <f>((Table1[[#This Row],[Dom prob.]]*(Table1[[#This Row],[Odds]]-1)-1+Table1[[#This Row],[Dom prob.]])/(Table1[[#This Row],[Odds]]-1))*0.3</f>
        <v>-5.266666666666679E-3</v>
      </c>
      <c r="P1561" s="4"/>
      <c r="Q1561" s="4">
        <f>(Table1[[#This Row],[Dom Bet]]*Table1[[#This Row],[Odds]]*Table1[[#This Row],[Win]]-Table1[[#This Row],[Dom Bet]])*Table1[[#This Row],[Dom Bankroll]]</f>
        <v>0</v>
      </c>
      <c r="R1561" s="4">
        <f>Table1[[#This Row],[Dom Bet]]*Table1[[#This Row],[Odds]]*Table1[[#This Row],[Win]]-Table1[[#This Row],[Dom Bet]]</f>
        <v>0</v>
      </c>
      <c r="S1561" s="4">
        <f>S1560</f>
        <v>1.385038205987394</v>
      </c>
      <c r="T1561">
        <v>0.53469999999999995</v>
      </c>
      <c r="U1561">
        <f>((Table1[[#This Row],[BB prob.]]*(Table1[[#This Row],[Odds]]-1)-1+Table1[[#This Row],[BB prob.]])/(Table1[[#This Row],[Odds]]-1))*0.3</f>
        <v>5.3099999999999632E-3</v>
      </c>
      <c r="V1561">
        <v>5.3099999999999632E-3</v>
      </c>
      <c r="W1561">
        <f>(Table1[[#This Row],[BB Bet]]*Table1[[#This Row],[Odds]]*Table1[[#This Row],[Win]]-Table1[[#This Row],[BB Bet]])*Table1[[#This Row],[BB Bankroll]]</f>
        <v>4.278944915296571E-3</v>
      </c>
      <c r="X1561">
        <f>Table1[[#This Row],[BB Bet]]*Table1[[#This Row],[Odds]]*Table1[[#This Row],[Win]]-Table1[[#This Row],[BB Bet]]</f>
        <v>4.7789999999999664E-3</v>
      </c>
      <c r="Y1561" s="5">
        <f>Y1560</f>
        <v>0.89536407518238148</v>
      </c>
    </row>
    <row r="1562" spans="1:25" x14ac:dyDescent="0.35">
      <c r="A1562" s="4">
        <v>2020020805</v>
      </c>
      <c r="B1562" s="4">
        <v>108</v>
      </c>
      <c r="C1562" s="4" t="s">
        <v>6</v>
      </c>
      <c r="D1562" s="4" t="s">
        <v>30</v>
      </c>
      <c r="E1562" s="4">
        <v>1</v>
      </c>
      <c r="F1562" s="4">
        <v>1</v>
      </c>
      <c r="G1562" s="4">
        <v>1.54</v>
      </c>
      <c r="H1562">
        <v>0.51051430509475315</v>
      </c>
      <c r="I1562">
        <f>((Table1[[#This Row],[H-S prob.]]*(Table1[[#This Row],[Odds]]-1)-1+Table1[[#This Row],[H-S prob.]])/(Table1[[#This Row],[Odds]]-1))*0.3</f>
        <v>-0.11878220564115562</v>
      </c>
      <c r="K1562">
        <f>(Table1[[#This Row],[H-S Bet]]*Table1[[#This Row],[Odds]]*Table1[[#This Row],[Win]]-Table1[[#This Row],[H-S Bet]])*Table1[[#This Row],[H-S Bankroll]]</f>
        <v>0</v>
      </c>
      <c r="L1562">
        <f>Table1[[#This Row],[H-S Bet]]*Table1[[#This Row],[Odds]]*Table1[[#This Row],[Win]]-Table1[[#This Row],[H-S Bet]]</f>
        <v>0</v>
      </c>
      <c r="M1562" s="5">
        <f>M1561</f>
        <v>1.0301341408078211</v>
      </c>
      <c r="N1562" s="4">
        <v>0.59199999999999997</v>
      </c>
      <c r="O1562" s="4">
        <f>((Table1[[#This Row],[Dom prob.]]*(Table1[[#This Row],[Odds]]-1)-1+Table1[[#This Row],[Dom prob.]])/(Table1[[#This Row],[Odds]]-1))*0.3</f>
        <v>-4.9066666666666703E-2</v>
      </c>
      <c r="P1562" s="4"/>
      <c r="Q1562" s="4">
        <f>(Table1[[#This Row],[Dom Bet]]*Table1[[#This Row],[Odds]]*Table1[[#This Row],[Win]]-Table1[[#This Row],[Dom Bet]])*Table1[[#This Row],[Dom Bankroll]]</f>
        <v>0</v>
      </c>
      <c r="R1562" s="4">
        <f>Table1[[#This Row],[Dom Bet]]*Table1[[#This Row],[Odds]]*Table1[[#This Row],[Win]]-Table1[[#This Row],[Dom Bet]]</f>
        <v>0</v>
      </c>
      <c r="S1562" s="4">
        <f>S1561</f>
        <v>1.385038205987394</v>
      </c>
      <c r="T1562">
        <v>0.60919999999999996</v>
      </c>
      <c r="U1562">
        <f>((Table1[[#This Row],[BB prob.]]*(Table1[[#This Row],[Odds]]-1)-1+Table1[[#This Row],[BB prob.]])/(Table1[[#This Row],[Odds]]-1))*0.3</f>
        <v>-3.4351111111111166E-2</v>
      </c>
      <c r="W1562">
        <f>(Table1[[#This Row],[BB Bet]]*Table1[[#This Row],[Odds]]*Table1[[#This Row],[Win]]-Table1[[#This Row],[BB Bet]])*Table1[[#This Row],[BB Bankroll]]</f>
        <v>0</v>
      </c>
      <c r="X1562">
        <f>Table1[[#This Row],[BB Bet]]*Table1[[#This Row],[Odds]]*Table1[[#This Row],[Win]]-Table1[[#This Row],[BB Bet]]</f>
        <v>0</v>
      </c>
      <c r="Y1562" s="5">
        <f>Y1561</f>
        <v>0.89536407518238148</v>
      </c>
    </row>
    <row r="1563" spans="1:25" x14ac:dyDescent="0.35">
      <c r="A1563" s="4">
        <v>2020020805</v>
      </c>
      <c r="B1563" s="4">
        <v>108</v>
      </c>
      <c r="C1563" s="4" t="s">
        <v>30</v>
      </c>
      <c r="D1563" s="4" t="s">
        <v>6</v>
      </c>
      <c r="E1563" s="4">
        <v>0</v>
      </c>
      <c r="F1563" s="4">
        <v>0</v>
      </c>
      <c r="G1563" s="4">
        <v>2.8</v>
      </c>
      <c r="H1563">
        <v>0.4894856949052469</v>
      </c>
      <c r="I1563">
        <f>((Table1[[#This Row],[H-S prob.]]*(Table1[[#This Row],[Odds]]-1)-1+Table1[[#This Row],[H-S prob.]])/(Table1[[#This Row],[Odds]]-1))*0.3</f>
        <v>6.1759990955781885E-2</v>
      </c>
      <c r="J1563">
        <v>6.1759990955781885E-2</v>
      </c>
      <c r="K1563">
        <f>(Table1[[#This Row],[H-S Bet]]*Table1[[#This Row],[Odds]]*Table1[[#This Row],[Win]]-Table1[[#This Row],[H-S Bet]])*Table1[[#This Row],[H-S Bankroll]]</f>
        <v>-6.3621075219533169E-2</v>
      </c>
      <c r="L1563">
        <f>Table1[[#This Row],[H-S Bet]]*Table1[[#This Row],[Odds]]*Table1[[#This Row],[Win]]-Table1[[#This Row],[H-S Bet]]</f>
        <v>-6.1759990955781885E-2</v>
      </c>
      <c r="M1563" s="5">
        <f>M1562</f>
        <v>1.0301341408078211</v>
      </c>
      <c r="N1563" s="4">
        <v>0.40800000000000003</v>
      </c>
      <c r="O1563" s="4">
        <f>((Table1[[#This Row],[Dom prob.]]*(Table1[[#This Row],[Odds]]-1)-1+Table1[[#This Row],[Dom prob.]])/(Table1[[#This Row],[Odds]]-1))*0.3</f>
        <v>2.3733333333333332E-2</v>
      </c>
      <c r="P1563" s="4">
        <v>2.3733333333333332E-2</v>
      </c>
      <c r="Q1563" s="4">
        <f>(Table1[[#This Row],[Dom Bet]]*Table1[[#This Row],[Odds]]*Table1[[#This Row],[Win]]-Table1[[#This Row],[Dom Bet]])*Table1[[#This Row],[Dom Bankroll]]</f>
        <v>-3.2871573422100814E-2</v>
      </c>
      <c r="R1563" s="4">
        <f>Table1[[#This Row],[Dom Bet]]*Table1[[#This Row],[Odds]]*Table1[[#This Row],[Win]]-Table1[[#This Row],[Dom Bet]]</f>
        <v>-2.3733333333333332E-2</v>
      </c>
      <c r="S1563" s="4">
        <f>S1562</f>
        <v>1.385038205987394</v>
      </c>
      <c r="T1563">
        <v>0.39080000000000004</v>
      </c>
      <c r="U1563">
        <f>((Table1[[#This Row],[BB prob.]]*(Table1[[#This Row],[Odds]]-1)-1+Table1[[#This Row],[BB prob.]])/(Table1[[#This Row],[Odds]]-1))*0.3</f>
        <v>1.5706666666666667E-2</v>
      </c>
      <c r="V1563">
        <v>1.5706666666666667E-2</v>
      </c>
      <c r="W1563">
        <f>(Table1[[#This Row],[BB Bet]]*Table1[[#This Row],[Odds]]*Table1[[#This Row],[Win]]-Table1[[#This Row],[BB Bet]])*Table1[[#This Row],[BB Bankroll]]</f>
        <v>-1.4063185074197938E-2</v>
      </c>
      <c r="X1563">
        <f>Table1[[#This Row],[BB Bet]]*Table1[[#This Row],[Odds]]*Table1[[#This Row],[Win]]-Table1[[#This Row],[BB Bet]]</f>
        <v>-1.5706666666666667E-2</v>
      </c>
      <c r="Y1563" s="5">
        <f>Y1562</f>
        <v>0.89536407518238148</v>
      </c>
    </row>
    <row r="1564" spans="1:25" x14ac:dyDescent="0.35">
      <c r="A1564" s="4">
        <v>2020020806</v>
      </c>
      <c r="B1564" s="4">
        <v>108</v>
      </c>
      <c r="C1564" s="4" t="s">
        <v>7</v>
      </c>
      <c r="D1564" s="4" t="s">
        <v>9</v>
      </c>
      <c r="E1564" s="4">
        <v>1</v>
      </c>
      <c r="F1564" s="4">
        <v>1</v>
      </c>
      <c r="G1564" s="4">
        <v>1.34</v>
      </c>
      <c r="H1564">
        <v>0.64529506063408981</v>
      </c>
      <c r="I1564">
        <f>((Table1[[#This Row],[H-S prob.]]*(Table1[[#This Row],[Odds]]-1)-1+Table1[[#This Row],[H-S prob.]])/(Table1[[#This Row],[Odds]]-1))*0.3</f>
        <v>-0.11938642830910552</v>
      </c>
      <c r="K1564">
        <f>(Table1[[#This Row],[H-S Bet]]*Table1[[#This Row],[Odds]]*Table1[[#This Row],[Win]]-Table1[[#This Row],[H-S Bet]])*Table1[[#This Row],[H-S Bankroll]]</f>
        <v>0</v>
      </c>
      <c r="L1564">
        <f>Table1[[#This Row],[H-S Bet]]*Table1[[#This Row],[Odds]]*Table1[[#This Row],[Win]]-Table1[[#This Row],[H-S Bet]]</f>
        <v>0</v>
      </c>
      <c r="M1564" s="5">
        <f>M1563</f>
        <v>1.0301341408078211</v>
      </c>
      <c r="N1564" s="4">
        <v>0.69499999999999995</v>
      </c>
      <c r="O1564" s="4">
        <f>((Table1[[#This Row],[Dom prob.]]*(Table1[[#This Row],[Odds]]-1)-1+Table1[[#This Row],[Dom prob.]])/(Table1[[#This Row],[Odds]]-1))*0.3</f>
        <v>-6.0617647058823498E-2</v>
      </c>
      <c r="P1564" s="4"/>
      <c r="Q1564" s="4">
        <f>(Table1[[#This Row],[Dom Bet]]*Table1[[#This Row],[Odds]]*Table1[[#This Row],[Win]]-Table1[[#This Row],[Dom Bet]])*Table1[[#This Row],[Dom Bankroll]]</f>
        <v>0</v>
      </c>
      <c r="R1564" s="4">
        <f>Table1[[#This Row],[Dom Bet]]*Table1[[#This Row],[Odds]]*Table1[[#This Row],[Win]]-Table1[[#This Row],[Dom Bet]]</f>
        <v>0</v>
      </c>
      <c r="S1564" s="4">
        <f>S1563</f>
        <v>1.385038205987394</v>
      </c>
      <c r="T1564">
        <v>0.6855</v>
      </c>
      <c r="U1564">
        <f>((Table1[[#This Row],[BB prob.]]*(Table1[[#This Row],[Odds]]-1)-1+Table1[[#This Row],[BB prob.]])/(Table1[[#This Row],[Odds]]-1))*0.3</f>
        <v>-7.1849999999999886E-2</v>
      </c>
      <c r="W1564">
        <f>(Table1[[#This Row],[BB Bet]]*Table1[[#This Row],[Odds]]*Table1[[#This Row],[Win]]-Table1[[#This Row],[BB Bet]])*Table1[[#This Row],[BB Bankroll]]</f>
        <v>0</v>
      </c>
      <c r="X1564">
        <f>Table1[[#This Row],[BB Bet]]*Table1[[#This Row],[Odds]]*Table1[[#This Row],[Win]]-Table1[[#This Row],[BB Bet]]</f>
        <v>0</v>
      </c>
      <c r="Y1564" s="5">
        <f>Y1563</f>
        <v>0.89536407518238148</v>
      </c>
    </row>
    <row r="1565" spans="1:25" x14ac:dyDescent="0.35">
      <c r="A1565" s="4">
        <v>2020020806</v>
      </c>
      <c r="B1565" s="4">
        <v>108</v>
      </c>
      <c r="C1565" s="4" t="s">
        <v>9</v>
      </c>
      <c r="D1565" s="4" t="s">
        <v>7</v>
      </c>
      <c r="E1565" s="4">
        <v>0</v>
      </c>
      <c r="F1565" s="4">
        <v>0</v>
      </c>
      <c r="G1565" s="4">
        <v>3.4</v>
      </c>
      <c r="H1565">
        <v>0.35470493936591019</v>
      </c>
      <c r="I1565">
        <f>((Table1[[#This Row],[H-S prob.]]*(Table1[[#This Row],[Odds]]-1)-1+Table1[[#This Row],[H-S prob.]])/(Table1[[#This Row],[Odds]]-1))*0.3</f>
        <v>2.5749599230511833E-2</v>
      </c>
      <c r="J1565">
        <v>2.5749599230511833E-2</v>
      </c>
      <c r="K1565">
        <f>(Table1[[#This Row],[H-S Bet]]*Table1[[#This Row],[Odds]]*Table1[[#This Row],[Win]]-Table1[[#This Row],[H-S Bet]])*Table1[[#This Row],[H-S Bankroll]]</f>
        <v>-2.6525541279469038E-2</v>
      </c>
      <c r="L1565">
        <f>Table1[[#This Row],[H-S Bet]]*Table1[[#This Row],[Odds]]*Table1[[#This Row],[Win]]-Table1[[#This Row],[H-S Bet]]</f>
        <v>-2.5749599230511833E-2</v>
      </c>
      <c r="M1565" s="5">
        <f>M1564</f>
        <v>1.0301341408078211</v>
      </c>
      <c r="N1565" s="4">
        <v>0.30500000000000005</v>
      </c>
      <c r="O1565" s="4">
        <f>((Table1[[#This Row],[Dom prob.]]*(Table1[[#This Row],[Odds]]-1)-1+Table1[[#This Row],[Dom prob.]])/(Table1[[#This Row],[Odds]]-1))*0.3</f>
        <v>4.625000000000018E-3</v>
      </c>
      <c r="P1565" s="4">
        <v>4.625000000000018E-3</v>
      </c>
      <c r="Q1565" s="4">
        <f>(Table1[[#This Row],[Dom Bet]]*Table1[[#This Row],[Odds]]*Table1[[#This Row],[Win]]-Table1[[#This Row],[Dom Bet]])*Table1[[#This Row],[Dom Bankroll]]</f>
        <v>-6.4058017026917225E-3</v>
      </c>
      <c r="R1565" s="4">
        <f>Table1[[#This Row],[Dom Bet]]*Table1[[#This Row],[Odds]]*Table1[[#This Row],[Win]]-Table1[[#This Row],[Dom Bet]]</f>
        <v>-4.625000000000018E-3</v>
      </c>
      <c r="S1565" s="4">
        <f>S1564</f>
        <v>1.385038205987394</v>
      </c>
      <c r="T1565">
        <v>0.3145</v>
      </c>
      <c r="U1565">
        <f>((Table1[[#This Row],[BB prob.]]*(Table1[[#This Row],[Odds]]-1)-1+Table1[[#This Row],[BB prob.]])/(Table1[[#This Row],[Odds]]-1))*0.3</f>
        <v>8.6625000000000035E-3</v>
      </c>
      <c r="V1565">
        <v>8.6625000000000035E-3</v>
      </c>
      <c r="W1565">
        <f>(Table1[[#This Row],[BB Bet]]*Table1[[#This Row],[Odds]]*Table1[[#This Row],[Win]]-Table1[[#This Row],[BB Bet]])*Table1[[#This Row],[BB Bankroll]]</f>
        <v>-7.7560913012673831E-3</v>
      </c>
      <c r="X1565">
        <f>Table1[[#This Row],[BB Bet]]*Table1[[#This Row],[Odds]]*Table1[[#This Row],[Win]]-Table1[[#This Row],[BB Bet]]</f>
        <v>-8.6625000000000035E-3</v>
      </c>
      <c r="Y1565" s="5">
        <f>Y1564</f>
        <v>0.89536407518238148</v>
      </c>
    </row>
    <row r="1566" spans="1:25" x14ac:dyDescent="0.35">
      <c r="A1566" s="4">
        <v>2020020807</v>
      </c>
      <c r="B1566" s="4">
        <v>108</v>
      </c>
      <c r="C1566" s="4" t="s">
        <v>22</v>
      </c>
      <c r="D1566" s="4" t="s">
        <v>8</v>
      </c>
      <c r="E1566" s="4">
        <v>0</v>
      </c>
      <c r="F1566" s="4">
        <v>0</v>
      </c>
      <c r="G1566" s="4">
        <v>2.0499999999999998</v>
      </c>
      <c r="H1566">
        <v>0.39910131583094421</v>
      </c>
      <c r="I1566">
        <f>((Table1[[#This Row],[H-S prob.]]*(Table1[[#This Row],[Odds]]-1)-1+Table1[[#This Row],[H-S prob.]])/(Table1[[#This Row],[Odds]]-1))*0.3</f>
        <v>-5.1954943584732696E-2</v>
      </c>
      <c r="K1566">
        <f>(Table1[[#This Row],[H-S Bet]]*Table1[[#This Row],[Odds]]*Table1[[#This Row],[Win]]-Table1[[#This Row],[H-S Bet]])*Table1[[#This Row],[H-S Bankroll]]</f>
        <v>0</v>
      </c>
      <c r="L1566">
        <f>Table1[[#This Row],[H-S Bet]]*Table1[[#This Row],[Odds]]*Table1[[#This Row],[Win]]-Table1[[#This Row],[H-S Bet]]</f>
        <v>0</v>
      </c>
      <c r="M1566" s="5">
        <f>M1565</f>
        <v>1.0301341408078211</v>
      </c>
      <c r="N1566" s="4">
        <v>0.42400000000000004</v>
      </c>
      <c r="O1566" s="4">
        <f>((Table1[[#This Row],[Dom prob.]]*(Table1[[#This Row],[Odds]]-1)-1+Table1[[#This Row],[Dom prob.]])/(Table1[[#This Row],[Odds]]-1))*0.3</f>
        <v>-3.7371428571428555E-2</v>
      </c>
      <c r="P1566" s="4"/>
      <c r="Q1566" s="4">
        <f>(Table1[[#This Row],[Dom Bet]]*Table1[[#This Row],[Odds]]*Table1[[#This Row],[Win]]-Table1[[#This Row],[Dom Bet]])*Table1[[#This Row],[Dom Bankroll]]</f>
        <v>0</v>
      </c>
      <c r="R1566" s="4">
        <f>Table1[[#This Row],[Dom Bet]]*Table1[[#This Row],[Odds]]*Table1[[#This Row],[Win]]-Table1[[#This Row],[Dom Bet]]</f>
        <v>0</v>
      </c>
      <c r="S1566" s="4">
        <f>S1565</f>
        <v>1.385038205987394</v>
      </c>
      <c r="T1566">
        <v>0.37880000000000003</v>
      </c>
      <c r="U1566">
        <f>((Table1[[#This Row],[BB prob.]]*(Table1[[#This Row],[Odds]]-1)-1+Table1[[#This Row],[BB prob.]])/(Table1[[#This Row],[Odds]]-1))*0.3</f>
        <v>-6.3845714285714297E-2</v>
      </c>
      <c r="W1566">
        <f>(Table1[[#This Row],[BB Bet]]*Table1[[#This Row],[Odds]]*Table1[[#This Row],[Win]]-Table1[[#This Row],[BB Bet]])*Table1[[#This Row],[BB Bankroll]]</f>
        <v>0</v>
      </c>
      <c r="X1566">
        <f>Table1[[#This Row],[BB Bet]]*Table1[[#This Row],[Odds]]*Table1[[#This Row],[Win]]-Table1[[#This Row],[BB Bet]]</f>
        <v>0</v>
      </c>
      <c r="Y1566" s="5">
        <f>Y1565</f>
        <v>0.89536407518238148</v>
      </c>
    </row>
    <row r="1567" spans="1:25" x14ac:dyDescent="0.35">
      <c r="A1567" s="4">
        <v>2020020807</v>
      </c>
      <c r="B1567" s="4">
        <v>108</v>
      </c>
      <c r="C1567" s="4" t="s">
        <v>8</v>
      </c>
      <c r="D1567" s="4" t="s">
        <v>22</v>
      </c>
      <c r="E1567" s="4">
        <v>1</v>
      </c>
      <c r="F1567" s="4">
        <v>1</v>
      </c>
      <c r="G1567" s="4">
        <v>1.8</v>
      </c>
      <c r="H1567">
        <v>0.60089868416905579</v>
      </c>
      <c r="I1567">
        <f>((Table1[[#This Row],[H-S prob.]]*(Table1[[#This Row],[Odds]]-1)-1+Table1[[#This Row],[H-S prob.]])/(Table1[[#This Row],[Odds]]-1))*0.3</f>
        <v>3.0606611814112672E-2</v>
      </c>
      <c r="J1567">
        <v>3.0606611814112672E-2</v>
      </c>
      <c r="K1567">
        <f>(Table1[[#This Row],[H-S Bet]]*Table1[[#This Row],[Odds]]*Table1[[#This Row],[Win]]-Table1[[#This Row],[H-S Bet]])*Table1[[#This Row],[H-S Bankroll]]</f>
        <v>2.5223132611335571E-2</v>
      </c>
      <c r="L1567">
        <f>Table1[[#This Row],[H-S Bet]]*Table1[[#This Row],[Odds]]*Table1[[#This Row],[Win]]-Table1[[#This Row],[H-S Bet]]</f>
        <v>2.4485289451290138E-2</v>
      </c>
      <c r="M1567" s="5">
        <f>M1566</f>
        <v>1.0301341408078211</v>
      </c>
      <c r="N1567" s="4">
        <v>0.57599999999999996</v>
      </c>
      <c r="O1567" s="4">
        <f>((Table1[[#This Row],[Dom prob.]]*(Table1[[#This Row],[Odds]]-1)-1+Table1[[#This Row],[Dom prob.]])/(Table1[[#This Row],[Odds]]-1))*0.3</f>
        <v>1.3799999999999979E-2</v>
      </c>
      <c r="P1567" s="4">
        <v>1.3799999999999979E-2</v>
      </c>
      <c r="Q1567" s="4">
        <f>(Table1[[#This Row],[Dom Bet]]*Table1[[#This Row],[Odds]]*Table1[[#This Row],[Win]]-Table1[[#This Row],[Dom Bet]])*Table1[[#This Row],[Dom Bankroll]]</f>
        <v>1.5290821794100807E-2</v>
      </c>
      <c r="R1567" s="4">
        <f>Table1[[#This Row],[Dom Bet]]*Table1[[#This Row],[Odds]]*Table1[[#This Row],[Win]]-Table1[[#This Row],[Dom Bet]]</f>
        <v>1.1039999999999984E-2</v>
      </c>
      <c r="S1567" s="4">
        <f>S1566</f>
        <v>1.385038205987394</v>
      </c>
      <c r="T1567">
        <v>0.62119999999999997</v>
      </c>
      <c r="U1567">
        <f>((Table1[[#This Row],[BB prob.]]*(Table1[[#This Row],[Odds]]-1)-1+Table1[[#This Row],[BB prob.]])/(Table1[[#This Row],[Odds]]-1))*0.3</f>
        <v>4.4310000000000016E-2</v>
      </c>
      <c r="V1567">
        <v>4.4310000000000016E-2</v>
      </c>
      <c r="W1567">
        <f>(Table1[[#This Row],[BB Bet]]*Table1[[#This Row],[Odds]]*Table1[[#This Row],[Win]]-Table1[[#This Row],[BB Bet]])*Table1[[#This Row],[BB Bankroll]]</f>
        <v>3.1738865737065081E-2</v>
      </c>
      <c r="X1567">
        <f>Table1[[#This Row],[BB Bet]]*Table1[[#This Row],[Odds]]*Table1[[#This Row],[Win]]-Table1[[#This Row],[BB Bet]]</f>
        <v>3.5448000000000021E-2</v>
      </c>
      <c r="Y1567" s="5">
        <f>Y1566</f>
        <v>0.89536407518238148</v>
      </c>
    </row>
    <row r="1568" spans="1:25" x14ac:dyDescent="0.35">
      <c r="A1568" s="4">
        <v>2020020808</v>
      </c>
      <c r="B1568" s="4">
        <v>108</v>
      </c>
      <c r="C1568" s="4" t="s">
        <v>10</v>
      </c>
      <c r="D1568" s="4" t="s">
        <v>25</v>
      </c>
      <c r="E1568" s="4">
        <v>1</v>
      </c>
      <c r="F1568" s="4">
        <v>1</v>
      </c>
      <c r="G1568" s="4">
        <v>1.36</v>
      </c>
      <c r="H1568">
        <v>0.70658827016220094</v>
      </c>
      <c r="I1568">
        <f>((Table1[[#This Row],[H-S prob.]]*(Table1[[#This Row],[Odds]]-1)-1+Table1[[#This Row],[H-S prob.]])/(Table1[[#This Row],[Odds]]-1))*0.3</f>
        <v>-3.2533293816172176E-2</v>
      </c>
      <c r="K1568">
        <f>(Table1[[#This Row],[H-S Bet]]*Table1[[#This Row],[Odds]]*Table1[[#This Row],[Win]]-Table1[[#This Row],[H-S Bet]])*Table1[[#This Row],[H-S Bankroll]]</f>
        <v>0</v>
      </c>
      <c r="L1568">
        <f>Table1[[#This Row],[H-S Bet]]*Table1[[#This Row],[Odds]]*Table1[[#This Row],[Win]]-Table1[[#This Row],[H-S Bet]]</f>
        <v>0</v>
      </c>
      <c r="M1568" s="5">
        <f>M1567</f>
        <v>1.0301341408078211</v>
      </c>
      <c r="N1568" s="4">
        <v>0.68300000000000005</v>
      </c>
      <c r="O1568" s="4">
        <f>((Table1[[#This Row],[Dom prob.]]*(Table1[[#This Row],[Odds]]-1)-1+Table1[[#This Row],[Dom prob.]])/(Table1[[#This Row],[Odds]]-1))*0.3</f>
        <v>-5.9266666666666523E-2</v>
      </c>
      <c r="P1568" s="4"/>
      <c r="Q1568" s="4">
        <f>(Table1[[#This Row],[Dom Bet]]*Table1[[#This Row],[Odds]]*Table1[[#This Row],[Win]]-Table1[[#This Row],[Dom Bet]])*Table1[[#This Row],[Dom Bankroll]]</f>
        <v>0</v>
      </c>
      <c r="R1568" s="4">
        <f>Table1[[#This Row],[Dom Bet]]*Table1[[#This Row],[Odds]]*Table1[[#This Row],[Win]]-Table1[[#This Row],[Dom Bet]]</f>
        <v>0</v>
      </c>
      <c r="S1568" s="4">
        <f>S1567</f>
        <v>1.385038205987394</v>
      </c>
      <c r="T1568">
        <v>0.78439999999999999</v>
      </c>
      <c r="U1568">
        <f>((Table1[[#This Row],[BB prob.]]*(Table1[[#This Row],[Odds]]-1)-1+Table1[[#This Row],[BB prob.]])/(Table1[[#This Row],[Odds]]-1))*0.3</f>
        <v>5.5653333333333367E-2</v>
      </c>
      <c r="V1568">
        <v>5.5653333333333367E-2</v>
      </c>
      <c r="W1568">
        <f>(Table1[[#This Row],[BB Bet]]*Table1[[#This Row],[Odds]]*Table1[[#This Row],[Win]]-Table1[[#This Row],[BB Bet]])*Table1[[#This Row],[BB Bankroll]]</f>
        <v>1.7938798319094069E-2</v>
      </c>
      <c r="X1568">
        <f>Table1[[#This Row],[BB Bet]]*Table1[[#This Row],[Odds]]*Table1[[#This Row],[Win]]-Table1[[#This Row],[BB Bet]]</f>
        <v>2.0035200000000024E-2</v>
      </c>
      <c r="Y1568" s="5">
        <f>Y1567</f>
        <v>0.89536407518238148</v>
      </c>
    </row>
    <row r="1569" spans="1:25" x14ac:dyDescent="0.35">
      <c r="A1569" s="4">
        <v>2020020808</v>
      </c>
      <c r="B1569" s="4">
        <v>108</v>
      </c>
      <c r="C1569" s="4" t="s">
        <v>25</v>
      </c>
      <c r="D1569" s="4" t="s">
        <v>10</v>
      </c>
      <c r="E1569" s="4">
        <v>0</v>
      </c>
      <c r="F1569" s="4">
        <v>0</v>
      </c>
      <c r="G1569" s="4">
        <v>3.4</v>
      </c>
      <c r="H1569">
        <v>0.29341172983779923</v>
      </c>
      <c r="I1569">
        <f>((Table1[[#This Row],[H-S prob.]]*(Table1[[#This Row],[Odds]]-1)-1+Table1[[#This Row],[H-S prob.]])/(Table1[[#This Row],[Odds]]-1))*0.3</f>
        <v>-3.0001481893533055E-4</v>
      </c>
      <c r="K1569">
        <f>(Table1[[#This Row],[H-S Bet]]*Table1[[#This Row],[Odds]]*Table1[[#This Row],[Win]]-Table1[[#This Row],[H-S Bet]])*Table1[[#This Row],[H-S Bankroll]]</f>
        <v>0</v>
      </c>
      <c r="L1569">
        <f>Table1[[#This Row],[H-S Bet]]*Table1[[#This Row],[Odds]]*Table1[[#This Row],[Win]]-Table1[[#This Row],[H-S Bet]]</f>
        <v>0</v>
      </c>
      <c r="M1569" s="5">
        <f>M1568</f>
        <v>1.0301341408078211</v>
      </c>
      <c r="N1569" s="4">
        <v>0.31699999999999995</v>
      </c>
      <c r="O1569" s="4">
        <f>((Table1[[#This Row],[Dom prob.]]*(Table1[[#This Row],[Odds]]-1)-1+Table1[[#This Row],[Dom prob.]])/(Table1[[#This Row],[Odds]]-1))*0.3</f>
        <v>9.7249999999999698E-3</v>
      </c>
      <c r="P1569" s="4">
        <v>9.7249999999999698E-3</v>
      </c>
      <c r="Q1569" s="4">
        <f>(Table1[[#This Row],[Dom Bet]]*Table1[[#This Row],[Odds]]*Table1[[#This Row],[Win]]-Table1[[#This Row],[Dom Bet]])*Table1[[#This Row],[Dom Bankroll]]</f>
        <v>-1.3469496553227364E-2</v>
      </c>
      <c r="R1569" s="4">
        <f>Table1[[#This Row],[Dom Bet]]*Table1[[#This Row],[Odds]]*Table1[[#This Row],[Win]]-Table1[[#This Row],[Dom Bet]]</f>
        <v>-9.7249999999999698E-3</v>
      </c>
      <c r="S1569" s="4">
        <f>S1568</f>
        <v>1.385038205987394</v>
      </c>
      <c r="T1569">
        <v>0.21560000000000001</v>
      </c>
      <c r="U1569">
        <f>((Table1[[#This Row],[BB prob.]]*(Table1[[#This Row],[Odds]]-1)-1+Table1[[#This Row],[BB prob.]])/(Table1[[#This Row],[Odds]]-1))*0.3</f>
        <v>-3.3369999999999997E-2</v>
      </c>
      <c r="W1569">
        <f>(Table1[[#This Row],[BB Bet]]*Table1[[#This Row],[Odds]]*Table1[[#This Row],[Win]]-Table1[[#This Row],[BB Bet]])*Table1[[#This Row],[BB Bankroll]]</f>
        <v>0</v>
      </c>
      <c r="X1569">
        <f>Table1[[#This Row],[BB Bet]]*Table1[[#This Row],[Odds]]*Table1[[#This Row],[Win]]-Table1[[#This Row],[BB Bet]]</f>
        <v>0</v>
      </c>
      <c r="Y1569" s="5">
        <f>Y1568</f>
        <v>0.89536407518238148</v>
      </c>
    </row>
    <row r="1570" spans="1:25" x14ac:dyDescent="0.35">
      <c r="A1570" s="4">
        <v>2020020809</v>
      </c>
      <c r="B1570" s="4">
        <v>108</v>
      </c>
      <c r="C1570" s="4" t="s">
        <v>24</v>
      </c>
      <c r="D1570" s="4" t="s">
        <v>27</v>
      </c>
      <c r="E1570" s="4">
        <v>1</v>
      </c>
      <c r="F1570" s="4">
        <v>0</v>
      </c>
      <c r="G1570" s="4">
        <v>2.65</v>
      </c>
      <c r="H1570">
        <v>0.32890192317304945</v>
      </c>
      <c r="I1570">
        <f>((Table1[[#This Row],[H-S prob.]]*(Table1[[#This Row],[Odds]]-1)-1+Table1[[#This Row],[H-S prob.]])/(Table1[[#This Row],[Odds]]-1))*0.3</f>
        <v>-2.3347255198439824E-2</v>
      </c>
      <c r="K1570">
        <f>(Table1[[#This Row],[H-S Bet]]*Table1[[#This Row],[Odds]]*Table1[[#This Row],[Win]]-Table1[[#This Row],[H-S Bet]])*Table1[[#This Row],[H-S Bankroll]]</f>
        <v>0</v>
      </c>
      <c r="L1570">
        <f>Table1[[#This Row],[H-S Bet]]*Table1[[#This Row],[Odds]]*Table1[[#This Row],[Win]]-Table1[[#This Row],[H-S Bet]]</f>
        <v>0</v>
      </c>
      <c r="M1570" s="5">
        <f>M1569</f>
        <v>1.0301341408078211</v>
      </c>
      <c r="N1570" s="4">
        <v>0.34100000000000003</v>
      </c>
      <c r="O1570" s="4">
        <f>((Table1[[#This Row],[Dom prob.]]*(Table1[[#This Row],[Odds]]-1)-1+Table1[[#This Row],[Dom prob.]])/(Table1[[#This Row],[Odds]]-1))*0.3</f>
        <v>-1.7518181818181818E-2</v>
      </c>
      <c r="P1570" s="4"/>
      <c r="Q1570" s="4">
        <f>(Table1[[#This Row],[Dom Bet]]*Table1[[#This Row],[Odds]]*Table1[[#This Row],[Win]]-Table1[[#This Row],[Dom Bet]])*Table1[[#This Row],[Dom Bankroll]]</f>
        <v>0</v>
      </c>
      <c r="R1570" s="4">
        <f>Table1[[#This Row],[Dom Bet]]*Table1[[#This Row],[Odds]]*Table1[[#This Row],[Win]]-Table1[[#This Row],[Dom Bet]]</f>
        <v>0</v>
      </c>
      <c r="S1570" s="4">
        <f>S1569</f>
        <v>1.385038205987394</v>
      </c>
      <c r="T1570">
        <v>0.34210000000000002</v>
      </c>
      <c r="U1570">
        <f>((Table1[[#This Row],[BB prob.]]*(Table1[[#This Row],[Odds]]-1)-1+Table1[[#This Row],[BB prob.]])/(Table1[[#This Row],[Odds]]-1))*0.3</f>
        <v>-1.6988181818181819E-2</v>
      </c>
      <c r="W1570">
        <f>(Table1[[#This Row],[BB Bet]]*Table1[[#This Row],[Odds]]*Table1[[#This Row],[Win]]-Table1[[#This Row],[BB Bet]])*Table1[[#This Row],[BB Bankroll]]</f>
        <v>0</v>
      </c>
      <c r="X1570">
        <f>Table1[[#This Row],[BB Bet]]*Table1[[#This Row],[Odds]]*Table1[[#This Row],[Win]]-Table1[[#This Row],[BB Bet]]</f>
        <v>0</v>
      </c>
      <c r="Y1570" s="5">
        <f>Y1569</f>
        <v>0.89536407518238148</v>
      </c>
    </row>
    <row r="1571" spans="1:25" x14ac:dyDescent="0.35">
      <c r="A1571" s="4">
        <v>2020020809</v>
      </c>
      <c r="B1571" s="4">
        <v>108</v>
      </c>
      <c r="C1571" s="4" t="s">
        <v>27</v>
      </c>
      <c r="D1571" s="4" t="s">
        <v>24</v>
      </c>
      <c r="E1571" s="4">
        <v>0</v>
      </c>
      <c r="F1571" s="4">
        <v>1</v>
      </c>
      <c r="G1571" s="4">
        <v>1.55</v>
      </c>
      <c r="H1571">
        <v>0.67109807682695066</v>
      </c>
      <c r="I1571">
        <f>((Table1[[#This Row],[H-S prob.]]*(Table1[[#This Row],[Odds]]-1)-1+Table1[[#This Row],[H-S prob.]])/(Table1[[#This Row],[Odds]]-1))*0.3</f>
        <v>2.1928374044603759E-2</v>
      </c>
      <c r="J1571">
        <v>2.1928374044603759E-2</v>
      </c>
      <c r="K1571">
        <f>(Table1[[#This Row],[H-S Bet]]*Table1[[#This Row],[Odds]]*Table1[[#This Row],[Win]]-Table1[[#This Row],[H-S Bet]])*Table1[[#This Row],[H-S Bankroll]]</f>
        <v>1.2424041715662731E-2</v>
      </c>
      <c r="L1571">
        <f>Table1[[#This Row],[H-S Bet]]*Table1[[#This Row],[Odds]]*Table1[[#This Row],[Win]]-Table1[[#This Row],[H-S Bet]]</f>
        <v>1.2060605724532068E-2</v>
      </c>
      <c r="M1571" s="5">
        <f>M1570</f>
        <v>1.0301341408078211</v>
      </c>
      <c r="N1571" s="4">
        <v>0.65900000000000003</v>
      </c>
      <c r="O1571" s="4">
        <f>((Table1[[#This Row],[Dom prob.]]*(Table1[[#This Row],[Odds]]-1)-1+Table1[[#This Row],[Dom prob.]])/(Table1[[#This Row],[Odds]]-1))*0.3</f>
        <v>1.1700000000000044E-2</v>
      </c>
      <c r="P1571" s="4">
        <v>1.1700000000000044E-2</v>
      </c>
      <c r="Q1571" s="4">
        <f>(Table1[[#This Row],[Dom Bet]]*Table1[[#This Row],[Odds]]*Table1[[#This Row],[Win]]-Table1[[#This Row],[Dom Bet]])*Table1[[#This Row],[Dom Bankroll]]</f>
        <v>8.912720855528914E-3</v>
      </c>
      <c r="R1571" s="4">
        <f>Table1[[#This Row],[Dom Bet]]*Table1[[#This Row],[Odds]]*Table1[[#This Row],[Win]]-Table1[[#This Row],[Dom Bet]]</f>
        <v>6.435000000000024E-3</v>
      </c>
      <c r="S1571" s="4">
        <f>S1570</f>
        <v>1.385038205987394</v>
      </c>
      <c r="T1571">
        <v>0.65789999999999993</v>
      </c>
      <c r="U1571">
        <f>((Table1[[#This Row],[BB prob.]]*(Table1[[#This Row],[Odds]]-1)-1+Table1[[#This Row],[BB prob.]])/(Table1[[#This Row],[Odds]]-1))*0.3</f>
        <v>1.0769999999999946E-2</v>
      </c>
      <c r="V1571">
        <v>1.0769999999999946E-2</v>
      </c>
      <c r="W1571">
        <f>(Table1[[#This Row],[BB Bet]]*Table1[[#This Row],[Odds]]*Table1[[#This Row],[Win]]-Table1[[#This Row],[BB Bet]])*Table1[[#This Row],[BB Bankroll]]</f>
        <v>5.3036890993428103E-3</v>
      </c>
      <c r="X1571">
        <f>Table1[[#This Row],[BB Bet]]*Table1[[#This Row],[Odds]]*Table1[[#This Row],[Win]]-Table1[[#This Row],[BB Bet]]</f>
        <v>5.9234999999999705E-3</v>
      </c>
      <c r="Y1571" s="5">
        <f>Y1570</f>
        <v>0.89536407518238148</v>
      </c>
    </row>
    <row r="1572" spans="1:25" x14ac:dyDescent="0.35">
      <c r="A1572" s="4">
        <v>2020020810</v>
      </c>
      <c r="B1572" s="4">
        <v>108</v>
      </c>
      <c r="C1572" s="4" t="s">
        <v>26</v>
      </c>
      <c r="D1572" s="4" t="s">
        <v>28</v>
      </c>
      <c r="E1572" s="4">
        <v>1</v>
      </c>
      <c r="F1572" s="4">
        <v>1</v>
      </c>
      <c r="G1572" s="4">
        <v>2.0499999999999998</v>
      </c>
      <c r="H1572">
        <v>0.33349976525721498</v>
      </c>
      <c r="I1572">
        <f>((Table1[[#This Row],[H-S prob.]]*(Table1[[#This Row],[Odds]]-1)-1+Table1[[#This Row],[H-S prob.]])/(Table1[[#This Row],[Odds]]-1))*0.3</f>
        <v>-9.0378708920774126E-2</v>
      </c>
      <c r="K1572">
        <f>(Table1[[#This Row],[H-S Bet]]*Table1[[#This Row],[Odds]]*Table1[[#This Row],[Win]]-Table1[[#This Row],[H-S Bet]])*Table1[[#This Row],[H-S Bankroll]]</f>
        <v>0</v>
      </c>
      <c r="L1572">
        <f>Table1[[#This Row],[H-S Bet]]*Table1[[#This Row],[Odds]]*Table1[[#This Row],[Win]]-Table1[[#This Row],[H-S Bet]]</f>
        <v>0</v>
      </c>
      <c r="M1572" s="5">
        <f>M1571</f>
        <v>1.0301341408078211</v>
      </c>
      <c r="N1572" s="4">
        <v>0.436</v>
      </c>
      <c r="O1572" s="4">
        <f>((Table1[[#This Row],[Dom prob.]]*(Table1[[#This Row],[Odds]]-1)-1+Table1[[#This Row],[Dom prob.]])/(Table1[[#This Row],[Odds]]-1))*0.3</f>
        <v>-3.0342857142857151E-2</v>
      </c>
      <c r="P1572" s="4"/>
      <c r="Q1572" s="4">
        <f>(Table1[[#This Row],[Dom Bet]]*Table1[[#This Row],[Odds]]*Table1[[#This Row],[Win]]-Table1[[#This Row],[Dom Bet]])*Table1[[#This Row],[Dom Bankroll]]</f>
        <v>0</v>
      </c>
      <c r="R1572" s="4">
        <f>Table1[[#This Row],[Dom Bet]]*Table1[[#This Row],[Odds]]*Table1[[#This Row],[Win]]-Table1[[#This Row],[Dom Bet]]</f>
        <v>0</v>
      </c>
      <c r="S1572" s="4">
        <f>S1571</f>
        <v>1.385038205987394</v>
      </c>
      <c r="T1572">
        <v>0.45179999999999998</v>
      </c>
      <c r="U1572">
        <f>((Table1[[#This Row],[BB prob.]]*(Table1[[#This Row],[Odds]]-1)-1+Table1[[#This Row],[BB prob.]])/(Table1[[#This Row],[Odds]]-1))*0.3</f>
        <v>-2.1088571428571477E-2</v>
      </c>
      <c r="W1572">
        <f>(Table1[[#This Row],[BB Bet]]*Table1[[#This Row],[Odds]]*Table1[[#This Row],[Win]]-Table1[[#This Row],[BB Bet]])*Table1[[#This Row],[BB Bankroll]]</f>
        <v>0</v>
      </c>
      <c r="X1572">
        <f>Table1[[#This Row],[BB Bet]]*Table1[[#This Row],[Odds]]*Table1[[#This Row],[Win]]-Table1[[#This Row],[BB Bet]]</f>
        <v>0</v>
      </c>
      <c r="Y1572" s="5">
        <f>Y1571</f>
        <v>0.89536407518238148</v>
      </c>
    </row>
    <row r="1573" spans="1:25" x14ac:dyDescent="0.35">
      <c r="A1573" s="4">
        <v>2020020810</v>
      </c>
      <c r="B1573" s="4">
        <v>108</v>
      </c>
      <c r="C1573" s="4" t="s">
        <v>28</v>
      </c>
      <c r="D1573" s="4" t="s">
        <v>26</v>
      </c>
      <c r="E1573" s="4">
        <v>0</v>
      </c>
      <c r="F1573" s="4">
        <v>0</v>
      </c>
      <c r="G1573" s="4">
        <v>1.8</v>
      </c>
      <c r="H1573">
        <v>0.66650023474278497</v>
      </c>
      <c r="I1573">
        <f>((Table1[[#This Row],[H-S prob.]]*(Table1[[#This Row],[Odds]]-1)-1+Table1[[#This Row],[H-S prob.]])/(Table1[[#This Row],[Odds]]-1))*0.3</f>
        <v>7.4887658451379846E-2</v>
      </c>
      <c r="J1573">
        <v>7.4887658451379846E-2</v>
      </c>
      <c r="K1573">
        <f>(Table1[[#This Row],[H-S Bet]]*Table1[[#This Row],[Odds]]*Table1[[#This Row],[Win]]-Table1[[#This Row],[H-S Bet]])*Table1[[#This Row],[H-S Bankroll]]</f>
        <v>-7.7144333695921732E-2</v>
      </c>
      <c r="L1573">
        <f>Table1[[#This Row],[H-S Bet]]*Table1[[#This Row],[Odds]]*Table1[[#This Row],[Win]]-Table1[[#This Row],[H-S Bet]]</f>
        <v>-7.4887658451379846E-2</v>
      </c>
      <c r="M1573" s="5">
        <f>M1572</f>
        <v>1.0301341408078211</v>
      </c>
      <c r="N1573" s="4">
        <v>0.56400000000000006</v>
      </c>
      <c r="O1573" s="4">
        <f>((Table1[[#This Row],[Dom prob.]]*(Table1[[#This Row],[Odds]]-1)-1+Table1[[#This Row],[Dom prob.]])/(Table1[[#This Row],[Odds]]-1))*0.3</f>
        <v>5.7000000000000384E-3</v>
      </c>
      <c r="P1573" s="4">
        <v>5.7000000000000384E-3</v>
      </c>
      <c r="Q1573" s="4">
        <f>(Table1[[#This Row],[Dom Bet]]*Table1[[#This Row],[Odds]]*Table1[[#This Row],[Win]]-Table1[[#This Row],[Dom Bet]])*Table1[[#This Row],[Dom Bankroll]]</f>
        <v>-7.8947177741281998E-3</v>
      </c>
      <c r="R1573" s="4">
        <f>Table1[[#This Row],[Dom Bet]]*Table1[[#This Row],[Odds]]*Table1[[#This Row],[Win]]-Table1[[#This Row],[Dom Bet]]</f>
        <v>-5.7000000000000384E-3</v>
      </c>
      <c r="S1573" s="4">
        <f>S1572</f>
        <v>1.385038205987394</v>
      </c>
      <c r="T1573">
        <v>0.54820000000000002</v>
      </c>
      <c r="U1573">
        <f>((Table1[[#This Row],[BB prob.]]*(Table1[[#This Row],[Odds]]-1)-1+Table1[[#This Row],[BB prob.]])/(Table1[[#This Row],[Odds]]-1))*0.3</f>
        <v>-4.9649999999999694E-3</v>
      </c>
      <c r="W1573">
        <f>(Table1[[#This Row],[BB Bet]]*Table1[[#This Row],[Odds]]*Table1[[#This Row],[Win]]-Table1[[#This Row],[BB Bet]])*Table1[[#This Row],[BB Bankroll]]</f>
        <v>0</v>
      </c>
      <c r="X1573">
        <f>Table1[[#This Row],[BB Bet]]*Table1[[#This Row],[Odds]]*Table1[[#This Row],[Win]]-Table1[[#This Row],[BB Bet]]</f>
        <v>0</v>
      </c>
      <c r="Y1573" s="5">
        <f>Y1572</f>
        <v>0.89536407518238148</v>
      </c>
    </row>
    <row r="1574" spans="1:25" x14ac:dyDescent="0.35">
      <c r="A1574" s="4">
        <v>2020020811</v>
      </c>
      <c r="B1574" s="4">
        <v>109</v>
      </c>
      <c r="C1574" s="4" t="s">
        <v>19</v>
      </c>
      <c r="D1574" s="4" t="s">
        <v>5</v>
      </c>
      <c r="E1574" s="4">
        <v>1</v>
      </c>
      <c r="F1574" s="4">
        <v>0</v>
      </c>
      <c r="G1574" s="4">
        <v>3.8</v>
      </c>
      <c r="H1574">
        <v>0.3091649868587909</v>
      </c>
      <c r="I1574">
        <f>((Table1[[#This Row],[H-S prob.]]*(Table1[[#This Row],[Odds]]-1)-1+Table1[[#This Row],[H-S prob.]])/(Table1[[#This Row],[Odds]]-1))*0.3</f>
        <v>1.8731458935364868E-2</v>
      </c>
      <c r="J1574">
        <v>1.8731458935364868E-2</v>
      </c>
      <c r="K1574">
        <f>(Table1[[#This Row],[H-S Bet]]*Table1[[#This Row],[Odds]]*Table1[[#This Row],[Win]]-Table1[[#This Row],[H-S Bet]])*Table1[[#This Row],[H-S Bankroll]]</f>
        <v>-1.6613981889979292E-2</v>
      </c>
      <c r="L1574">
        <f>Table1[[#This Row],[H-S Bet]]*Table1[[#This Row],[Odds]]*Table1[[#This Row],[Win]]-Table1[[#This Row],[H-S Bet]]</f>
        <v>-1.8731458935364868E-2</v>
      </c>
      <c r="M1574" s="5">
        <f>M1573+SUM(K1544:K1573)</f>
        <v>0.88695610669237335</v>
      </c>
      <c r="N1574" s="4">
        <v>0.27800000000000002</v>
      </c>
      <c r="O1574" s="4">
        <f>((Table1[[#This Row],[Dom prob.]]*(Table1[[#This Row],[Odds]]-1)-1+Table1[[#This Row],[Dom prob.]])/(Table1[[#This Row],[Odds]]-1))*0.3</f>
        <v>6.0428571428571441E-3</v>
      </c>
      <c r="P1574" s="4">
        <v>6.0428571428571441E-3</v>
      </c>
      <c r="Q1574" s="4">
        <f>(Table1[[#This Row],[Dom Bet]]*Table1[[#This Row],[Odds]]*Table1[[#This Row],[Win]]-Table1[[#This Row],[Dom Bet]])*Table1[[#This Row],[Dom Bankroll]]</f>
        <v>-8.7148822371427848E-3</v>
      </c>
      <c r="R1574" s="4">
        <f>Table1[[#This Row],[Dom Bet]]*Table1[[#This Row],[Odds]]*Table1[[#This Row],[Win]]-Table1[[#This Row],[Dom Bet]]</f>
        <v>-6.0428571428571441E-3</v>
      </c>
      <c r="S1574" s="4">
        <f>S1573+SUM(Q1544:Q1573)</f>
        <v>1.4421790936170089</v>
      </c>
      <c r="T1574">
        <v>0.26119999999999999</v>
      </c>
      <c r="U1574">
        <f>((Table1[[#This Row],[BB prob.]]*(Table1[[#This Row],[Odds]]-1)-1+Table1[[#This Row],[BB prob.]])/(Table1[[#This Row],[Odds]]-1))*0.3</f>
        <v>-7.971428571428693E-4</v>
      </c>
      <c r="W1574">
        <f>(Table1[[#This Row],[BB Bet]]*Table1[[#This Row],[Odds]]*Table1[[#This Row],[Win]]-Table1[[#This Row],[BB Bet]])*Table1[[#This Row],[BB Bankroll]]</f>
        <v>0</v>
      </c>
      <c r="X1574">
        <f>Table1[[#This Row],[BB Bet]]*Table1[[#This Row],[Odds]]*Table1[[#This Row],[Win]]-Table1[[#This Row],[BB Bet]]</f>
        <v>0</v>
      </c>
      <c r="Y1574" s="5">
        <f>Y1573+SUM(W1544:W1573)</f>
        <v>0.92980788021173588</v>
      </c>
    </row>
    <row r="1575" spans="1:25" x14ac:dyDescent="0.35">
      <c r="A1575" s="4">
        <v>2020020811</v>
      </c>
      <c r="B1575" s="4">
        <v>109</v>
      </c>
      <c r="C1575" s="4" t="s">
        <v>5</v>
      </c>
      <c r="D1575" s="4" t="s">
        <v>19</v>
      </c>
      <c r="E1575" s="4">
        <v>0</v>
      </c>
      <c r="F1575" s="4">
        <v>1</v>
      </c>
      <c r="G1575" s="4">
        <v>1.3</v>
      </c>
      <c r="H1575">
        <v>0.69083501314120921</v>
      </c>
      <c r="I1575">
        <f>((Table1[[#This Row],[H-S prob.]]*(Table1[[#This Row],[Odds]]-1)-1+Table1[[#This Row],[H-S prob.]])/(Table1[[#This Row],[Odds]]-1))*0.3</f>
        <v>-0.101914482916428</v>
      </c>
      <c r="K1575">
        <f>(Table1[[#This Row],[H-S Bet]]*Table1[[#This Row],[Odds]]*Table1[[#This Row],[Win]]-Table1[[#This Row],[H-S Bet]])*Table1[[#This Row],[H-S Bankroll]]</f>
        <v>0</v>
      </c>
      <c r="L1575">
        <f>Table1[[#This Row],[H-S Bet]]*Table1[[#This Row],[Odds]]*Table1[[#This Row],[Win]]-Table1[[#This Row],[H-S Bet]]</f>
        <v>0</v>
      </c>
      <c r="M1575" s="5">
        <f>M1574</f>
        <v>0.88695610669237335</v>
      </c>
      <c r="N1575" s="4">
        <v>0.72199999999999998</v>
      </c>
      <c r="O1575" s="4">
        <f>((Table1[[#This Row],[Dom prob.]]*(Table1[[#This Row],[Odds]]-1)-1+Table1[[#This Row],[Dom prob.]])/(Table1[[#This Row],[Odds]]-1))*0.3</f>
        <v>-6.1399999999999996E-2</v>
      </c>
      <c r="P1575" s="4"/>
      <c r="Q1575" s="4">
        <f>(Table1[[#This Row],[Dom Bet]]*Table1[[#This Row],[Odds]]*Table1[[#This Row],[Win]]-Table1[[#This Row],[Dom Bet]])*Table1[[#This Row],[Dom Bankroll]]</f>
        <v>0</v>
      </c>
      <c r="R1575" s="4">
        <f>Table1[[#This Row],[Dom Bet]]*Table1[[#This Row],[Odds]]*Table1[[#This Row],[Win]]-Table1[[#This Row],[Dom Bet]]</f>
        <v>0</v>
      </c>
      <c r="S1575" s="4">
        <f>S1574</f>
        <v>1.4421790936170089</v>
      </c>
      <c r="T1575">
        <v>0.73880000000000001</v>
      </c>
      <c r="U1575">
        <f>((Table1[[#This Row],[BB prob.]]*(Table1[[#This Row],[Odds]]-1)-1+Table1[[#This Row],[BB prob.]])/(Table1[[#This Row],[Odds]]-1))*0.3</f>
        <v>-3.9559999999999922E-2</v>
      </c>
      <c r="W1575">
        <f>(Table1[[#This Row],[BB Bet]]*Table1[[#This Row],[Odds]]*Table1[[#This Row],[Win]]-Table1[[#This Row],[BB Bet]])*Table1[[#This Row],[BB Bankroll]]</f>
        <v>0</v>
      </c>
      <c r="X1575">
        <f>Table1[[#This Row],[BB Bet]]*Table1[[#This Row],[Odds]]*Table1[[#This Row],[Win]]-Table1[[#This Row],[BB Bet]]</f>
        <v>0</v>
      </c>
      <c r="Y1575" s="5">
        <f>Y1574</f>
        <v>0.92980788021173588</v>
      </c>
    </row>
    <row r="1576" spans="1:25" x14ac:dyDescent="0.35">
      <c r="A1576" s="4">
        <v>2020020812</v>
      </c>
      <c r="B1576" s="4">
        <v>110</v>
      </c>
      <c r="C1576" s="4" t="s">
        <v>12</v>
      </c>
      <c r="D1576" s="4" t="s">
        <v>16</v>
      </c>
      <c r="E1576" s="4">
        <v>1</v>
      </c>
      <c r="F1576" s="4">
        <v>1</v>
      </c>
      <c r="G1576" s="4">
        <v>3.2</v>
      </c>
      <c r="H1576">
        <v>0.3538804806924436</v>
      </c>
      <c r="I1576">
        <f>((Table1[[#This Row],[H-S prob.]]*(Table1[[#This Row],[Odds]]-1)-1+Table1[[#This Row],[H-S prob.]])/(Table1[[#This Row],[Odds]]-1))*0.3</f>
        <v>1.805693702942994E-2</v>
      </c>
      <c r="J1576">
        <v>1.805693702942994E-2</v>
      </c>
      <c r="K1576">
        <f>(Table1[[#This Row],[H-S Bet]]*Table1[[#This Row],[Odds]]*Table1[[#This Row],[Win]]-Table1[[#This Row],[H-S Bet]])*Table1[[#This Row],[H-S Bankroll]]</f>
        <v>3.4574568471557585E-2</v>
      </c>
      <c r="L1576">
        <f>Table1[[#This Row],[H-S Bet]]*Table1[[#This Row],[Odds]]*Table1[[#This Row],[Win]]-Table1[[#This Row],[H-S Bet]]</f>
        <v>3.9725261464745872E-2</v>
      </c>
      <c r="M1576" s="5">
        <f>M1575+SUM(K1574:K1575)</f>
        <v>0.87034212480239403</v>
      </c>
      <c r="N1576" s="4">
        <v>0.312</v>
      </c>
      <c r="O1576" s="4">
        <f>((Table1[[#This Row],[Dom prob.]]*(Table1[[#This Row],[Odds]]-1)-1+Table1[[#This Row],[Dom prob.]])/(Table1[[#This Row],[Odds]]-1))*0.3</f>
        <v>-2.1818181818181683E-4</v>
      </c>
      <c r="P1576" s="4"/>
      <c r="Q1576" s="4">
        <f>(Table1[[#This Row],[Dom Bet]]*Table1[[#This Row],[Odds]]*Table1[[#This Row],[Win]]-Table1[[#This Row],[Dom Bet]])*Table1[[#This Row],[Dom Bankroll]]</f>
        <v>0</v>
      </c>
      <c r="R1576" s="4">
        <f>Table1[[#This Row],[Dom Bet]]*Table1[[#This Row],[Odds]]*Table1[[#This Row],[Win]]-Table1[[#This Row],[Dom Bet]]</f>
        <v>0</v>
      </c>
      <c r="S1576" s="4">
        <f>S1575+SUM(Q1574:Q1575)</f>
        <v>1.4334642113798661</v>
      </c>
      <c r="T1576">
        <v>0.2984</v>
      </c>
      <c r="U1576">
        <f>((Table1[[#This Row],[BB prob.]]*(Table1[[#This Row],[Odds]]-1)-1+Table1[[#This Row],[BB prob.]])/(Table1[[#This Row],[Odds]]-1))*0.3</f>
        <v>-6.1527272727272637E-3</v>
      </c>
      <c r="W1576">
        <f>(Table1[[#This Row],[BB Bet]]*Table1[[#This Row],[Odds]]*Table1[[#This Row],[Win]]-Table1[[#This Row],[BB Bet]])*Table1[[#This Row],[BB Bankroll]]</f>
        <v>0</v>
      </c>
      <c r="X1576">
        <f>Table1[[#This Row],[BB Bet]]*Table1[[#This Row],[Odds]]*Table1[[#This Row],[Win]]-Table1[[#This Row],[BB Bet]]</f>
        <v>0</v>
      </c>
      <c r="Y1576" s="5">
        <f>Y1575+SUM(W1574:W1575)</f>
        <v>0.92980788021173588</v>
      </c>
    </row>
    <row r="1577" spans="1:25" x14ac:dyDescent="0.35">
      <c r="A1577" s="4">
        <v>2020020812</v>
      </c>
      <c r="B1577" s="4">
        <v>110</v>
      </c>
      <c r="C1577" s="4" t="s">
        <v>16</v>
      </c>
      <c r="D1577" s="4" t="s">
        <v>12</v>
      </c>
      <c r="E1577" s="4">
        <v>0</v>
      </c>
      <c r="F1577" s="4">
        <v>0</v>
      </c>
      <c r="G1577" s="4">
        <v>1.37</v>
      </c>
      <c r="H1577">
        <v>0.6461195193075564</v>
      </c>
      <c r="I1577">
        <f>((Table1[[#This Row],[H-S prob.]]*(Table1[[#This Row],[Odds]]-1)-1+Table1[[#This Row],[H-S prob.]])/(Table1[[#This Row],[Odds]]-1))*0.3</f>
        <v>-9.3094263688092635E-2</v>
      </c>
      <c r="K1577">
        <f>(Table1[[#This Row],[H-S Bet]]*Table1[[#This Row],[Odds]]*Table1[[#This Row],[Win]]-Table1[[#This Row],[H-S Bet]])*Table1[[#This Row],[H-S Bankroll]]</f>
        <v>0</v>
      </c>
      <c r="L1577">
        <f>Table1[[#This Row],[H-S Bet]]*Table1[[#This Row],[Odds]]*Table1[[#This Row],[Win]]-Table1[[#This Row],[H-S Bet]]</f>
        <v>0</v>
      </c>
      <c r="M1577" s="5">
        <f>M1576</f>
        <v>0.87034212480239403</v>
      </c>
      <c r="N1577" s="4">
        <v>0.68799999999999994</v>
      </c>
      <c r="O1577" s="4">
        <f>((Table1[[#This Row],[Dom prob.]]*(Table1[[#This Row],[Odds]]-1)-1+Table1[[#This Row],[Dom prob.]])/(Table1[[#This Row],[Odds]]-1))*0.3</f>
        <v>-4.6572972972972901E-2</v>
      </c>
      <c r="P1577" s="4"/>
      <c r="Q1577" s="4">
        <f>(Table1[[#This Row],[Dom Bet]]*Table1[[#This Row],[Odds]]*Table1[[#This Row],[Win]]-Table1[[#This Row],[Dom Bet]])*Table1[[#This Row],[Dom Bankroll]]</f>
        <v>0</v>
      </c>
      <c r="R1577" s="4">
        <f>Table1[[#This Row],[Dom Bet]]*Table1[[#This Row],[Odds]]*Table1[[#This Row],[Win]]-Table1[[#This Row],[Dom Bet]]</f>
        <v>0</v>
      </c>
      <c r="S1577" s="4">
        <f>S1576</f>
        <v>1.4334642113798661</v>
      </c>
      <c r="T1577">
        <v>0.7016</v>
      </c>
      <c r="U1577">
        <f>((Table1[[#This Row],[BB prob.]]*(Table1[[#This Row],[Odds]]-1)-1+Table1[[#This Row],[BB prob.]])/(Table1[[#This Row],[Odds]]-1))*0.3</f>
        <v>-3.1465945945945893E-2</v>
      </c>
      <c r="W1577">
        <f>(Table1[[#This Row],[BB Bet]]*Table1[[#This Row],[Odds]]*Table1[[#This Row],[Win]]-Table1[[#This Row],[BB Bet]])*Table1[[#This Row],[BB Bankroll]]</f>
        <v>0</v>
      </c>
      <c r="X1577">
        <f>Table1[[#This Row],[BB Bet]]*Table1[[#This Row],[Odds]]*Table1[[#This Row],[Win]]-Table1[[#This Row],[BB Bet]]</f>
        <v>0</v>
      </c>
      <c r="Y1577" s="5">
        <f>Y1576</f>
        <v>0.92980788021173588</v>
      </c>
    </row>
    <row r="1578" spans="1:25" x14ac:dyDescent="0.35">
      <c r="A1578" s="4">
        <v>2020020813</v>
      </c>
      <c r="B1578" s="4">
        <v>110</v>
      </c>
      <c r="C1578" s="4" t="s">
        <v>14</v>
      </c>
      <c r="D1578" s="4" t="s">
        <v>15</v>
      </c>
      <c r="E1578" s="4">
        <v>0</v>
      </c>
      <c r="F1578" s="4">
        <v>1</v>
      </c>
      <c r="G1578" s="4">
        <v>1.39</v>
      </c>
      <c r="H1578">
        <v>0.65299052046590389</v>
      </c>
      <c r="I1578">
        <f>((Table1[[#This Row],[H-S prob.]]*(Table1[[#This Row],[Odds]]-1)-1+Table1[[#This Row],[H-S prob.]])/(Table1[[#This Row],[Odds]]-1))*0.3</f>
        <v>-7.1033212732610526E-2</v>
      </c>
      <c r="K1578">
        <f>(Table1[[#This Row],[H-S Bet]]*Table1[[#This Row],[Odds]]*Table1[[#This Row],[Win]]-Table1[[#This Row],[H-S Bet]])*Table1[[#This Row],[H-S Bankroll]]</f>
        <v>0</v>
      </c>
      <c r="L1578">
        <f>Table1[[#This Row],[H-S Bet]]*Table1[[#This Row],[Odds]]*Table1[[#This Row],[Win]]-Table1[[#This Row],[H-S Bet]]</f>
        <v>0</v>
      </c>
      <c r="M1578" s="5">
        <f>M1577</f>
        <v>0.87034212480239403</v>
      </c>
      <c r="N1578" s="4">
        <v>0.65100000000000002</v>
      </c>
      <c r="O1578" s="4">
        <f>((Table1[[#This Row],[Dom prob.]]*(Table1[[#This Row],[Odds]]-1)-1+Table1[[#This Row],[Dom prob.]])/(Table1[[#This Row],[Odds]]-1))*0.3</f>
        <v>-7.31615384615385E-2</v>
      </c>
      <c r="P1578" s="4"/>
      <c r="Q1578" s="4">
        <f>(Table1[[#This Row],[Dom Bet]]*Table1[[#This Row],[Odds]]*Table1[[#This Row],[Win]]-Table1[[#This Row],[Dom Bet]])*Table1[[#This Row],[Dom Bankroll]]</f>
        <v>0</v>
      </c>
      <c r="R1578" s="4">
        <f>Table1[[#This Row],[Dom Bet]]*Table1[[#This Row],[Odds]]*Table1[[#This Row],[Win]]-Table1[[#This Row],[Dom Bet]]</f>
        <v>0</v>
      </c>
      <c r="S1578" s="4">
        <f>S1577</f>
        <v>1.4334642113798661</v>
      </c>
      <c r="T1578">
        <v>0.67859999999999998</v>
      </c>
      <c r="U1578">
        <f>((Table1[[#This Row],[BB prob.]]*(Table1[[#This Row],[Odds]]-1)-1+Table1[[#This Row],[BB prob.]])/(Table1[[#This Row],[Odds]]-1))*0.3</f>
        <v>-4.3650769230769292E-2</v>
      </c>
      <c r="W1578">
        <f>(Table1[[#This Row],[BB Bet]]*Table1[[#This Row],[Odds]]*Table1[[#This Row],[Win]]-Table1[[#This Row],[BB Bet]])*Table1[[#This Row],[BB Bankroll]]</f>
        <v>0</v>
      </c>
      <c r="X1578">
        <f>Table1[[#This Row],[BB Bet]]*Table1[[#This Row],[Odds]]*Table1[[#This Row],[Win]]-Table1[[#This Row],[BB Bet]]</f>
        <v>0</v>
      </c>
      <c r="Y1578" s="5">
        <f>Y1577</f>
        <v>0.92980788021173588</v>
      </c>
    </row>
    <row r="1579" spans="1:25" x14ac:dyDescent="0.35">
      <c r="A1579" s="4">
        <v>2020020813</v>
      </c>
      <c r="B1579" s="4">
        <v>110</v>
      </c>
      <c r="C1579" s="4" t="s">
        <v>15</v>
      </c>
      <c r="D1579" s="4" t="s">
        <v>14</v>
      </c>
      <c r="E1579" s="4">
        <v>1</v>
      </c>
      <c r="F1579" s="4">
        <v>0</v>
      </c>
      <c r="G1579" s="4">
        <v>3.15</v>
      </c>
      <c r="H1579">
        <v>0.34700947953409605</v>
      </c>
      <c r="I1579">
        <f>((Table1[[#This Row],[H-S prob.]]*(Table1[[#This Row],[Odds]]-1)-1+Table1[[#This Row],[H-S prob.]])/(Table1[[#This Row],[Odds]]-1))*0.3</f>
        <v>1.2987887516149189E-2</v>
      </c>
      <c r="J1579">
        <v>1.2987887516149189E-2</v>
      </c>
      <c r="K1579">
        <f>(Table1[[#This Row],[H-S Bet]]*Table1[[#This Row],[Odds]]*Table1[[#This Row],[Win]]-Table1[[#This Row],[H-S Bet]])*Table1[[#This Row],[H-S Bankroll]]</f>
        <v>-1.1303905617499773E-2</v>
      </c>
      <c r="L1579">
        <f>Table1[[#This Row],[H-S Bet]]*Table1[[#This Row],[Odds]]*Table1[[#This Row],[Win]]-Table1[[#This Row],[H-S Bet]]</f>
        <v>-1.2987887516149189E-2</v>
      </c>
      <c r="M1579" s="5">
        <f>M1578</f>
        <v>0.87034212480239403</v>
      </c>
      <c r="N1579" s="4">
        <v>0.34899999999999998</v>
      </c>
      <c r="O1579" s="4">
        <f>((Table1[[#This Row],[Dom prob.]]*(Table1[[#This Row],[Odds]]-1)-1+Table1[[#This Row],[Dom prob.]])/(Table1[[#This Row],[Odds]]-1))*0.3</f>
        <v>1.3862790697674409E-2</v>
      </c>
      <c r="P1579" s="4">
        <v>1.3862790697674409E-2</v>
      </c>
      <c r="Q1579" s="4">
        <f>(Table1[[#This Row],[Dom Bet]]*Table1[[#This Row],[Odds]]*Table1[[#This Row],[Win]]-Table1[[#This Row],[Dom Bet]])*Table1[[#This Row],[Dom Bankroll]]</f>
        <v>-1.9871814334965991E-2</v>
      </c>
      <c r="R1579" s="4">
        <f>Table1[[#This Row],[Dom Bet]]*Table1[[#This Row],[Odds]]*Table1[[#This Row],[Win]]-Table1[[#This Row],[Dom Bet]]</f>
        <v>-1.3862790697674409E-2</v>
      </c>
      <c r="S1579" s="4">
        <f>S1578</f>
        <v>1.4334642113798661</v>
      </c>
      <c r="T1579">
        <v>0.32140000000000002</v>
      </c>
      <c r="U1579">
        <f>((Table1[[#This Row],[BB prob.]]*(Table1[[#This Row],[Odds]]-1)-1+Table1[[#This Row],[BB prob.]])/(Table1[[#This Row],[Odds]]-1))*0.3</f>
        <v>1.7316279069767488E-3</v>
      </c>
      <c r="V1579">
        <v>1.7316279069767488E-3</v>
      </c>
      <c r="W1579">
        <f>(Table1[[#This Row],[BB Bet]]*Table1[[#This Row],[Odds]]*Table1[[#This Row],[Win]]-Table1[[#This Row],[BB Bet]])*Table1[[#This Row],[BB Bankroll]]</f>
        <v>-1.6100812735015358E-3</v>
      </c>
      <c r="X1579">
        <f>Table1[[#This Row],[BB Bet]]*Table1[[#This Row],[Odds]]*Table1[[#This Row],[Win]]-Table1[[#This Row],[BB Bet]]</f>
        <v>-1.7316279069767488E-3</v>
      </c>
      <c r="Y1579" s="5">
        <f>Y1578</f>
        <v>0.92980788021173588</v>
      </c>
    </row>
    <row r="1580" spans="1:25" x14ac:dyDescent="0.35">
      <c r="A1580" s="4">
        <v>2020020814</v>
      </c>
      <c r="B1580" s="4">
        <v>110</v>
      </c>
      <c r="C1580" s="4" t="s">
        <v>17</v>
      </c>
      <c r="D1580" s="4" t="s">
        <v>13</v>
      </c>
      <c r="E1580" s="4">
        <v>1</v>
      </c>
      <c r="F1580" s="4">
        <v>0</v>
      </c>
      <c r="G1580" s="4">
        <v>1.95</v>
      </c>
      <c r="H1580">
        <v>0.49220245842412869</v>
      </c>
      <c r="I1580">
        <f>((Table1[[#This Row],[H-S prob.]]*(Table1[[#This Row],[Odds]]-1)-1+Table1[[#This Row],[H-S prob.]])/(Table1[[#This Row],[Odds]]-1))*0.3</f>
        <v>-1.2696380865141818E-2</v>
      </c>
      <c r="K1580">
        <f>(Table1[[#This Row],[H-S Bet]]*Table1[[#This Row],[Odds]]*Table1[[#This Row],[Win]]-Table1[[#This Row],[H-S Bet]])*Table1[[#This Row],[H-S Bankroll]]</f>
        <v>0</v>
      </c>
      <c r="L1580">
        <f>Table1[[#This Row],[H-S Bet]]*Table1[[#This Row],[Odds]]*Table1[[#This Row],[Win]]-Table1[[#This Row],[H-S Bet]]</f>
        <v>0</v>
      </c>
      <c r="M1580" s="5">
        <f>M1579</f>
        <v>0.87034212480239403</v>
      </c>
      <c r="N1580" s="4">
        <v>0.51300000000000001</v>
      </c>
      <c r="O1580" s="4">
        <f>((Table1[[#This Row],[Dom prob.]]*(Table1[[#This Row],[Odds]]-1)-1+Table1[[#This Row],[Dom prob.]])/(Table1[[#This Row],[Odds]]-1))*0.3</f>
        <v>1.1052631578946152E-4</v>
      </c>
      <c r="P1580" s="4">
        <v>1.1052631578946152E-4</v>
      </c>
      <c r="Q1580" s="4">
        <f>(Table1[[#This Row],[Dom Bet]]*Table1[[#This Row],[Odds]]*Table1[[#This Row],[Win]]-Table1[[#This Row],[Dom Bet]])*Table1[[#This Row],[Dom Bankroll]]</f>
        <v>-1.584355180998625E-4</v>
      </c>
      <c r="R1580" s="4">
        <f>Table1[[#This Row],[Dom Bet]]*Table1[[#This Row],[Odds]]*Table1[[#This Row],[Win]]-Table1[[#This Row],[Dom Bet]]</f>
        <v>-1.1052631578946152E-4</v>
      </c>
      <c r="S1580" s="4">
        <f>S1579</f>
        <v>1.4334642113798661</v>
      </c>
      <c r="T1580">
        <v>0.50929999999999997</v>
      </c>
      <c r="U1580">
        <f>((Table1[[#This Row],[BB prob.]]*(Table1[[#This Row],[Odds]]-1)-1+Table1[[#This Row],[BB prob.]])/(Table1[[#This Row],[Odds]]-1))*0.3</f>
        <v>-2.1678947368421087E-3</v>
      </c>
      <c r="W1580">
        <f>(Table1[[#This Row],[BB Bet]]*Table1[[#This Row],[Odds]]*Table1[[#This Row],[Win]]-Table1[[#This Row],[BB Bet]])*Table1[[#This Row],[BB Bankroll]]</f>
        <v>0</v>
      </c>
      <c r="X1580">
        <f>Table1[[#This Row],[BB Bet]]*Table1[[#This Row],[Odds]]*Table1[[#This Row],[Win]]-Table1[[#This Row],[BB Bet]]</f>
        <v>0</v>
      </c>
      <c r="Y1580" s="5">
        <f>Y1579</f>
        <v>0.92980788021173588</v>
      </c>
    </row>
    <row r="1581" spans="1:25" x14ac:dyDescent="0.35">
      <c r="A1581" s="4">
        <v>2020020814</v>
      </c>
      <c r="B1581" s="4">
        <v>110</v>
      </c>
      <c r="C1581" s="4" t="s">
        <v>13</v>
      </c>
      <c r="D1581" s="4" t="s">
        <v>17</v>
      </c>
      <c r="E1581" s="4">
        <v>0</v>
      </c>
      <c r="F1581" s="4">
        <v>1</v>
      </c>
      <c r="G1581" s="4">
        <v>1.9</v>
      </c>
      <c r="H1581">
        <v>0.50779754157587143</v>
      </c>
      <c r="I1581">
        <f>((Table1[[#This Row],[H-S prob.]]*(Table1[[#This Row],[Odds]]-1)-1+Table1[[#This Row],[H-S prob.]])/(Table1[[#This Row],[Odds]]-1))*0.3</f>
        <v>-1.1728223668614776E-2</v>
      </c>
      <c r="K1581">
        <f>(Table1[[#This Row],[H-S Bet]]*Table1[[#This Row],[Odds]]*Table1[[#This Row],[Win]]-Table1[[#This Row],[H-S Bet]])*Table1[[#This Row],[H-S Bankroll]]</f>
        <v>0</v>
      </c>
      <c r="L1581">
        <f>Table1[[#This Row],[H-S Bet]]*Table1[[#This Row],[Odds]]*Table1[[#This Row],[Win]]-Table1[[#This Row],[H-S Bet]]</f>
        <v>0</v>
      </c>
      <c r="M1581" s="5">
        <f>M1580</f>
        <v>0.87034212480239403</v>
      </c>
      <c r="N1581" s="4">
        <v>0.48699999999999999</v>
      </c>
      <c r="O1581" s="4">
        <f>((Table1[[#This Row],[Dom prob.]]*(Table1[[#This Row],[Odds]]-1)-1+Table1[[#This Row],[Dom prob.]])/(Table1[[#This Row],[Odds]]-1))*0.3</f>
        <v>-2.4900000000000033E-2</v>
      </c>
      <c r="P1581" s="4"/>
      <c r="Q1581" s="4">
        <f>(Table1[[#This Row],[Dom Bet]]*Table1[[#This Row],[Odds]]*Table1[[#This Row],[Win]]-Table1[[#This Row],[Dom Bet]])*Table1[[#This Row],[Dom Bankroll]]</f>
        <v>0</v>
      </c>
      <c r="R1581" s="4">
        <f>Table1[[#This Row],[Dom Bet]]*Table1[[#This Row],[Odds]]*Table1[[#This Row],[Win]]-Table1[[#This Row],[Dom Bet]]</f>
        <v>0</v>
      </c>
      <c r="S1581" s="4">
        <f>S1580</f>
        <v>1.4334642113798661</v>
      </c>
      <c r="T1581">
        <v>0.49070000000000003</v>
      </c>
      <c r="U1581">
        <f>((Table1[[#This Row],[BB prob.]]*(Table1[[#This Row],[Odds]]-1)-1+Table1[[#This Row],[BB prob.]])/(Table1[[#This Row],[Odds]]-1))*0.3</f>
        <v>-2.2556666666666669E-2</v>
      </c>
      <c r="W1581">
        <f>(Table1[[#This Row],[BB Bet]]*Table1[[#This Row],[Odds]]*Table1[[#This Row],[Win]]-Table1[[#This Row],[BB Bet]])*Table1[[#This Row],[BB Bankroll]]</f>
        <v>0</v>
      </c>
      <c r="X1581">
        <f>Table1[[#This Row],[BB Bet]]*Table1[[#This Row],[Odds]]*Table1[[#This Row],[Win]]-Table1[[#This Row],[BB Bet]]</f>
        <v>0</v>
      </c>
      <c r="Y1581" s="5">
        <f>Y1580</f>
        <v>0.92980788021173588</v>
      </c>
    </row>
    <row r="1582" spans="1:25" x14ac:dyDescent="0.35">
      <c r="A1582" s="4">
        <v>2020020815</v>
      </c>
      <c r="B1582" s="4">
        <v>110</v>
      </c>
      <c r="C1582" s="4" t="s">
        <v>2</v>
      </c>
      <c r="D1582" s="4" t="s">
        <v>3</v>
      </c>
      <c r="E1582" s="4">
        <v>1</v>
      </c>
      <c r="F1582" s="4">
        <v>1</v>
      </c>
      <c r="G1582" s="4">
        <v>2.5499999999999998</v>
      </c>
      <c r="H1582">
        <v>0.4488862585178312</v>
      </c>
      <c r="I1582">
        <f>((Table1[[#This Row],[H-S prob.]]*(Table1[[#This Row],[Odds]]-1)-1+Table1[[#This Row],[H-S prob.]])/(Table1[[#This Row],[Odds]]-1))*0.3</f>
        <v>2.7998701784607009E-2</v>
      </c>
      <c r="J1582">
        <v>2.7998701784607009E-2</v>
      </c>
      <c r="K1582">
        <f>(Table1[[#This Row],[H-S Bet]]*Table1[[#This Row],[Odds]]*Table1[[#This Row],[Win]]-Table1[[#This Row],[H-S Bet]])*Table1[[#This Row],[H-S Bankroll]]</f>
        <v>3.7771096884531334E-2</v>
      </c>
      <c r="L1582">
        <f>Table1[[#This Row],[H-S Bet]]*Table1[[#This Row],[Odds]]*Table1[[#This Row],[Win]]-Table1[[#This Row],[H-S Bet]]</f>
        <v>4.3397987766140858E-2</v>
      </c>
      <c r="M1582" s="5">
        <f>M1581</f>
        <v>0.87034212480239403</v>
      </c>
      <c r="N1582" s="4">
        <v>0.44900000000000001</v>
      </c>
      <c r="O1582" s="4">
        <f>((Table1[[#This Row],[Dom prob.]]*(Table1[[#This Row],[Odds]]-1)-1+Table1[[#This Row],[Dom prob.]])/(Table1[[#This Row],[Odds]]-1))*0.3</f>
        <v>2.8054838709677416E-2</v>
      </c>
      <c r="P1582" s="4">
        <v>2.8054838709677416E-2</v>
      </c>
      <c r="Q1582" s="4">
        <f>(Table1[[#This Row],[Dom Bet]]*Table1[[#This Row],[Odds]]*Table1[[#This Row],[Win]]-Table1[[#This Row],[Dom Bet]])*Table1[[#This Row],[Dom Bankroll]]</f>
        <v>6.2334191231853471E-2</v>
      </c>
      <c r="R1582" s="4">
        <f>Table1[[#This Row],[Dom Bet]]*Table1[[#This Row],[Odds]]*Table1[[#This Row],[Win]]-Table1[[#This Row],[Dom Bet]]</f>
        <v>4.3484999999999996E-2</v>
      </c>
      <c r="S1582" s="4">
        <f>S1581</f>
        <v>1.4334642113798661</v>
      </c>
      <c r="T1582">
        <v>0.35289999999999999</v>
      </c>
      <c r="U1582">
        <f>((Table1[[#This Row],[BB prob.]]*(Table1[[#This Row],[Odds]]-1)-1+Table1[[#This Row],[BB prob.]])/(Table1[[#This Row],[Odds]]-1))*0.3</f>
        <v>-1.9375161290322605E-2</v>
      </c>
      <c r="W1582">
        <f>(Table1[[#This Row],[BB Bet]]*Table1[[#This Row],[Odds]]*Table1[[#This Row],[Win]]-Table1[[#This Row],[BB Bet]])*Table1[[#This Row],[BB Bankroll]]</f>
        <v>0</v>
      </c>
      <c r="X1582">
        <f>Table1[[#This Row],[BB Bet]]*Table1[[#This Row],[Odds]]*Table1[[#This Row],[Win]]-Table1[[#This Row],[BB Bet]]</f>
        <v>0</v>
      </c>
      <c r="Y1582" s="5">
        <f>Y1581</f>
        <v>0.92980788021173588</v>
      </c>
    </row>
    <row r="1583" spans="1:25" x14ac:dyDescent="0.35">
      <c r="A1583" s="4">
        <v>2020020815</v>
      </c>
      <c r="B1583" s="4">
        <v>110</v>
      </c>
      <c r="C1583" s="4" t="s">
        <v>3</v>
      </c>
      <c r="D1583" s="4" t="s">
        <v>2</v>
      </c>
      <c r="E1583" s="4">
        <v>0</v>
      </c>
      <c r="F1583" s="4">
        <v>0</v>
      </c>
      <c r="G1583" s="4">
        <v>1.57</v>
      </c>
      <c r="H1583">
        <v>0.55111374148216885</v>
      </c>
      <c r="I1583">
        <f>((Table1[[#This Row],[H-S prob.]]*(Table1[[#This Row],[Odds]]-1)-1+Table1[[#This Row],[H-S prob.]])/(Table1[[#This Row],[Odds]]-1))*0.3</f>
        <v>-7.0921803091049895E-2</v>
      </c>
      <c r="K1583">
        <f>(Table1[[#This Row],[H-S Bet]]*Table1[[#This Row],[Odds]]*Table1[[#This Row],[Win]]-Table1[[#This Row],[H-S Bet]])*Table1[[#This Row],[H-S Bankroll]]</f>
        <v>0</v>
      </c>
      <c r="L1583">
        <f>Table1[[#This Row],[H-S Bet]]*Table1[[#This Row],[Odds]]*Table1[[#This Row],[Win]]-Table1[[#This Row],[H-S Bet]]</f>
        <v>0</v>
      </c>
      <c r="M1583" s="5">
        <f>M1582</f>
        <v>0.87034212480239403</v>
      </c>
      <c r="N1583" s="4">
        <v>0.55099999999999993</v>
      </c>
      <c r="O1583" s="4">
        <f>((Table1[[#This Row],[Dom prob.]]*(Table1[[#This Row],[Odds]]-1)-1+Table1[[#This Row],[Dom prob.]])/(Table1[[#This Row],[Odds]]-1))*0.3</f>
        <v>-7.1015789473684199E-2</v>
      </c>
      <c r="P1583" s="4"/>
      <c r="Q1583" s="4">
        <f>(Table1[[#This Row],[Dom Bet]]*Table1[[#This Row],[Odds]]*Table1[[#This Row],[Win]]-Table1[[#This Row],[Dom Bet]])*Table1[[#This Row],[Dom Bankroll]]</f>
        <v>0</v>
      </c>
      <c r="R1583" s="4">
        <f>Table1[[#This Row],[Dom Bet]]*Table1[[#This Row],[Odds]]*Table1[[#This Row],[Win]]-Table1[[#This Row],[Dom Bet]]</f>
        <v>0</v>
      </c>
      <c r="S1583" s="4">
        <f>S1582</f>
        <v>1.4334642113798661</v>
      </c>
      <c r="T1583">
        <v>0.64710000000000001</v>
      </c>
      <c r="U1583">
        <f>((Table1[[#This Row],[BB prob.]]*(Table1[[#This Row],[Odds]]-1)-1+Table1[[#This Row],[BB prob.]])/(Table1[[#This Row],[Odds]]-1))*0.3</f>
        <v>8.3931578947368645E-3</v>
      </c>
      <c r="V1583">
        <v>8.3931578947368645E-3</v>
      </c>
      <c r="W1583">
        <f>(Table1[[#This Row],[BB Bet]]*Table1[[#This Row],[Odds]]*Table1[[#This Row],[Win]]-Table1[[#This Row],[BB Bet]])*Table1[[#This Row],[BB Bankroll]]</f>
        <v>-7.8040243503876795E-3</v>
      </c>
      <c r="X1583">
        <f>Table1[[#This Row],[BB Bet]]*Table1[[#This Row],[Odds]]*Table1[[#This Row],[Win]]-Table1[[#This Row],[BB Bet]]</f>
        <v>-8.3931578947368645E-3</v>
      </c>
      <c r="Y1583" s="5">
        <f>Y1582</f>
        <v>0.92980788021173588</v>
      </c>
    </row>
    <row r="1584" spans="1:25" x14ac:dyDescent="0.35">
      <c r="A1584" s="4">
        <v>2020020816</v>
      </c>
      <c r="B1584" s="4">
        <v>110</v>
      </c>
      <c r="C1584" s="4" t="s">
        <v>18</v>
      </c>
      <c r="D1584" s="4" t="s">
        <v>4</v>
      </c>
      <c r="E1584" s="4">
        <v>1</v>
      </c>
      <c r="F1584" s="4">
        <v>1</v>
      </c>
      <c r="G1584" s="4">
        <v>1.37</v>
      </c>
      <c r="H1584">
        <v>0.65772043635021415</v>
      </c>
      <c r="I1584">
        <f>((Table1[[#This Row],[H-S prob.]]*(Table1[[#This Row],[Odds]]-1)-1+Table1[[#This Row],[H-S prob.]])/(Table1[[#This Row],[Odds]]-1))*0.3</f>
        <v>-8.0207839621789082E-2</v>
      </c>
      <c r="K1584">
        <f>(Table1[[#This Row],[H-S Bet]]*Table1[[#This Row],[Odds]]*Table1[[#This Row],[Win]]-Table1[[#This Row],[H-S Bet]])*Table1[[#This Row],[H-S Bankroll]]</f>
        <v>0</v>
      </c>
      <c r="L1584">
        <f>Table1[[#This Row],[H-S Bet]]*Table1[[#This Row],[Odds]]*Table1[[#This Row],[Win]]-Table1[[#This Row],[H-S Bet]]</f>
        <v>0</v>
      </c>
      <c r="M1584" s="5">
        <f>M1583</f>
        <v>0.87034212480239403</v>
      </c>
      <c r="N1584" s="4">
        <v>0.68200000000000005</v>
      </c>
      <c r="O1584" s="4">
        <f>((Table1[[#This Row],[Dom prob.]]*(Table1[[#This Row],[Odds]]-1)-1+Table1[[#This Row],[Dom prob.]])/(Table1[[#This Row],[Odds]]-1))*0.3</f>
        <v>-5.3237837837837768E-2</v>
      </c>
      <c r="P1584" s="4"/>
      <c r="Q1584" s="4">
        <f>(Table1[[#This Row],[Dom Bet]]*Table1[[#This Row],[Odds]]*Table1[[#This Row],[Win]]-Table1[[#This Row],[Dom Bet]])*Table1[[#This Row],[Dom Bankroll]]</f>
        <v>0</v>
      </c>
      <c r="R1584" s="4">
        <f>Table1[[#This Row],[Dom Bet]]*Table1[[#This Row],[Odds]]*Table1[[#This Row],[Win]]-Table1[[#This Row],[Dom Bet]]</f>
        <v>0</v>
      </c>
      <c r="S1584" s="4">
        <f>S1583</f>
        <v>1.4334642113798661</v>
      </c>
      <c r="T1584">
        <v>0.72230000000000005</v>
      </c>
      <c r="U1584">
        <f>((Table1[[#This Row],[BB prob.]]*(Table1[[#This Row],[Odds]]-1)-1+Table1[[#This Row],[BB prob.]])/(Table1[[#This Row],[Odds]]-1))*0.3</f>
        <v>-8.4721621621620131E-3</v>
      </c>
      <c r="W1584">
        <f>(Table1[[#This Row],[BB Bet]]*Table1[[#This Row],[Odds]]*Table1[[#This Row],[Win]]-Table1[[#This Row],[BB Bet]])*Table1[[#This Row],[BB Bankroll]]</f>
        <v>0</v>
      </c>
      <c r="X1584">
        <f>Table1[[#This Row],[BB Bet]]*Table1[[#This Row],[Odds]]*Table1[[#This Row],[Win]]-Table1[[#This Row],[BB Bet]]</f>
        <v>0</v>
      </c>
      <c r="Y1584" s="5">
        <f>Y1583</f>
        <v>0.92980788021173588</v>
      </c>
    </row>
    <row r="1585" spans="1:25" x14ac:dyDescent="0.35">
      <c r="A1585" s="4">
        <v>2020020816</v>
      </c>
      <c r="B1585" s="4">
        <v>110</v>
      </c>
      <c r="C1585" s="4" t="s">
        <v>4</v>
      </c>
      <c r="D1585" s="4" t="s">
        <v>18</v>
      </c>
      <c r="E1585" s="4">
        <v>0</v>
      </c>
      <c r="F1585" s="4">
        <v>0</v>
      </c>
      <c r="G1585" s="4">
        <v>3.2</v>
      </c>
      <c r="H1585">
        <v>0.34227956364978585</v>
      </c>
      <c r="I1585">
        <f>((Table1[[#This Row],[H-S prob.]]*(Table1[[#This Row],[Odds]]-1)-1+Table1[[#This Row],[H-S prob.]])/(Table1[[#This Row],[Odds]]-1))*0.3</f>
        <v>1.2994718683542919E-2</v>
      </c>
      <c r="J1585">
        <v>1.2994718683542919E-2</v>
      </c>
      <c r="K1585">
        <f>(Table1[[#This Row],[H-S Bet]]*Table1[[#This Row],[Odds]]*Table1[[#This Row],[Win]]-Table1[[#This Row],[H-S Bet]])*Table1[[#This Row],[H-S Bankroll]]</f>
        <v>-1.1309851070244114E-2</v>
      </c>
      <c r="L1585">
        <f>Table1[[#This Row],[H-S Bet]]*Table1[[#This Row],[Odds]]*Table1[[#This Row],[Win]]-Table1[[#This Row],[H-S Bet]]</f>
        <v>-1.2994718683542919E-2</v>
      </c>
      <c r="M1585" s="5">
        <f>M1584</f>
        <v>0.87034212480239403</v>
      </c>
      <c r="N1585" s="4">
        <v>0.31799999999999995</v>
      </c>
      <c r="O1585" s="4">
        <f>((Table1[[#This Row],[Dom prob.]]*(Table1[[#This Row],[Odds]]-1)-1+Table1[[#This Row],[Dom prob.]])/(Table1[[#This Row],[Odds]]-1))*0.3</f>
        <v>2.3999999999999929E-3</v>
      </c>
      <c r="P1585" s="4">
        <v>2.3999999999999929E-3</v>
      </c>
      <c r="Q1585" s="4">
        <f>(Table1[[#This Row],[Dom Bet]]*Table1[[#This Row],[Odds]]*Table1[[#This Row],[Win]]-Table1[[#This Row],[Dom Bet]])*Table1[[#This Row],[Dom Bankroll]]</f>
        <v>-3.4403141073116685E-3</v>
      </c>
      <c r="R1585" s="4">
        <f>Table1[[#This Row],[Dom Bet]]*Table1[[#This Row],[Odds]]*Table1[[#This Row],[Win]]-Table1[[#This Row],[Dom Bet]]</f>
        <v>-2.3999999999999929E-3</v>
      </c>
      <c r="S1585" s="4">
        <f>S1584</f>
        <v>1.4334642113798661</v>
      </c>
      <c r="T1585">
        <v>0.27769999999999995</v>
      </c>
      <c r="U1585">
        <f>((Table1[[#This Row],[BB prob.]]*(Table1[[#This Row],[Odds]]-1)-1+Table1[[#This Row],[BB prob.]])/(Table1[[#This Row],[Odds]]-1))*0.3</f>
        <v>-1.5185454545454561E-2</v>
      </c>
      <c r="W1585">
        <f>(Table1[[#This Row],[BB Bet]]*Table1[[#This Row],[Odds]]*Table1[[#This Row],[Win]]-Table1[[#This Row],[BB Bet]])*Table1[[#This Row],[BB Bankroll]]</f>
        <v>0</v>
      </c>
      <c r="X1585">
        <f>Table1[[#This Row],[BB Bet]]*Table1[[#This Row],[Odds]]*Table1[[#This Row],[Win]]-Table1[[#This Row],[BB Bet]]</f>
        <v>0</v>
      </c>
      <c r="Y1585" s="5">
        <f>Y1584</f>
        <v>0.92980788021173588</v>
      </c>
    </row>
    <row r="1586" spans="1:25" x14ac:dyDescent="0.35">
      <c r="A1586" s="4">
        <v>2020020817</v>
      </c>
      <c r="B1586" s="4">
        <v>110</v>
      </c>
      <c r="C1586" s="4" t="s">
        <v>20</v>
      </c>
      <c r="D1586" s="4" t="s">
        <v>21</v>
      </c>
      <c r="E1586" s="4">
        <v>1</v>
      </c>
      <c r="F1586" s="4">
        <v>0</v>
      </c>
      <c r="G1586" s="4">
        <v>2.5499999999999998</v>
      </c>
      <c r="H1586">
        <v>0.44087505137461908</v>
      </c>
      <c r="I1586">
        <f>((Table1[[#This Row],[H-S prob.]]*(Table1[[#This Row],[Odds]]-1)-1+Table1[[#This Row],[H-S prob.]])/(Table1[[#This Row],[Odds]]-1))*0.3</f>
        <v>2.4044783420376501E-2</v>
      </c>
      <c r="J1586">
        <v>2.4044783420376501E-2</v>
      </c>
      <c r="K1586">
        <f>(Table1[[#This Row],[H-S Bet]]*Table1[[#This Row],[Odds]]*Table1[[#This Row],[Win]]-Table1[[#This Row],[H-S Bet]])*Table1[[#This Row],[H-S Bankroll]]</f>
        <v>-2.0927187892503859E-2</v>
      </c>
      <c r="L1586">
        <f>Table1[[#This Row],[H-S Bet]]*Table1[[#This Row],[Odds]]*Table1[[#This Row],[Win]]-Table1[[#This Row],[H-S Bet]]</f>
        <v>-2.4044783420376501E-2</v>
      </c>
      <c r="M1586" s="5">
        <f>M1585</f>
        <v>0.87034212480239403</v>
      </c>
      <c r="N1586" s="4">
        <v>0.41099999999999998</v>
      </c>
      <c r="O1586" s="4">
        <f>((Table1[[#This Row],[Dom prob.]]*(Table1[[#This Row],[Odds]]-1)-1+Table1[[#This Row],[Dom prob.]])/(Table1[[#This Row],[Odds]]-1))*0.3</f>
        <v>9.299999999999975E-3</v>
      </c>
      <c r="P1586" s="4">
        <v>9.299999999999975E-3</v>
      </c>
      <c r="Q1586" s="4">
        <f>(Table1[[#This Row],[Dom Bet]]*Table1[[#This Row],[Odds]]*Table1[[#This Row],[Win]]-Table1[[#This Row],[Dom Bet]])*Table1[[#This Row],[Dom Bankroll]]</f>
        <v>-1.3331217165832718E-2</v>
      </c>
      <c r="R1586" s="4">
        <f>Table1[[#This Row],[Dom Bet]]*Table1[[#This Row],[Odds]]*Table1[[#This Row],[Win]]-Table1[[#This Row],[Dom Bet]]</f>
        <v>-9.299999999999975E-3</v>
      </c>
      <c r="S1586" s="4">
        <f>S1585</f>
        <v>1.4334642113798661</v>
      </c>
      <c r="T1586">
        <v>0.4199</v>
      </c>
      <c r="U1586">
        <f>((Table1[[#This Row],[BB prob.]]*(Table1[[#This Row],[Odds]]-1)-1+Table1[[#This Row],[BB prob.]])/(Table1[[#This Row],[Odds]]-1))*0.3</f>
        <v>1.3692580645161271E-2</v>
      </c>
      <c r="V1586">
        <v>1.3692580645161271E-2</v>
      </c>
      <c r="W1586">
        <f>(Table1[[#This Row],[BB Bet]]*Table1[[#This Row],[Odds]]*Table1[[#This Row],[Win]]-Table1[[#This Row],[BB Bet]])*Table1[[#This Row],[BB Bankroll]]</f>
        <v>-1.2731469384305645E-2</v>
      </c>
      <c r="X1586">
        <f>Table1[[#This Row],[BB Bet]]*Table1[[#This Row],[Odds]]*Table1[[#This Row],[Win]]-Table1[[#This Row],[BB Bet]]</f>
        <v>-1.3692580645161271E-2</v>
      </c>
      <c r="Y1586" s="5">
        <f>Y1585</f>
        <v>0.92980788021173588</v>
      </c>
    </row>
    <row r="1587" spans="1:25" x14ac:dyDescent="0.35">
      <c r="A1587" s="4">
        <v>2020020817</v>
      </c>
      <c r="B1587" s="4">
        <v>110</v>
      </c>
      <c r="C1587" s="4" t="s">
        <v>21</v>
      </c>
      <c r="D1587" s="4" t="s">
        <v>20</v>
      </c>
      <c r="E1587" s="4">
        <v>0</v>
      </c>
      <c r="F1587" s="4">
        <v>1</v>
      </c>
      <c r="G1587" s="4">
        <v>1.57</v>
      </c>
      <c r="H1587">
        <v>0.55912494862538098</v>
      </c>
      <c r="I1587">
        <f>((Table1[[#This Row],[H-S prob.]]*(Table1[[#This Row],[Odds]]-1)-1+Table1[[#This Row],[H-S prob.]])/(Table1[[#This Row],[Odds]]-1))*0.3</f>
        <v>-6.4302016135869361E-2</v>
      </c>
      <c r="K1587">
        <f>(Table1[[#This Row],[H-S Bet]]*Table1[[#This Row],[Odds]]*Table1[[#This Row],[Win]]-Table1[[#This Row],[H-S Bet]])*Table1[[#This Row],[H-S Bankroll]]</f>
        <v>0</v>
      </c>
      <c r="L1587">
        <f>Table1[[#This Row],[H-S Bet]]*Table1[[#This Row],[Odds]]*Table1[[#This Row],[Win]]-Table1[[#This Row],[H-S Bet]]</f>
        <v>0</v>
      </c>
      <c r="M1587" s="5">
        <f>M1586</f>
        <v>0.87034212480239403</v>
      </c>
      <c r="N1587" s="4">
        <v>0.58899999999999997</v>
      </c>
      <c r="O1587" s="4">
        <f>((Table1[[#This Row],[Dom prob.]]*(Table1[[#This Row],[Odds]]-1)-1+Table1[[#This Row],[Dom prob.]])/(Table1[[#This Row],[Odds]]-1))*0.3</f>
        <v>-3.9615789473684174E-2</v>
      </c>
      <c r="P1587" s="4"/>
      <c r="Q1587" s="4">
        <f>(Table1[[#This Row],[Dom Bet]]*Table1[[#This Row],[Odds]]*Table1[[#This Row],[Win]]-Table1[[#This Row],[Dom Bet]])*Table1[[#This Row],[Dom Bankroll]]</f>
        <v>0</v>
      </c>
      <c r="R1587" s="4">
        <f>Table1[[#This Row],[Dom Bet]]*Table1[[#This Row],[Odds]]*Table1[[#This Row],[Win]]-Table1[[#This Row],[Dom Bet]]</f>
        <v>0</v>
      </c>
      <c r="S1587" s="4">
        <f>S1586</f>
        <v>1.4334642113798661</v>
      </c>
      <c r="T1587">
        <v>0.58010000000000006</v>
      </c>
      <c r="U1587">
        <f>((Table1[[#This Row],[BB prob.]]*(Table1[[#This Row],[Odds]]-1)-1+Table1[[#This Row],[BB prob.]])/(Table1[[#This Row],[Odds]]-1))*0.3</f>
        <v>-4.6969999999999915E-2</v>
      </c>
      <c r="W1587">
        <f>(Table1[[#This Row],[BB Bet]]*Table1[[#This Row],[Odds]]*Table1[[#This Row],[Win]]-Table1[[#This Row],[BB Bet]])*Table1[[#This Row],[BB Bankroll]]</f>
        <v>0</v>
      </c>
      <c r="X1587">
        <f>Table1[[#This Row],[BB Bet]]*Table1[[#This Row],[Odds]]*Table1[[#This Row],[Win]]-Table1[[#This Row],[BB Bet]]</f>
        <v>0</v>
      </c>
      <c r="Y1587" s="5">
        <f>Y1586</f>
        <v>0.92980788021173588</v>
      </c>
    </row>
    <row r="1588" spans="1:25" x14ac:dyDescent="0.35">
      <c r="A1588" s="4">
        <v>2020020818</v>
      </c>
      <c r="B1588" s="4">
        <v>110</v>
      </c>
      <c r="C1588" s="4" t="s">
        <v>26</v>
      </c>
      <c r="D1588" s="4" t="s">
        <v>11</v>
      </c>
      <c r="E1588" s="4">
        <v>0</v>
      </c>
      <c r="F1588" s="4">
        <v>0</v>
      </c>
      <c r="G1588" s="4">
        <v>3.1</v>
      </c>
      <c r="H1588">
        <v>0.3426687001792374</v>
      </c>
      <c r="I1588">
        <f>((Table1[[#This Row],[H-S prob.]]*(Table1[[#This Row],[Odds]]-1)-1+Table1[[#This Row],[H-S prob.]])/(Table1[[#This Row],[Odds]]-1))*0.3</f>
        <v>8.8961386508051299E-3</v>
      </c>
      <c r="J1588">
        <v>8.8961386508051299E-3</v>
      </c>
      <c r="K1588">
        <f>(Table1[[#This Row],[H-S Bet]]*Table1[[#This Row],[Odds]]*Table1[[#This Row],[Win]]-Table1[[#This Row],[H-S Bet]])*Table1[[#This Row],[H-S Bankroll]]</f>
        <v>-7.7426842158784398E-3</v>
      </c>
      <c r="L1588">
        <f>Table1[[#This Row],[H-S Bet]]*Table1[[#This Row],[Odds]]*Table1[[#This Row],[Win]]-Table1[[#This Row],[H-S Bet]]</f>
        <v>-8.8961386508051299E-3</v>
      </c>
      <c r="M1588" s="5">
        <f>M1587</f>
        <v>0.87034212480239403</v>
      </c>
      <c r="N1588" s="4">
        <v>0.33199999999999996</v>
      </c>
      <c r="O1588" s="4">
        <f>((Table1[[#This Row],[Dom prob.]]*(Table1[[#This Row],[Odds]]-1)-1+Table1[[#This Row],[Dom prob.]])/(Table1[[#This Row],[Odds]]-1))*0.3</f>
        <v>4.171428571428556E-3</v>
      </c>
      <c r="P1588" s="4">
        <v>4.171428571428556E-3</v>
      </c>
      <c r="Q1588" s="4">
        <f>(Table1[[#This Row],[Dom Bet]]*Table1[[#This Row],[Odds]]*Table1[[#This Row],[Win]]-Table1[[#This Row],[Dom Bet]])*Table1[[#This Row],[Dom Bankroll]]</f>
        <v>-5.9795935674702766E-3</v>
      </c>
      <c r="R1588" s="4">
        <f>Table1[[#This Row],[Dom Bet]]*Table1[[#This Row],[Odds]]*Table1[[#This Row],[Win]]-Table1[[#This Row],[Dom Bet]]</f>
        <v>-4.171428571428556E-3</v>
      </c>
      <c r="S1588" s="4">
        <f>S1587</f>
        <v>1.4334642113798661</v>
      </c>
      <c r="T1588">
        <v>0.31189999999999996</v>
      </c>
      <c r="U1588">
        <f>((Table1[[#This Row],[BB prob.]]*(Table1[[#This Row],[Odds]]-1)-1+Table1[[#This Row],[BB prob.]])/(Table1[[#This Row],[Odds]]-1))*0.3</f>
        <v>-4.730000000000012E-3</v>
      </c>
      <c r="W1588">
        <f>(Table1[[#This Row],[BB Bet]]*Table1[[#This Row],[Odds]]*Table1[[#This Row],[Win]]-Table1[[#This Row],[BB Bet]])*Table1[[#This Row],[BB Bankroll]]</f>
        <v>0</v>
      </c>
      <c r="X1588">
        <f>Table1[[#This Row],[BB Bet]]*Table1[[#This Row],[Odds]]*Table1[[#This Row],[Win]]-Table1[[#This Row],[BB Bet]]</f>
        <v>0</v>
      </c>
      <c r="Y1588" s="5">
        <f>Y1587</f>
        <v>0.92980788021173588</v>
      </c>
    </row>
    <row r="1589" spans="1:25" x14ac:dyDescent="0.35">
      <c r="A1589" s="4">
        <v>2020020818</v>
      </c>
      <c r="B1589" s="4">
        <v>110</v>
      </c>
      <c r="C1589" s="4" t="s">
        <v>11</v>
      </c>
      <c r="D1589" s="4" t="s">
        <v>26</v>
      </c>
      <c r="E1589" s="4">
        <v>1</v>
      </c>
      <c r="F1589" s="4">
        <v>1</v>
      </c>
      <c r="G1589" s="4">
        <v>1.4</v>
      </c>
      <c r="H1589">
        <v>0.65733129982076255</v>
      </c>
      <c r="I1589">
        <f>((Table1[[#This Row],[H-S prob.]]*(Table1[[#This Row],[Odds]]-1)-1+Table1[[#This Row],[H-S prob.]])/(Table1[[#This Row],[Odds]]-1))*0.3</f>
        <v>-5.9802135188199337E-2</v>
      </c>
      <c r="K1589">
        <f>(Table1[[#This Row],[H-S Bet]]*Table1[[#This Row],[Odds]]*Table1[[#This Row],[Win]]-Table1[[#This Row],[H-S Bet]])*Table1[[#This Row],[H-S Bankroll]]</f>
        <v>0</v>
      </c>
      <c r="L1589">
        <f>Table1[[#This Row],[H-S Bet]]*Table1[[#This Row],[Odds]]*Table1[[#This Row],[Win]]-Table1[[#This Row],[H-S Bet]]</f>
        <v>0</v>
      </c>
      <c r="M1589" s="5">
        <f>M1588</f>
        <v>0.87034212480239403</v>
      </c>
      <c r="N1589" s="4">
        <v>0.66800000000000004</v>
      </c>
      <c r="O1589" s="4">
        <f>((Table1[[#This Row],[Dom prob.]]*(Table1[[#This Row],[Odds]]-1)-1+Table1[[#This Row],[Dom prob.]])/(Table1[[#This Row],[Odds]]-1))*0.3</f>
        <v>-4.8600000000000067E-2</v>
      </c>
      <c r="P1589" s="4"/>
      <c r="Q1589" s="4">
        <f>(Table1[[#This Row],[Dom Bet]]*Table1[[#This Row],[Odds]]*Table1[[#This Row],[Win]]-Table1[[#This Row],[Dom Bet]])*Table1[[#This Row],[Dom Bankroll]]</f>
        <v>0</v>
      </c>
      <c r="R1589" s="4">
        <f>Table1[[#This Row],[Dom Bet]]*Table1[[#This Row],[Odds]]*Table1[[#This Row],[Win]]-Table1[[#This Row],[Dom Bet]]</f>
        <v>0</v>
      </c>
      <c r="S1589" s="4">
        <f>S1588</f>
        <v>1.4334642113798661</v>
      </c>
      <c r="T1589">
        <v>0.68810000000000004</v>
      </c>
      <c r="U1589">
        <f>((Table1[[#This Row],[BB prob.]]*(Table1[[#This Row],[Odds]]-1)-1+Table1[[#This Row],[BB prob.]])/(Table1[[#This Row],[Odds]]-1))*0.3</f>
        <v>-2.7495000000000023E-2</v>
      </c>
      <c r="W1589">
        <f>(Table1[[#This Row],[BB Bet]]*Table1[[#This Row],[Odds]]*Table1[[#This Row],[Win]]-Table1[[#This Row],[BB Bet]])*Table1[[#This Row],[BB Bankroll]]</f>
        <v>0</v>
      </c>
      <c r="X1589">
        <f>Table1[[#This Row],[BB Bet]]*Table1[[#This Row],[Odds]]*Table1[[#This Row],[Win]]-Table1[[#This Row],[BB Bet]]</f>
        <v>0</v>
      </c>
      <c r="Y1589" s="5">
        <f>Y1588</f>
        <v>0.92980788021173588</v>
      </c>
    </row>
    <row r="1590" spans="1:25" x14ac:dyDescent="0.35">
      <c r="A1590" s="4">
        <v>2020020819</v>
      </c>
      <c r="B1590" s="4">
        <v>110</v>
      </c>
      <c r="C1590" s="4" t="s">
        <v>6</v>
      </c>
      <c r="D1590" s="4" t="s">
        <v>7</v>
      </c>
      <c r="E1590" s="4">
        <v>1</v>
      </c>
      <c r="F1590" s="4">
        <v>1</v>
      </c>
      <c r="G1590" s="4">
        <v>2.5</v>
      </c>
      <c r="H1590">
        <v>0.40861044210691289</v>
      </c>
      <c r="I1590">
        <f>((Table1[[#This Row],[H-S prob.]]*(Table1[[#This Row],[Odds]]-1)-1+Table1[[#This Row],[H-S prob.]])/(Table1[[#This Row],[Odds]]-1))*0.3</f>
        <v>4.3052210534564542E-3</v>
      </c>
      <c r="J1590">
        <v>4.3052210534564542E-3</v>
      </c>
      <c r="K1590">
        <f>(Table1[[#This Row],[H-S Bet]]*Table1[[#This Row],[Odds]]*Table1[[#This Row],[Win]]-Table1[[#This Row],[H-S Bet]])*Table1[[#This Row],[H-S Bankroll]]</f>
        <v>5.6205228591139364E-3</v>
      </c>
      <c r="L1590">
        <f>Table1[[#This Row],[H-S Bet]]*Table1[[#This Row],[Odds]]*Table1[[#This Row],[Win]]-Table1[[#This Row],[H-S Bet]]</f>
        <v>6.4578315801846805E-3</v>
      </c>
      <c r="M1590" s="5">
        <f>M1589</f>
        <v>0.87034212480239403</v>
      </c>
      <c r="N1590" s="4">
        <v>0.4</v>
      </c>
      <c r="O1590" s="4">
        <f>((Table1[[#This Row],[Dom prob.]]*(Table1[[#This Row],[Odds]]-1)-1+Table1[[#This Row],[Dom prob.]])/(Table1[[#This Row],[Odds]]-1))*0.3</f>
        <v>2.2204460492503129E-17</v>
      </c>
      <c r="P1590" s="4">
        <v>2.2204460492503129E-17</v>
      </c>
      <c r="Q1590" s="4">
        <f>(Table1[[#This Row],[Dom Bet]]*Table1[[#This Row],[Odds]]*Table1[[#This Row],[Win]]-Table1[[#This Row],[Dom Bet]])*Table1[[#This Row],[Dom Bankroll]]</f>
        <v>4.7743949173502083E-17</v>
      </c>
      <c r="R1590" s="4">
        <f>Table1[[#This Row],[Dom Bet]]*Table1[[#This Row],[Odds]]*Table1[[#This Row],[Win]]-Table1[[#This Row],[Dom Bet]]</f>
        <v>3.3306690738754689E-17</v>
      </c>
      <c r="S1590" s="4">
        <f>S1589</f>
        <v>1.4334642113798661</v>
      </c>
      <c r="T1590">
        <v>0.41</v>
      </c>
      <c r="U1590">
        <f>((Table1[[#This Row],[BB prob.]]*(Table1[[#This Row],[Odds]]-1)-1+Table1[[#This Row],[BB prob.]])/(Table1[[#This Row],[Odds]]-1))*0.3</f>
        <v>4.9999999999999932E-3</v>
      </c>
      <c r="V1590">
        <v>4.9999999999999932E-3</v>
      </c>
      <c r="W1590">
        <f>(Table1[[#This Row],[BB Bet]]*Table1[[#This Row],[Odds]]*Table1[[#This Row],[Win]]-Table1[[#This Row],[BB Bet]])*Table1[[#This Row],[BB Bankroll]]</f>
        <v>6.9735591015880104E-3</v>
      </c>
      <c r="X1590">
        <f>Table1[[#This Row],[BB Bet]]*Table1[[#This Row],[Odds]]*Table1[[#This Row],[Win]]-Table1[[#This Row],[BB Bet]]</f>
        <v>7.4999999999999902E-3</v>
      </c>
      <c r="Y1590" s="5">
        <f>Y1589</f>
        <v>0.92980788021173588</v>
      </c>
    </row>
    <row r="1591" spans="1:25" x14ac:dyDescent="0.35">
      <c r="A1591" s="4">
        <v>2020020819</v>
      </c>
      <c r="B1591" s="4">
        <v>110</v>
      </c>
      <c r="C1591" s="4" t="s">
        <v>7</v>
      </c>
      <c r="D1591" s="4" t="s">
        <v>6</v>
      </c>
      <c r="E1591" s="4">
        <v>0</v>
      </c>
      <c r="F1591" s="4">
        <v>0</v>
      </c>
      <c r="G1591" s="4">
        <v>1.58</v>
      </c>
      <c r="H1591">
        <v>0.59138955789308711</v>
      </c>
      <c r="I1591">
        <f>((Table1[[#This Row],[H-S prob.]]*(Table1[[#This Row],[Odds]]-1)-1+Table1[[#This Row],[H-S prob.]])/(Table1[[#This Row],[Odds]]-1))*0.3</f>
        <v>-3.3933361308063223E-2</v>
      </c>
      <c r="K1591">
        <f>(Table1[[#This Row],[H-S Bet]]*Table1[[#This Row],[Odds]]*Table1[[#This Row],[Win]]-Table1[[#This Row],[H-S Bet]])*Table1[[#This Row],[H-S Bankroll]]</f>
        <v>0</v>
      </c>
      <c r="L1591">
        <f>Table1[[#This Row],[H-S Bet]]*Table1[[#This Row],[Odds]]*Table1[[#This Row],[Win]]-Table1[[#This Row],[H-S Bet]]</f>
        <v>0</v>
      </c>
      <c r="M1591" s="5">
        <f>M1590</f>
        <v>0.87034212480239403</v>
      </c>
      <c r="N1591" s="4">
        <v>0.6</v>
      </c>
      <c r="O1591" s="4">
        <f>((Table1[[#This Row],[Dom prob.]]*(Table1[[#This Row],[Odds]]-1)-1+Table1[[#This Row],[Dom prob.]])/(Table1[[#This Row],[Odds]]-1))*0.3</f>
        <v>-2.6896551724137893E-2</v>
      </c>
      <c r="P1591" s="4"/>
      <c r="Q1591" s="4">
        <f>(Table1[[#This Row],[Dom Bet]]*Table1[[#This Row],[Odds]]*Table1[[#This Row],[Win]]-Table1[[#This Row],[Dom Bet]])*Table1[[#This Row],[Dom Bankroll]]</f>
        <v>0</v>
      </c>
      <c r="R1591" s="4">
        <f>Table1[[#This Row],[Dom Bet]]*Table1[[#This Row],[Odds]]*Table1[[#This Row],[Win]]-Table1[[#This Row],[Dom Bet]]</f>
        <v>0</v>
      </c>
      <c r="S1591" s="4">
        <f>S1590</f>
        <v>1.4334642113798661</v>
      </c>
      <c r="T1591">
        <v>0.59000000000000008</v>
      </c>
      <c r="U1591">
        <f>((Table1[[#This Row],[BB prob.]]*(Table1[[#This Row],[Odds]]-1)-1+Table1[[#This Row],[BB prob.]])/(Table1[[#This Row],[Odds]]-1))*0.3</f>
        <v>-3.5068965517241306E-2</v>
      </c>
      <c r="W1591">
        <f>(Table1[[#This Row],[BB Bet]]*Table1[[#This Row],[Odds]]*Table1[[#This Row],[Win]]-Table1[[#This Row],[BB Bet]])*Table1[[#This Row],[BB Bankroll]]</f>
        <v>0</v>
      </c>
      <c r="X1591">
        <f>Table1[[#This Row],[BB Bet]]*Table1[[#This Row],[Odds]]*Table1[[#This Row],[Win]]-Table1[[#This Row],[BB Bet]]</f>
        <v>0</v>
      </c>
      <c r="Y1591" s="5">
        <f>Y1590</f>
        <v>0.92980788021173588</v>
      </c>
    </row>
    <row r="1592" spans="1:25" x14ac:dyDescent="0.35">
      <c r="A1592" s="4">
        <v>2020020820</v>
      </c>
      <c r="B1592" s="4">
        <v>110</v>
      </c>
      <c r="C1592" s="4" t="s">
        <v>30</v>
      </c>
      <c r="D1592" s="4" t="s">
        <v>23</v>
      </c>
      <c r="E1592" s="4">
        <v>1</v>
      </c>
      <c r="F1592" s="4">
        <v>1</v>
      </c>
      <c r="G1592" s="4">
        <v>2.2999999999999998</v>
      </c>
      <c r="H1592">
        <v>0.49554242735199749</v>
      </c>
      <c r="I1592">
        <f>((Table1[[#This Row],[H-S prob.]]*(Table1[[#This Row],[Odds]]-1)-1+Table1[[#This Row],[H-S prob.]])/(Table1[[#This Row],[Odds]]-1))*0.3</f>
        <v>3.2249442209906332E-2</v>
      </c>
      <c r="J1592">
        <v>3.2249442209906332E-2</v>
      </c>
      <c r="K1592">
        <f>(Table1[[#This Row],[H-S Bet]]*Table1[[#This Row],[Odds]]*Table1[[#This Row],[Win]]-Table1[[#This Row],[H-S Bet]])*Table1[[#This Row],[H-S Bankroll]]</f>
        <v>3.648846247366045E-2</v>
      </c>
      <c r="L1592">
        <f>Table1[[#This Row],[H-S Bet]]*Table1[[#This Row],[Odds]]*Table1[[#This Row],[Win]]-Table1[[#This Row],[H-S Bet]]</f>
        <v>4.1924274872878226E-2</v>
      </c>
      <c r="M1592" s="5">
        <f>M1591</f>
        <v>0.87034212480239403</v>
      </c>
      <c r="N1592" s="4">
        <v>0.45600000000000002</v>
      </c>
      <c r="O1592" s="4">
        <f>((Table1[[#This Row],[Dom prob.]]*(Table1[[#This Row],[Odds]]-1)-1+Table1[[#This Row],[Dom prob.]])/(Table1[[#This Row],[Odds]]-1))*0.3</f>
        <v>1.1261538461538463E-2</v>
      </c>
      <c r="P1592" s="4">
        <v>1.1261538461538463E-2</v>
      </c>
      <c r="Q1592" s="4">
        <f>(Table1[[#This Row],[Dom Bet]]*Table1[[#This Row],[Odds]]*Table1[[#This Row],[Win]]-Table1[[#This Row],[Dom Bet]])*Table1[[#This Row],[Dom Bankroll]]</f>
        <v>2.0985916054601244E-2</v>
      </c>
      <c r="R1592" s="4">
        <f>Table1[[#This Row],[Dom Bet]]*Table1[[#This Row],[Odds]]*Table1[[#This Row],[Win]]-Table1[[#This Row],[Dom Bet]]</f>
        <v>1.4640000000000002E-2</v>
      </c>
      <c r="S1592" s="4">
        <f>S1591</f>
        <v>1.4334642113798661</v>
      </c>
      <c r="T1592">
        <v>0.41980000000000001</v>
      </c>
      <c r="U1592">
        <f>((Table1[[#This Row],[BB prob.]]*(Table1[[#This Row],[Odds]]-1)-1+Table1[[#This Row],[BB prob.]])/(Table1[[#This Row],[Odds]]-1))*0.3</f>
        <v>-7.9523076923077168E-3</v>
      </c>
      <c r="W1592">
        <f>(Table1[[#This Row],[BB Bet]]*Table1[[#This Row],[Odds]]*Table1[[#This Row],[Win]]-Table1[[#This Row],[BB Bet]])*Table1[[#This Row],[BB Bankroll]]</f>
        <v>0</v>
      </c>
      <c r="X1592">
        <f>Table1[[#This Row],[BB Bet]]*Table1[[#This Row],[Odds]]*Table1[[#This Row],[Win]]-Table1[[#This Row],[BB Bet]]</f>
        <v>0</v>
      </c>
      <c r="Y1592" s="5">
        <f>Y1591</f>
        <v>0.92980788021173588</v>
      </c>
    </row>
    <row r="1593" spans="1:25" x14ac:dyDescent="0.35">
      <c r="A1593" s="4">
        <v>2020020820</v>
      </c>
      <c r="B1593" s="4">
        <v>110</v>
      </c>
      <c r="C1593" s="4" t="s">
        <v>23</v>
      </c>
      <c r="D1593" s="4" t="s">
        <v>30</v>
      </c>
      <c r="E1593" s="4">
        <v>0</v>
      </c>
      <c r="F1593" s="4">
        <v>0</v>
      </c>
      <c r="G1593" s="4">
        <v>1.66</v>
      </c>
      <c r="H1593">
        <v>0.50445757264800251</v>
      </c>
      <c r="I1593">
        <f>((Table1[[#This Row],[H-S prob.]]*(Table1[[#This Row],[Odds]]-1)-1+Table1[[#This Row],[H-S prob.]])/(Table1[[#This Row],[Odds]]-1))*0.3</f>
        <v>-7.3909286092870896E-2</v>
      </c>
      <c r="K1593">
        <f>(Table1[[#This Row],[H-S Bet]]*Table1[[#This Row],[Odds]]*Table1[[#This Row],[Win]]-Table1[[#This Row],[H-S Bet]])*Table1[[#This Row],[H-S Bankroll]]</f>
        <v>0</v>
      </c>
      <c r="L1593">
        <f>Table1[[#This Row],[H-S Bet]]*Table1[[#This Row],[Odds]]*Table1[[#This Row],[Win]]-Table1[[#This Row],[H-S Bet]]</f>
        <v>0</v>
      </c>
      <c r="M1593" s="5">
        <f>M1592</f>
        <v>0.87034212480239403</v>
      </c>
      <c r="N1593" s="4">
        <v>0.54400000000000004</v>
      </c>
      <c r="O1593" s="4">
        <f>((Table1[[#This Row],[Dom prob.]]*(Table1[[#This Row],[Odds]]-1)-1+Table1[[#This Row],[Dom prob.]])/(Table1[[#This Row],[Odds]]-1))*0.3</f>
        <v>-4.4072727272727243E-2</v>
      </c>
      <c r="P1593" s="4"/>
      <c r="Q1593" s="4">
        <f>(Table1[[#This Row],[Dom Bet]]*Table1[[#This Row],[Odds]]*Table1[[#This Row],[Win]]-Table1[[#This Row],[Dom Bet]])*Table1[[#This Row],[Dom Bankroll]]</f>
        <v>0</v>
      </c>
      <c r="R1593" s="4">
        <f>Table1[[#This Row],[Dom Bet]]*Table1[[#This Row],[Odds]]*Table1[[#This Row],[Win]]-Table1[[#This Row],[Dom Bet]]</f>
        <v>0</v>
      </c>
      <c r="S1593" s="4">
        <f>S1592</f>
        <v>1.4334642113798661</v>
      </c>
      <c r="T1593">
        <v>0.58020000000000005</v>
      </c>
      <c r="U1593">
        <f>((Table1[[#This Row],[BB prob.]]*(Table1[[#This Row],[Odds]]-1)-1+Table1[[#This Row],[BB prob.]])/(Table1[[#This Row],[Odds]]-1))*0.3</f>
        <v>-1.6758181818181773E-2</v>
      </c>
      <c r="W1593">
        <f>(Table1[[#This Row],[BB Bet]]*Table1[[#This Row],[Odds]]*Table1[[#This Row],[Win]]-Table1[[#This Row],[BB Bet]])*Table1[[#This Row],[BB Bankroll]]</f>
        <v>0</v>
      </c>
      <c r="X1593">
        <f>Table1[[#This Row],[BB Bet]]*Table1[[#This Row],[Odds]]*Table1[[#This Row],[Win]]-Table1[[#This Row],[BB Bet]]</f>
        <v>0</v>
      </c>
      <c r="Y1593" s="5">
        <f>Y1592</f>
        <v>0.92980788021173588</v>
      </c>
    </row>
    <row r="1594" spans="1:25" x14ac:dyDescent="0.35">
      <c r="A1594" s="4">
        <v>2020020821</v>
      </c>
      <c r="B1594" s="4">
        <v>110</v>
      </c>
      <c r="C1594" s="4" t="s">
        <v>29</v>
      </c>
      <c r="D1594" s="4" t="s">
        <v>27</v>
      </c>
      <c r="E1594" s="4">
        <v>1</v>
      </c>
      <c r="F1594" s="4">
        <v>1</v>
      </c>
      <c r="G1594" s="4">
        <v>2.0499999999999998</v>
      </c>
      <c r="H1594">
        <v>0.49148708785620671</v>
      </c>
      <c r="I1594">
        <f>((Table1[[#This Row],[H-S prob.]]*(Table1[[#This Row],[Odds]]-1)-1+Table1[[#This Row],[H-S prob.]])/(Table1[[#This Row],[Odds]]-1))*0.3</f>
        <v>2.1567228872067606E-3</v>
      </c>
      <c r="J1594">
        <v>2.1567228872067606E-3</v>
      </c>
      <c r="K1594">
        <f>(Table1[[#This Row],[H-S Bet]]*Table1[[#This Row],[Odds]]*Table1[[#This Row],[Win]]-Table1[[#This Row],[H-S Bet]])*Table1[[#This Row],[H-S Bankroll]]</f>
        <v>1.9709411192745602E-3</v>
      </c>
      <c r="L1594">
        <f>Table1[[#This Row],[H-S Bet]]*Table1[[#This Row],[Odds]]*Table1[[#This Row],[Win]]-Table1[[#This Row],[H-S Bet]]</f>
        <v>2.2645590315670985E-3</v>
      </c>
      <c r="M1594" s="5">
        <f>M1593</f>
        <v>0.87034212480239403</v>
      </c>
      <c r="N1594" s="4">
        <v>0.504</v>
      </c>
      <c r="O1594" s="4">
        <f>((Table1[[#This Row],[Dom prob.]]*(Table1[[#This Row],[Odds]]-1)-1+Table1[[#This Row],[Dom prob.]])/(Table1[[#This Row],[Odds]]-1))*0.3</f>
        <v>9.4857142857142571E-3</v>
      </c>
      <c r="P1594" s="4">
        <v>9.4857142857142571E-3</v>
      </c>
      <c r="Q1594" s="4">
        <f>(Table1[[#This Row],[Dom Bet]]*Table1[[#This Row],[Odds]]*Table1[[#This Row],[Win]]-Table1[[#This Row],[Dom Bet]])*Table1[[#This Row],[Dom Bankroll]]</f>
        <v>1.4277303545343421E-2</v>
      </c>
      <c r="R1594" s="4">
        <f>Table1[[#This Row],[Dom Bet]]*Table1[[#This Row],[Odds]]*Table1[[#This Row],[Win]]-Table1[[#This Row],[Dom Bet]]</f>
        <v>9.9599999999999689E-3</v>
      </c>
      <c r="S1594" s="4">
        <f>S1593</f>
        <v>1.4334642113798661</v>
      </c>
      <c r="T1594">
        <v>0.44280000000000003</v>
      </c>
      <c r="U1594">
        <f>((Table1[[#This Row],[BB prob.]]*(Table1[[#This Row],[Odds]]-1)-1+Table1[[#This Row],[BB prob.]])/(Table1[[#This Row],[Odds]]-1))*0.3</f>
        <v>-2.6360000000000022E-2</v>
      </c>
      <c r="W1594">
        <f>(Table1[[#This Row],[BB Bet]]*Table1[[#This Row],[Odds]]*Table1[[#This Row],[Win]]-Table1[[#This Row],[BB Bet]])*Table1[[#This Row],[BB Bankroll]]</f>
        <v>0</v>
      </c>
      <c r="X1594">
        <f>Table1[[#This Row],[BB Bet]]*Table1[[#This Row],[Odds]]*Table1[[#This Row],[Win]]-Table1[[#This Row],[BB Bet]]</f>
        <v>0</v>
      </c>
      <c r="Y1594" s="5">
        <f>Y1593</f>
        <v>0.92980788021173588</v>
      </c>
    </row>
    <row r="1595" spans="1:25" x14ac:dyDescent="0.35">
      <c r="A1595" s="4">
        <v>2020020821</v>
      </c>
      <c r="B1595" s="4">
        <v>110</v>
      </c>
      <c r="C1595" s="4" t="s">
        <v>27</v>
      </c>
      <c r="D1595" s="4" t="s">
        <v>29</v>
      </c>
      <c r="E1595" s="4">
        <v>0</v>
      </c>
      <c r="F1595" s="4">
        <v>0</v>
      </c>
      <c r="G1595" s="4">
        <v>1.8</v>
      </c>
      <c r="H1595">
        <v>0.50851291214379324</v>
      </c>
      <c r="I1595">
        <f>((Table1[[#This Row],[H-S prob.]]*(Table1[[#This Row],[Odds]]-1)-1+Table1[[#This Row],[H-S prob.]])/(Table1[[#This Row],[Odds]]-1))*0.3</f>
        <v>-3.1753784302939556E-2</v>
      </c>
      <c r="K1595">
        <f>(Table1[[#This Row],[H-S Bet]]*Table1[[#This Row],[Odds]]*Table1[[#This Row],[Win]]-Table1[[#This Row],[H-S Bet]])*Table1[[#This Row],[H-S Bankroll]]</f>
        <v>0</v>
      </c>
      <c r="L1595">
        <f>Table1[[#This Row],[H-S Bet]]*Table1[[#This Row],[Odds]]*Table1[[#This Row],[Win]]-Table1[[#This Row],[H-S Bet]]</f>
        <v>0</v>
      </c>
      <c r="M1595" s="5">
        <f>M1594</f>
        <v>0.87034212480239403</v>
      </c>
      <c r="N1595" s="4">
        <v>0.496</v>
      </c>
      <c r="O1595" s="4">
        <f>((Table1[[#This Row],[Dom prob.]]*(Table1[[#This Row],[Odds]]-1)-1+Table1[[#This Row],[Dom prob.]])/(Table1[[#This Row],[Odds]]-1))*0.3</f>
        <v>-4.0199999999999986E-2</v>
      </c>
      <c r="P1595" s="4"/>
      <c r="Q1595" s="4">
        <f>(Table1[[#This Row],[Dom Bet]]*Table1[[#This Row],[Odds]]*Table1[[#This Row],[Win]]-Table1[[#This Row],[Dom Bet]])*Table1[[#This Row],[Dom Bankroll]]</f>
        <v>0</v>
      </c>
      <c r="R1595" s="4">
        <f>Table1[[#This Row],[Dom Bet]]*Table1[[#This Row],[Odds]]*Table1[[#This Row],[Win]]-Table1[[#This Row],[Dom Bet]]</f>
        <v>0</v>
      </c>
      <c r="S1595" s="4">
        <f>S1594</f>
        <v>1.4334642113798661</v>
      </c>
      <c r="T1595">
        <v>0.55719999999999992</v>
      </c>
      <c r="U1595">
        <f>((Table1[[#This Row],[BB prob.]]*(Table1[[#This Row],[Odds]]-1)-1+Table1[[#This Row],[BB prob.]])/(Table1[[#This Row],[Odds]]-1))*0.3</f>
        <v>1.1099999999999444E-3</v>
      </c>
      <c r="V1595">
        <v>1.1099999999999444E-3</v>
      </c>
      <c r="W1595">
        <f>(Table1[[#This Row],[BB Bet]]*Table1[[#This Row],[Odds]]*Table1[[#This Row],[Win]]-Table1[[#This Row],[BB Bet]])*Table1[[#This Row],[BB Bankroll]]</f>
        <v>-1.0320867470349751E-3</v>
      </c>
      <c r="X1595">
        <f>Table1[[#This Row],[BB Bet]]*Table1[[#This Row],[Odds]]*Table1[[#This Row],[Win]]-Table1[[#This Row],[BB Bet]]</f>
        <v>-1.1099999999999444E-3</v>
      </c>
      <c r="Y1595" s="5">
        <f>Y1594</f>
        <v>0.92980788021173588</v>
      </c>
    </row>
    <row r="1596" spans="1:25" x14ac:dyDescent="0.35">
      <c r="A1596" s="4">
        <v>2020020822</v>
      </c>
      <c r="B1596" s="4">
        <v>110</v>
      </c>
      <c r="C1596" s="4" t="s">
        <v>24</v>
      </c>
      <c r="D1596" s="4" t="s">
        <v>28</v>
      </c>
      <c r="E1596" s="4">
        <v>1</v>
      </c>
      <c r="F1596" s="4">
        <v>0</v>
      </c>
      <c r="G1596" s="4">
        <v>1.62</v>
      </c>
      <c r="H1596">
        <v>0.51067551609476636</v>
      </c>
      <c r="I1596">
        <f>((Table1[[#This Row],[H-S prob.]]*(Table1[[#This Row],[Odds]]-1)-1+Table1[[#This Row],[H-S prob.]])/(Table1[[#This Row],[Odds]]-1))*0.3</f>
        <v>-8.3567256738618603E-2</v>
      </c>
      <c r="K1596">
        <f>(Table1[[#This Row],[H-S Bet]]*Table1[[#This Row],[Odds]]*Table1[[#This Row],[Win]]-Table1[[#This Row],[H-S Bet]])*Table1[[#This Row],[H-S Bankroll]]</f>
        <v>0</v>
      </c>
      <c r="L1596">
        <f>Table1[[#This Row],[H-S Bet]]*Table1[[#This Row],[Odds]]*Table1[[#This Row],[Win]]-Table1[[#This Row],[H-S Bet]]</f>
        <v>0</v>
      </c>
      <c r="M1596" s="5">
        <f>M1595</f>
        <v>0.87034212480239403</v>
      </c>
      <c r="N1596" s="4">
        <v>0.56000000000000005</v>
      </c>
      <c r="O1596" s="4">
        <f>((Table1[[#This Row],[Dom prob.]]*(Table1[[#This Row],[Odds]]-1)-1+Table1[[#This Row],[Dom prob.]])/(Table1[[#This Row],[Odds]]-1))*0.3</f>
        <v>-4.4903225806451487E-2</v>
      </c>
      <c r="P1596" s="4"/>
      <c r="Q1596" s="4">
        <f>(Table1[[#This Row],[Dom Bet]]*Table1[[#This Row],[Odds]]*Table1[[#This Row],[Win]]-Table1[[#This Row],[Dom Bet]])*Table1[[#This Row],[Dom Bankroll]]</f>
        <v>0</v>
      </c>
      <c r="R1596" s="4">
        <f>Table1[[#This Row],[Dom Bet]]*Table1[[#This Row],[Odds]]*Table1[[#This Row],[Win]]-Table1[[#This Row],[Dom Bet]]</f>
        <v>0</v>
      </c>
      <c r="S1596" s="4">
        <f>S1595</f>
        <v>1.4334642113798661</v>
      </c>
      <c r="T1596">
        <v>0.58020000000000005</v>
      </c>
      <c r="U1596">
        <f>((Table1[[#This Row],[BB prob.]]*(Table1[[#This Row],[Odds]]-1)-1+Table1[[#This Row],[BB prob.]])/(Table1[[#This Row],[Odds]]-1))*0.3</f>
        <v>-2.9069032258064412E-2</v>
      </c>
      <c r="W1596">
        <f>(Table1[[#This Row],[BB Bet]]*Table1[[#This Row],[Odds]]*Table1[[#This Row],[Win]]-Table1[[#This Row],[BB Bet]])*Table1[[#This Row],[BB Bankroll]]</f>
        <v>0</v>
      </c>
      <c r="X1596">
        <f>Table1[[#This Row],[BB Bet]]*Table1[[#This Row],[Odds]]*Table1[[#This Row],[Win]]-Table1[[#This Row],[BB Bet]]</f>
        <v>0</v>
      </c>
      <c r="Y1596" s="5">
        <f>Y1595</f>
        <v>0.92980788021173588</v>
      </c>
    </row>
    <row r="1597" spans="1:25" x14ac:dyDescent="0.35">
      <c r="A1597" s="4">
        <v>2020020822</v>
      </c>
      <c r="B1597" s="4">
        <v>110</v>
      </c>
      <c r="C1597" s="4" t="s">
        <v>28</v>
      </c>
      <c r="D1597" s="4" t="s">
        <v>24</v>
      </c>
      <c r="E1597" s="4">
        <v>0</v>
      </c>
      <c r="F1597" s="4">
        <v>1</v>
      </c>
      <c r="G1597" s="4">
        <v>2.4</v>
      </c>
      <c r="H1597">
        <v>0.4893244839052337</v>
      </c>
      <c r="I1597">
        <f>((Table1[[#This Row],[H-S prob.]]*(Table1[[#This Row],[Odds]]-1)-1+Table1[[#This Row],[H-S prob.]])/(Table1[[#This Row],[Odds]]-1))*0.3</f>
        <v>3.7366877436977329E-2</v>
      </c>
      <c r="J1597">
        <v>3.7366877436977329E-2</v>
      </c>
      <c r="K1597">
        <f>(Table1[[#This Row],[H-S Bet]]*Table1[[#This Row],[Odds]]*Table1[[#This Row],[Win]]-Table1[[#This Row],[H-S Bet]])*Table1[[#This Row],[H-S Bankroll]]</f>
        <v>4.5530754508021271E-2</v>
      </c>
      <c r="L1597">
        <f>Table1[[#This Row],[H-S Bet]]*Table1[[#This Row],[Odds]]*Table1[[#This Row],[Win]]-Table1[[#This Row],[H-S Bet]]</f>
        <v>5.2313628411768252E-2</v>
      </c>
      <c r="M1597" s="5">
        <f>M1596</f>
        <v>0.87034212480239403</v>
      </c>
      <c r="N1597" s="4">
        <v>0.43999999999999995</v>
      </c>
      <c r="O1597" s="4">
        <f>((Table1[[#This Row],[Dom prob.]]*(Table1[[#This Row],[Odds]]-1)-1+Table1[[#This Row],[Dom prob.]])/(Table1[[#This Row],[Odds]]-1))*0.3</f>
        <v>1.1999999999999964E-2</v>
      </c>
      <c r="P1597" s="4">
        <v>1.1999999999999964E-2</v>
      </c>
      <c r="Q1597" s="4">
        <f>(Table1[[#This Row],[Dom Bet]]*Table1[[#This Row],[Odds]]*Table1[[#This Row],[Win]]-Table1[[#This Row],[Dom Bet]])*Table1[[#This Row],[Dom Bankroll]]</f>
        <v>2.4082198751181675E-2</v>
      </c>
      <c r="R1597" s="4">
        <f>Table1[[#This Row],[Dom Bet]]*Table1[[#This Row],[Odds]]*Table1[[#This Row],[Win]]-Table1[[#This Row],[Dom Bet]]</f>
        <v>1.6799999999999947E-2</v>
      </c>
      <c r="S1597" s="4">
        <f>S1596</f>
        <v>1.4334642113798661</v>
      </c>
      <c r="T1597">
        <v>0.41979999999999995</v>
      </c>
      <c r="U1597">
        <f>((Table1[[#This Row],[BB prob.]]*(Table1[[#This Row],[Odds]]-1)-1+Table1[[#This Row],[BB prob.]])/(Table1[[#This Row],[Odds]]-1))*0.3</f>
        <v>1.6114285714285415E-3</v>
      </c>
      <c r="V1597">
        <v>1.6114285714285415E-3</v>
      </c>
      <c r="W1597">
        <f>(Table1[[#This Row],[BB Bet]]*Table1[[#This Row],[Odds]]*Table1[[#This Row],[Win]]-Table1[[#This Row],[BB Bet]])*Table1[[#This Row],[BB Bankroll]]</f>
        <v>2.0976465777576368E-3</v>
      </c>
      <c r="X1597">
        <f>Table1[[#This Row],[BB Bet]]*Table1[[#This Row],[Odds]]*Table1[[#This Row],[Win]]-Table1[[#This Row],[BB Bet]]</f>
        <v>2.2559999999999577E-3</v>
      </c>
      <c r="Y1597" s="5">
        <f>Y1596</f>
        <v>0.92980788021173588</v>
      </c>
    </row>
    <row r="1598" spans="1:25" x14ac:dyDescent="0.35">
      <c r="A1598" s="4">
        <v>2020020823</v>
      </c>
      <c r="B1598" s="4">
        <v>110</v>
      </c>
      <c r="C1598" s="4" t="s">
        <v>10</v>
      </c>
      <c r="D1598" s="4" t="s">
        <v>25</v>
      </c>
      <c r="E1598" s="4">
        <v>0</v>
      </c>
      <c r="F1598" s="4">
        <v>1</v>
      </c>
      <c r="G1598" s="4">
        <v>1.37</v>
      </c>
      <c r="H1598">
        <v>0.66445263558132261</v>
      </c>
      <c r="I1598">
        <f>((Table1[[#This Row],[H-S prob.]]*(Table1[[#This Row],[Odds]]-1)-1+Table1[[#This Row],[H-S prob.]])/(Table1[[#This Row],[Odds]]-1))*0.3</f>
        <v>-7.2729639935341567E-2</v>
      </c>
      <c r="K1598">
        <f>(Table1[[#This Row],[H-S Bet]]*Table1[[#This Row],[Odds]]*Table1[[#This Row],[Win]]-Table1[[#This Row],[H-S Bet]])*Table1[[#This Row],[H-S Bankroll]]</f>
        <v>0</v>
      </c>
      <c r="L1598">
        <f>Table1[[#This Row],[H-S Bet]]*Table1[[#This Row],[Odds]]*Table1[[#This Row],[Win]]-Table1[[#This Row],[H-S Bet]]</f>
        <v>0</v>
      </c>
      <c r="M1598" s="5">
        <f>M1597</f>
        <v>0.87034212480239403</v>
      </c>
      <c r="N1598" s="4">
        <v>0.66900000000000004</v>
      </c>
      <c r="O1598" s="4">
        <f>((Table1[[#This Row],[Dom prob.]]*(Table1[[#This Row],[Odds]]-1)-1+Table1[[#This Row],[Dom prob.]])/(Table1[[#This Row],[Odds]]-1))*0.3</f>
        <v>-6.7678378378378298E-2</v>
      </c>
      <c r="P1598" s="4"/>
      <c r="Q1598" s="4">
        <f>(Table1[[#This Row],[Dom Bet]]*Table1[[#This Row],[Odds]]*Table1[[#This Row],[Win]]-Table1[[#This Row],[Dom Bet]])*Table1[[#This Row],[Dom Bankroll]]</f>
        <v>0</v>
      </c>
      <c r="R1598" s="4">
        <f>Table1[[#This Row],[Dom Bet]]*Table1[[#This Row],[Odds]]*Table1[[#This Row],[Win]]-Table1[[#This Row],[Dom Bet]]</f>
        <v>0</v>
      </c>
      <c r="S1598" s="4">
        <f>S1597</f>
        <v>1.4334642113798661</v>
      </c>
      <c r="T1598">
        <v>0.71970000000000001</v>
      </c>
      <c r="U1598">
        <f>((Table1[[#This Row],[BB prob.]]*(Table1[[#This Row],[Odds]]-1)-1+Table1[[#This Row],[BB prob.]])/(Table1[[#This Row],[Odds]]-1))*0.3</f>
        <v>-1.1360270270270263E-2</v>
      </c>
      <c r="W1598">
        <f>(Table1[[#This Row],[BB Bet]]*Table1[[#This Row],[Odds]]*Table1[[#This Row],[Win]]-Table1[[#This Row],[BB Bet]])*Table1[[#This Row],[BB Bankroll]]</f>
        <v>0</v>
      </c>
      <c r="X1598">
        <f>Table1[[#This Row],[BB Bet]]*Table1[[#This Row],[Odds]]*Table1[[#This Row],[Win]]-Table1[[#This Row],[BB Bet]]</f>
        <v>0</v>
      </c>
      <c r="Y1598" s="5">
        <f>Y1597</f>
        <v>0.92980788021173588</v>
      </c>
    </row>
    <row r="1599" spans="1:25" x14ac:dyDescent="0.35">
      <c r="A1599" s="4">
        <v>2020020823</v>
      </c>
      <c r="B1599" s="4">
        <v>110</v>
      </c>
      <c r="C1599" s="4" t="s">
        <v>25</v>
      </c>
      <c r="D1599" s="4" t="s">
        <v>10</v>
      </c>
      <c r="E1599" s="4">
        <v>1</v>
      </c>
      <c r="F1599" s="4">
        <v>0</v>
      </c>
      <c r="G1599" s="4">
        <v>3.3</v>
      </c>
      <c r="H1599">
        <v>0.33554736441867739</v>
      </c>
      <c r="I1599">
        <f>((Table1[[#This Row],[H-S prob.]]*(Table1[[#This Row],[Odds]]-1)-1+Table1[[#This Row],[H-S prob.]])/(Table1[[#This Row],[Odds]]-1))*0.3</f>
        <v>1.3996474249778521E-2</v>
      </c>
      <c r="J1599">
        <v>1.3996474249778521E-2</v>
      </c>
      <c r="K1599">
        <f>(Table1[[#This Row],[H-S Bet]]*Table1[[#This Row],[Odds]]*Table1[[#This Row],[Win]]-Table1[[#This Row],[H-S Bet]])*Table1[[#This Row],[H-S Bankroll]]</f>
        <v>-1.2181721138294231E-2</v>
      </c>
      <c r="L1599">
        <f>Table1[[#This Row],[H-S Bet]]*Table1[[#This Row],[Odds]]*Table1[[#This Row],[Win]]-Table1[[#This Row],[H-S Bet]]</f>
        <v>-1.3996474249778521E-2</v>
      </c>
      <c r="M1599" s="5">
        <f>M1598</f>
        <v>0.87034212480239403</v>
      </c>
      <c r="N1599" s="4">
        <v>0.33100000000000002</v>
      </c>
      <c r="O1599" s="4">
        <f>((Table1[[#This Row],[Dom prob.]]*(Table1[[#This Row],[Odds]]-1)-1+Table1[[#This Row],[Dom prob.]])/(Table1[[#This Row],[Odds]]-1))*0.3</f>
        <v>1.2039130434782608E-2</v>
      </c>
      <c r="P1599" s="4">
        <v>1.2039130434782608E-2</v>
      </c>
      <c r="Q1599" s="4">
        <f>(Table1[[#This Row],[Dom Bet]]*Table1[[#This Row],[Odds]]*Table1[[#This Row],[Win]]-Table1[[#This Row],[Dom Bet]])*Table1[[#This Row],[Dom Bankroll]]</f>
        <v>-1.7257662614394997E-2</v>
      </c>
      <c r="R1599" s="4">
        <f>Table1[[#This Row],[Dom Bet]]*Table1[[#This Row],[Odds]]*Table1[[#This Row],[Win]]-Table1[[#This Row],[Dom Bet]]</f>
        <v>-1.2039130434782608E-2</v>
      </c>
      <c r="S1599" s="4">
        <f>S1598</f>
        <v>1.4334642113798661</v>
      </c>
      <c r="T1599">
        <v>0.28029999999999999</v>
      </c>
      <c r="U1599">
        <f>((Table1[[#This Row],[BB prob.]]*(Table1[[#This Row],[Odds]]-1)-1+Table1[[#This Row],[BB prob.]])/(Table1[[#This Row],[Odds]]-1))*0.3</f>
        <v>-9.7839130434782644E-3</v>
      </c>
      <c r="W1599">
        <f>(Table1[[#This Row],[BB Bet]]*Table1[[#This Row],[Odds]]*Table1[[#This Row],[Win]]-Table1[[#This Row],[BB Bet]])*Table1[[#This Row],[BB Bankroll]]</f>
        <v>0</v>
      </c>
      <c r="X1599">
        <f>Table1[[#This Row],[BB Bet]]*Table1[[#This Row],[Odds]]*Table1[[#This Row],[Win]]-Table1[[#This Row],[BB Bet]]</f>
        <v>0</v>
      </c>
      <c r="Y1599" s="5">
        <f>Y1598</f>
        <v>0.92980788021173588</v>
      </c>
    </row>
    <row r="1600" spans="1:25" x14ac:dyDescent="0.35">
      <c r="A1600" s="4">
        <v>2020020823.0999999</v>
      </c>
      <c r="B1600" s="4">
        <v>110</v>
      </c>
      <c r="C1600" s="4" t="s">
        <v>32</v>
      </c>
      <c r="D1600" s="4" t="s">
        <v>31</v>
      </c>
      <c r="E1600" s="4">
        <v>0</v>
      </c>
      <c r="F1600" s="4">
        <v>0</v>
      </c>
      <c r="G1600" s="4">
        <v>2.1</v>
      </c>
      <c r="H1600">
        <v>0.47187385883637373</v>
      </c>
      <c r="I1600">
        <f>((Table1[[#This Row],[H-S prob.]]*(Table1[[#This Row],[Odds]]-1)-1+Table1[[#This Row],[H-S prob.]])/(Table1[[#This Row],[Odds]]-1))*0.3</f>
        <v>-2.4722444846223086E-3</v>
      </c>
      <c r="K1600">
        <f>(Table1[[#This Row],[H-S Bet]]*Table1[[#This Row],[Odds]]*Table1[[#This Row],[Win]]-Table1[[#This Row],[H-S Bet]])*Table1[[#This Row],[H-S Bankroll]]</f>
        <v>0</v>
      </c>
      <c r="L1600">
        <f>Table1[[#This Row],[H-S Bet]]*Table1[[#This Row],[Odds]]*Table1[[#This Row],[Win]]-Table1[[#This Row],[H-S Bet]]</f>
        <v>0</v>
      </c>
      <c r="M1600" s="5">
        <f>M1599</f>
        <v>0.87034212480239403</v>
      </c>
      <c r="N1600" s="4">
        <v>0.44099999999999995</v>
      </c>
      <c r="O1600" s="4">
        <f>((Table1[[#This Row],[Dom prob.]]*(Table1[[#This Row],[Odds]]-1)-1+Table1[[#This Row],[Dom prob.]])/(Table1[[#This Row],[Odds]]-1))*0.3</f>
        <v>-2.0154545454545474E-2</v>
      </c>
      <c r="P1600" s="4"/>
      <c r="Q1600" s="4">
        <f>(Table1[[#This Row],[Dom Bet]]*Table1[[#This Row],[Odds]]*Table1[[#This Row],[Win]]-Table1[[#This Row],[Dom Bet]])*Table1[[#This Row],[Dom Bankroll]]</f>
        <v>0</v>
      </c>
      <c r="R1600" s="4">
        <f>Table1[[#This Row],[Dom Bet]]*Table1[[#This Row],[Odds]]*Table1[[#This Row],[Win]]-Table1[[#This Row],[Dom Bet]]</f>
        <v>0</v>
      </c>
      <c r="S1600" s="4">
        <f>S1599</f>
        <v>1.4334642113798661</v>
      </c>
      <c r="T1600">
        <v>0.4325</v>
      </c>
      <c r="U1600">
        <f>((Table1[[#This Row],[BB prob.]]*(Table1[[#This Row],[Odds]]-1)-1+Table1[[#This Row],[BB prob.]])/(Table1[[#This Row],[Odds]]-1))*0.3</f>
        <v>-2.5022727272727269E-2</v>
      </c>
      <c r="W1600">
        <f>(Table1[[#This Row],[BB Bet]]*Table1[[#This Row],[Odds]]*Table1[[#This Row],[Win]]-Table1[[#This Row],[BB Bet]])*Table1[[#This Row],[BB Bankroll]]</f>
        <v>0</v>
      </c>
      <c r="X1600">
        <f>Table1[[#This Row],[BB Bet]]*Table1[[#This Row],[Odds]]*Table1[[#This Row],[Win]]-Table1[[#This Row],[BB Bet]]</f>
        <v>0</v>
      </c>
      <c r="Y1600" s="5">
        <f>Y1599</f>
        <v>0.92980788021173588</v>
      </c>
    </row>
    <row r="1601" spans="1:25" x14ac:dyDescent="0.35">
      <c r="A1601" s="4">
        <v>2020020823.0999999</v>
      </c>
      <c r="B1601" s="4">
        <v>110</v>
      </c>
      <c r="C1601" s="4" t="s">
        <v>31</v>
      </c>
      <c r="D1601" s="4" t="s">
        <v>32</v>
      </c>
      <c r="E1601" s="4">
        <v>1</v>
      </c>
      <c r="F1601" s="4">
        <v>1</v>
      </c>
      <c r="G1601" s="4">
        <v>1.8</v>
      </c>
      <c r="H1601">
        <v>0.52812614116362622</v>
      </c>
      <c r="I1601">
        <f>((Table1[[#This Row],[H-S prob.]]*(Table1[[#This Row],[Odds]]-1)-1+Table1[[#This Row],[H-S prob.]])/(Table1[[#This Row],[Odds]]-1))*0.3</f>
        <v>-1.8514854714552303E-2</v>
      </c>
      <c r="K1601">
        <f>(Table1[[#This Row],[H-S Bet]]*Table1[[#This Row],[Odds]]*Table1[[#This Row],[Win]]-Table1[[#This Row],[H-S Bet]])*Table1[[#This Row],[H-S Bankroll]]</f>
        <v>0</v>
      </c>
      <c r="L1601">
        <f>Table1[[#This Row],[H-S Bet]]*Table1[[#This Row],[Odds]]*Table1[[#This Row],[Win]]-Table1[[#This Row],[H-S Bet]]</f>
        <v>0</v>
      </c>
      <c r="M1601" s="5">
        <f>M1600</f>
        <v>0.87034212480239403</v>
      </c>
      <c r="N1601" s="4">
        <v>0.55900000000000005</v>
      </c>
      <c r="O1601" s="4">
        <f>((Table1[[#This Row],[Dom prob.]]*(Table1[[#This Row],[Odds]]-1)-1+Table1[[#This Row],[Dom prob.]])/(Table1[[#This Row],[Odds]]-1))*0.3</f>
        <v>2.3250000000000354E-3</v>
      </c>
      <c r="P1601" s="4">
        <v>2.3250000000000354E-3</v>
      </c>
      <c r="Q1601" s="4">
        <f>(Table1[[#This Row],[Dom Bet]]*Table1[[#This Row],[Odds]]*Table1[[#This Row],[Win]]-Table1[[#This Row],[Dom Bet]])*Table1[[#This Row],[Dom Bankroll]]</f>
        <v>2.6662434331665916E-3</v>
      </c>
      <c r="R1601" s="4">
        <f>Table1[[#This Row],[Dom Bet]]*Table1[[#This Row],[Odds]]*Table1[[#This Row],[Win]]-Table1[[#This Row],[Dom Bet]]</f>
        <v>1.8600000000000283E-3</v>
      </c>
      <c r="S1601" s="4">
        <f>S1600</f>
        <v>1.4334642113798661</v>
      </c>
      <c r="T1601">
        <v>0.5675</v>
      </c>
      <c r="U1601">
        <f>((Table1[[#This Row],[BB prob.]]*(Table1[[#This Row],[Odds]]-1)-1+Table1[[#This Row],[BB prob.]])/(Table1[[#This Row],[Odds]]-1))*0.3</f>
        <v>8.0624999999999863E-3</v>
      </c>
      <c r="V1601">
        <v>8.0624999999999863E-3</v>
      </c>
      <c r="W1601">
        <f>(Table1[[#This Row],[BB Bet]]*Table1[[#This Row],[Odds]]*Table1[[#This Row],[Win]]-Table1[[#This Row],[BB Bet]])*Table1[[#This Row],[BB Bankroll]]</f>
        <v>5.9972608273656863E-3</v>
      </c>
      <c r="X1601">
        <f>Table1[[#This Row],[BB Bet]]*Table1[[#This Row],[Odds]]*Table1[[#This Row],[Win]]-Table1[[#This Row],[BB Bet]]</f>
        <v>6.4499999999999887E-3</v>
      </c>
      <c r="Y1601" s="5">
        <f>Y1600</f>
        <v>0.92980788021173588</v>
      </c>
    </row>
    <row r="1602" spans="1:25" x14ac:dyDescent="0.35">
      <c r="A1602" s="4">
        <v>2020020823.2</v>
      </c>
      <c r="B1602" s="4">
        <v>110</v>
      </c>
      <c r="C1602" s="4" t="s">
        <v>8</v>
      </c>
      <c r="D1602" s="4" t="s">
        <v>9</v>
      </c>
      <c r="E1602" s="4">
        <v>0</v>
      </c>
      <c r="F1602" s="4">
        <v>1</v>
      </c>
      <c r="G1602" s="4">
        <v>1.47</v>
      </c>
      <c r="H1602">
        <v>0.58169034291078792</v>
      </c>
      <c r="I1602">
        <f>((Table1[[#This Row],[H-S prob.]]*(Table1[[#This Row],[Odds]]-1)-1+Table1[[#This Row],[H-S prob.]])/(Table1[[#This Row],[Odds]]-1))*0.3</f>
        <v>-9.2499061226260712E-2</v>
      </c>
      <c r="K1602">
        <f>(Table1[[#This Row],[H-S Bet]]*Table1[[#This Row],[Odds]]*Table1[[#This Row],[Win]]-Table1[[#This Row],[H-S Bet]])*Table1[[#This Row],[H-S Bankroll]]</f>
        <v>0</v>
      </c>
      <c r="L1602">
        <f>Table1[[#This Row],[H-S Bet]]*Table1[[#This Row],[Odds]]*Table1[[#This Row],[Win]]-Table1[[#This Row],[H-S Bet]]</f>
        <v>0</v>
      </c>
      <c r="M1602" s="5">
        <f>M1601</f>
        <v>0.87034212480239403</v>
      </c>
      <c r="N1602" s="4">
        <v>0.58400000000000007</v>
      </c>
      <c r="O1602" s="4">
        <f>((Table1[[#This Row],[Dom prob.]]*(Table1[[#This Row],[Odds]]-1)-1+Table1[[#This Row],[Dom prob.]])/(Table1[[#This Row],[Odds]]-1))*0.3</f>
        <v>-9.0331914893616944E-2</v>
      </c>
      <c r="P1602" s="4"/>
      <c r="Q1602" s="4">
        <f>(Table1[[#This Row],[Dom Bet]]*Table1[[#This Row],[Odds]]*Table1[[#This Row],[Win]]-Table1[[#This Row],[Dom Bet]])*Table1[[#This Row],[Dom Bankroll]]</f>
        <v>0</v>
      </c>
      <c r="R1602" s="4">
        <f>Table1[[#This Row],[Dom Bet]]*Table1[[#This Row],[Odds]]*Table1[[#This Row],[Win]]-Table1[[#This Row],[Dom Bet]]</f>
        <v>0</v>
      </c>
      <c r="S1602" s="4">
        <f>S1601</f>
        <v>1.4334642113798661</v>
      </c>
      <c r="T1602">
        <v>0.60470000000000002</v>
      </c>
      <c r="U1602">
        <f>((Table1[[#This Row],[BB prob.]]*(Table1[[#This Row],[Odds]]-1)-1+Table1[[#This Row],[BB prob.]])/(Table1[[#This Row],[Odds]]-1))*0.3</f>
        <v>-7.0909148936170244E-2</v>
      </c>
      <c r="W1602">
        <f>(Table1[[#This Row],[BB Bet]]*Table1[[#This Row],[Odds]]*Table1[[#This Row],[Win]]-Table1[[#This Row],[BB Bet]])*Table1[[#This Row],[BB Bankroll]]</f>
        <v>0</v>
      </c>
      <c r="X1602">
        <f>Table1[[#This Row],[BB Bet]]*Table1[[#This Row],[Odds]]*Table1[[#This Row],[Win]]-Table1[[#This Row],[BB Bet]]</f>
        <v>0</v>
      </c>
      <c r="Y1602" s="5">
        <f>Y1601</f>
        <v>0.92980788021173588</v>
      </c>
    </row>
    <row r="1603" spans="1:25" x14ac:dyDescent="0.35">
      <c r="A1603" s="4">
        <v>2020020823.2</v>
      </c>
      <c r="B1603" s="4">
        <v>110</v>
      </c>
      <c r="C1603" s="4" t="s">
        <v>9</v>
      </c>
      <c r="D1603" s="4" t="s">
        <v>8</v>
      </c>
      <c r="E1603" s="4">
        <v>1</v>
      </c>
      <c r="F1603" s="4">
        <v>0</v>
      </c>
      <c r="G1603" s="4">
        <v>2.8</v>
      </c>
      <c r="H1603">
        <v>0.41830965708921197</v>
      </c>
      <c r="I1603">
        <f>((Table1[[#This Row],[H-S prob.]]*(Table1[[#This Row],[Odds]]-1)-1+Table1[[#This Row],[H-S prob.]])/(Table1[[#This Row],[Odds]]-1))*0.3</f>
        <v>2.8544506641632234E-2</v>
      </c>
      <c r="J1603">
        <v>2.8544506641632234E-2</v>
      </c>
      <c r="K1603">
        <f>(Table1[[#This Row],[H-S Bet]]*Table1[[#This Row],[Odds]]*Table1[[#This Row],[Win]]-Table1[[#This Row],[H-S Bet]])*Table1[[#This Row],[H-S Bankroll]]</f>
        <v>-2.4843486561914246E-2</v>
      </c>
      <c r="L1603">
        <f>Table1[[#This Row],[H-S Bet]]*Table1[[#This Row],[Odds]]*Table1[[#This Row],[Win]]-Table1[[#This Row],[H-S Bet]]</f>
        <v>-2.8544506641632234E-2</v>
      </c>
      <c r="M1603" s="5">
        <f>M1602</f>
        <v>0.87034212480239403</v>
      </c>
      <c r="N1603" s="4">
        <v>0.41599999999999998</v>
      </c>
      <c r="O1603" s="4">
        <f>((Table1[[#This Row],[Dom prob.]]*(Table1[[#This Row],[Odds]]-1)-1+Table1[[#This Row],[Dom prob.]])/(Table1[[#This Row],[Odds]]-1))*0.3</f>
        <v>2.746666666666665E-2</v>
      </c>
      <c r="P1603" s="4">
        <v>2.746666666666665E-2</v>
      </c>
      <c r="Q1603" s="4">
        <f>(Table1[[#This Row],[Dom Bet]]*Table1[[#This Row],[Odds]]*Table1[[#This Row],[Win]]-Table1[[#This Row],[Dom Bet]])*Table1[[#This Row],[Dom Bankroll]]</f>
        <v>-3.9372483672566967E-2</v>
      </c>
      <c r="R1603" s="4">
        <f>Table1[[#This Row],[Dom Bet]]*Table1[[#This Row],[Odds]]*Table1[[#This Row],[Win]]-Table1[[#This Row],[Dom Bet]]</f>
        <v>-2.746666666666665E-2</v>
      </c>
      <c r="S1603" s="4">
        <f>S1602</f>
        <v>1.4334642113798661</v>
      </c>
      <c r="T1603">
        <v>0.39529999999999998</v>
      </c>
      <c r="U1603">
        <f>((Table1[[#This Row],[BB prob.]]*(Table1[[#This Row],[Odds]]-1)-1+Table1[[#This Row],[BB prob.]])/(Table1[[#This Row],[Odds]]-1))*0.3</f>
        <v>1.7806666666666655E-2</v>
      </c>
      <c r="V1603">
        <v>1.7806666666666655E-2</v>
      </c>
      <c r="W1603">
        <f>(Table1[[#This Row],[BB Bet]]*Table1[[#This Row],[Odds]]*Table1[[#This Row],[Win]]-Table1[[#This Row],[BB Bet]])*Table1[[#This Row],[BB Bankroll]]</f>
        <v>-1.6556778986970298E-2</v>
      </c>
      <c r="X1603">
        <f>Table1[[#This Row],[BB Bet]]*Table1[[#This Row],[Odds]]*Table1[[#This Row],[Win]]-Table1[[#This Row],[BB Bet]]</f>
        <v>-1.7806666666666655E-2</v>
      </c>
      <c r="Y1603" s="5">
        <f>Y1602</f>
        <v>0.92980788021173588</v>
      </c>
    </row>
    <row r="1604" spans="1:25" x14ac:dyDescent="0.35">
      <c r="A1604" s="4">
        <v>2020020824</v>
      </c>
      <c r="B1604" s="4">
        <v>111</v>
      </c>
      <c r="C1604" s="4" t="s">
        <v>12</v>
      </c>
      <c r="D1604" s="4" t="s">
        <v>16</v>
      </c>
      <c r="E1604" s="4">
        <v>1</v>
      </c>
      <c r="F1604" s="4">
        <v>1</v>
      </c>
      <c r="G1604" s="4">
        <v>3.05</v>
      </c>
      <c r="H1604">
        <v>0.36706936541650192</v>
      </c>
      <c r="I1604">
        <f>((Table1[[#This Row],[H-S prob.]]*(Table1[[#This Row],[Odds]]-1)-1+Table1[[#This Row],[H-S prob.]])/(Table1[[#This Row],[Odds]]-1))*0.3</f>
        <v>1.7496814320048418E-2</v>
      </c>
      <c r="J1604">
        <v>1.7496814320048418E-2</v>
      </c>
      <c r="K1604">
        <f>(Table1[[#This Row],[H-S Bet]]*Table1[[#This Row],[Odds]]*Table1[[#This Row],[Win]]-Table1[[#This Row],[H-S Bet]])*Table1[[#This Row],[H-S Bankroll]]</f>
        <v>3.3859463281922374E-2</v>
      </c>
      <c r="L1604">
        <f>Table1[[#This Row],[H-S Bet]]*Table1[[#This Row],[Odds]]*Table1[[#This Row],[Win]]-Table1[[#This Row],[H-S Bet]]</f>
        <v>3.5868469356099254E-2</v>
      </c>
      <c r="M1604" s="5">
        <f>M1603+SUM(K1576:K1603)</f>
        <v>0.94398963462221852</v>
      </c>
      <c r="N1604" s="4">
        <v>0.32800000000000001</v>
      </c>
      <c r="O1604" s="4">
        <f>((Table1[[#This Row],[Dom prob.]]*(Table1[[#This Row],[Odds]]-1)-1+Table1[[#This Row],[Dom prob.]])/(Table1[[#This Row],[Odds]]-1))*0.3</f>
        <v>5.8536585365855333E-5</v>
      </c>
      <c r="P1604" s="4">
        <v>5.8536585365855333E-5</v>
      </c>
      <c r="Q1604" s="4">
        <f>(Table1[[#This Row],[Dom Bet]]*Table1[[#This Row],[Odds]]*Table1[[#This Row],[Win]]-Table1[[#This Row],[Dom Bet]])*Table1[[#This Row],[Dom Bankroll]]</f>
        <v>1.7500782520984943E-4</v>
      </c>
      <c r="R1604" s="4">
        <f>Table1[[#This Row],[Dom Bet]]*Table1[[#This Row],[Odds]]*Table1[[#This Row],[Win]]-Table1[[#This Row],[Dom Bet]]</f>
        <v>1.2000000000000343E-4</v>
      </c>
      <c r="S1604" s="4">
        <f>S1603+SUM(Q1576:Q1603)</f>
        <v>1.4583985434153701</v>
      </c>
      <c r="T1604">
        <v>0.33260000000000001</v>
      </c>
      <c r="U1604">
        <f>((Table1[[#This Row],[BB prob.]]*(Table1[[#This Row],[Odds]]-1)-1+Table1[[#This Row],[BB prob.]])/(Table1[[#This Row],[Odds]]-1))*0.3</f>
        <v>2.1117073170731624E-3</v>
      </c>
      <c r="V1604">
        <v>2.1117073170731624E-3</v>
      </c>
      <c r="W1604">
        <f>(Table1[[#This Row],[BB Bet]]*Table1[[#This Row],[Odds]]*Table1[[#This Row],[Win]]-Table1[[#This Row],[BB Bet]])*Table1[[#This Row],[BB Bankroll]]</f>
        <v>3.9183593109711574E-3</v>
      </c>
      <c r="X1604">
        <f>Table1[[#This Row],[BB Bet]]*Table1[[#This Row],[Odds]]*Table1[[#This Row],[Win]]-Table1[[#This Row],[BB Bet]]</f>
        <v>4.3289999999999822E-3</v>
      </c>
      <c r="Y1604" s="5">
        <f>Y1603+SUM(W1576:W1603)</f>
        <v>0.90514190597624711</v>
      </c>
    </row>
    <row r="1605" spans="1:25" x14ac:dyDescent="0.35">
      <c r="A1605" s="4">
        <v>2020020824</v>
      </c>
      <c r="B1605" s="4">
        <v>111</v>
      </c>
      <c r="C1605" s="4" t="s">
        <v>16</v>
      </c>
      <c r="D1605" s="4" t="s">
        <v>12</v>
      </c>
      <c r="E1605" s="4">
        <v>0</v>
      </c>
      <c r="F1605" s="4">
        <v>0</v>
      </c>
      <c r="G1605" s="4">
        <v>1.4</v>
      </c>
      <c r="H1605">
        <v>0.63293063458349808</v>
      </c>
      <c r="I1605">
        <f>((Table1[[#This Row],[H-S prob.]]*(Table1[[#This Row],[Odds]]-1)-1+Table1[[#This Row],[H-S prob.]])/(Table1[[#This Row],[Odds]]-1))*0.3</f>
        <v>-8.5422833687327102E-2</v>
      </c>
      <c r="K1605">
        <f>(Table1[[#This Row],[H-S Bet]]*Table1[[#This Row],[Odds]]*Table1[[#This Row],[Win]]-Table1[[#This Row],[H-S Bet]])*Table1[[#This Row],[H-S Bankroll]]</f>
        <v>0</v>
      </c>
      <c r="L1605">
        <f>Table1[[#This Row],[H-S Bet]]*Table1[[#This Row],[Odds]]*Table1[[#This Row],[Win]]-Table1[[#This Row],[H-S Bet]]</f>
        <v>0</v>
      </c>
      <c r="M1605" s="5">
        <f>M1604</f>
        <v>0.94398963462221852</v>
      </c>
      <c r="N1605" s="4">
        <v>0.67199999999999993</v>
      </c>
      <c r="O1605" s="4">
        <f>((Table1[[#This Row],[Dom prob.]]*(Table1[[#This Row],[Odds]]-1)-1+Table1[[#This Row],[Dom prob.]])/(Table1[[#This Row],[Odds]]-1))*0.3</f>
        <v>-4.4400000000000113E-2</v>
      </c>
      <c r="P1605" s="4"/>
      <c r="Q1605" s="4">
        <f>(Table1[[#This Row],[Dom Bet]]*Table1[[#This Row],[Odds]]*Table1[[#This Row],[Win]]-Table1[[#This Row],[Dom Bet]])*Table1[[#This Row],[Dom Bankroll]]</f>
        <v>0</v>
      </c>
      <c r="R1605" s="4">
        <f>Table1[[#This Row],[Dom Bet]]*Table1[[#This Row],[Odds]]*Table1[[#This Row],[Win]]-Table1[[#This Row],[Dom Bet]]</f>
        <v>0</v>
      </c>
      <c r="S1605" s="4">
        <f>S1604</f>
        <v>1.4583985434153701</v>
      </c>
      <c r="T1605">
        <v>0.66739999999999999</v>
      </c>
      <c r="U1605">
        <f>((Table1[[#This Row],[BB prob.]]*(Table1[[#This Row],[Odds]]-1)-1+Table1[[#This Row],[BB prob.]])/(Table1[[#This Row],[Odds]]-1))*0.3</f>
        <v>-4.9230000000000114E-2</v>
      </c>
      <c r="W1605">
        <f>(Table1[[#This Row],[BB Bet]]*Table1[[#This Row],[Odds]]*Table1[[#This Row],[Win]]-Table1[[#This Row],[BB Bet]])*Table1[[#This Row],[BB Bankroll]]</f>
        <v>0</v>
      </c>
      <c r="X1605">
        <f>Table1[[#This Row],[BB Bet]]*Table1[[#This Row],[Odds]]*Table1[[#This Row],[Win]]-Table1[[#This Row],[BB Bet]]</f>
        <v>0</v>
      </c>
      <c r="Y1605" s="5">
        <f>Y1604</f>
        <v>0.90514190597624711</v>
      </c>
    </row>
    <row r="1606" spans="1:25" x14ac:dyDescent="0.35">
      <c r="A1606" s="4">
        <v>2020020825</v>
      </c>
      <c r="B1606" s="4">
        <v>111</v>
      </c>
      <c r="C1606" s="4" t="s">
        <v>14</v>
      </c>
      <c r="D1606" s="4" t="s">
        <v>15</v>
      </c>
      <c r="E1606" s="4">
        <v>0</v>
      </c>
      <c r="F1606" s="4">
        <v>0</v>
      </c>
      <c r="G1606" s="4">
        <v>1.41</v>
      </c>
      <c r="H1606">
        <v>0.63656603731456074</v>
      </c>
      <c r="I1606">
        <f>((Table1[[#This Row],[H-S prob.]]*(Table1[[#This Row],[Odds]]-1)-1+Table1[[#This Row],[H-S prob.]])/(Table1[[#This Row],[Odds]]-1))*0.3</f>
        <v>-7.4957478575465433E-2</v>
      </c>
      <c r="K1606">
        <f>(Table1[[#This Row],[H-S Bet]]*Table1[[#This Row],[Odds]]*Table1[[#This Row],[Win]]-Table1[[#This Row],[H-S Bet]])*Table1[[#This Row],[H-S Bankroll]]</f>
        <v>0</v>
      </c>
      <c r="L1606">
        <f>Table1[[#This Row],[H-S Bet]]*Table1[[#This Row],[Odds]]*Table1[[#This Row],[Win]]-Table1[[#This Row],[H-S Bet]]</f>
        <v>0</v>
      </c>
      <c r="M1606" s="5">
        <f>M1605</f>
        <v>0.94398963462221852</v>
      </c>
      <c r="N1606" s="4">
        <v>0.64700000000000002</v>
      </c>
      <c r="O1606" s="4">
        <f>((Table1[[#This Row],[Dom prob.]]*(Table1[[#This Row],[Odds]]-1)-1+Table1[[#This Row],[Dom prob.]])/(Table1[[#This Row],[Odds]]-1))*0.3</f>
        <v>-6.4192682926829336E-2</v>
      </c>
      <c r="P1606" s="4"/>
      <c r="Q1606" s="4">
        <f>(Table1[[#This Row],[Dom Bet]]*Table1[[#This Row],[Odds]]*Table1[[#This Row],[Win]]-Table1[[#This Row],[Dom Bet]])*Table1[[#This Row],[Dom Bankroll]]</f>
        <v>0</v>
      </c>
      <c r="R1606" s="4">
        <f>Table1[[#This Row],[Dom Bet]]*Table1[[#This Row],[Odds]]*Table1[[#This Row],[Win]]-Table1[[#This Row],[Dom Bet]]</f>
        <v>0</v>
      </c>
      <c r="S1606" s="4">
        <f>S1605</f>
        <v>1.4583985434153701</v>
      </c>
      <c r="T1606">
        <v>0.67520000000000002</v>
      </c>
      <c r="U1606">
        <f>((Table1[[#This Row],[BB prob.]]*(Table1[[#This Row],[Odds]]-1)-1+Table1[[#This Row],[BB prob.]])/(Table1[[#This Row],[Odds]]-1))*0.3</f>
        <v>-3.5098536585365867E-2</v>
      </c>
      <c r="W1606">
        <f>(Table1[[#This Row],[BB Bet]]*Table1[[#This Row],[Odds]]*Table1[[#This Row],[Win]]-Table1[[#This Row],[BB Bet]])*Table1[[#This Row],[BB Bankroll]]</f>
        <v>0</v>
      </c>
      <c r="X1606">
        <f>Table1[[#This Row],[BB Bet]]*Table1[[#This Row],[Odds]]*Table1[[#This Row],[Win]]-Table1[[#This Row],[BB Bet]]</f>
        <v>0</v>
      </c>
      <c r="Y1606" s="5">
        <f>Y1605</f>
        <v>0.90514190597624711</v>
      </c>
    </row>
    <row r="1607" spans="1:25" x14ac:dyDescent="0.35">
      <c r="A1607" s="4">
        <v>2020020825</v>
      </c>
      <c r="B1607" s="4">
        <v>111</v>
      </c>
      <c r="C1607" s="4" t="s">
        <v>15</v>
      </c>
      <c r="D1607" s="4" t="s">
        <v>14</v>
      </c>
      <c r="E1607" s="4">
        <v>1</v>
      </c>
      <c r="F1607" s="4">
        <v>1</v>
      </c>
      <c r="G1607" s="4">
        <v>3</v>
      </c>
      <c r="H1607">
        <v>0.3634339626854392</v>
      </c>
      <c r="I1607">
        <f>((Table1[[#This Row],[H-S prob.]]*(Table1[[#This Row],[Odds]]-1)-1+Table1[[#This Row],[H-S prob.]])/(Table1[[#This Row],[Odds]]-1))*0.3</f>
        <v>1.3545283208447641E-2</v>
      </c>
      <c r="J1607">
        <v>1.3545283208447641E-2</v>
      </c>
      <c r="K1607">
        <f>(Table1[[#This Row],[H-S Bet]]*Table1[[#This Row],[Odds]]*Table1[[#This Row],[Win]]-Table1[[#This Row],[H-S Bet]])*Table1[[#This Row],[H-S Bankroll]]</f>
        <v>2.5573213893593925E-2</v>
      </c>
      <c r="L1607">
        <f>Table1[[#This Row],[H-S Bet]]*Table1[[#This Row],[Odds]]*Table1[[#This Row],[Win]]-Table1[[#This Row],[H-S Bet]]</f>
        <v>2.7090566416895286E-2</v>
      </c>
      <c r="M1607" s="5">
        <f>M1606</f>
        <v>0.94398963462221852</v>
      </c>
      <c r="N1607" s="4">
        <v>0.35299999999999998</v>
      </c>
      <c r="O1607" s="4">
        <f>((Table1[[#This Row],[Dom prob.]]*(Table1[[#This Row],[Odds]]-1)-1+Table1[[#This Row],[Dom prob.]])/(Table1[[#This Row],[Odds]]-1))*0.3</f>
        <v>8.8499999999999916E-3</v>
      </c>
      <c r="P1607" s="4">
        <v>8.8499999999999916E-3</v>
      </c>
      <c r="Q1607" s="4">
        <f>(Table1[[#This Row],[Dom Bet]]*Table1[[#This Row],[Odds]]*Table1[[#This Row],[Win]]-Table1[[#This Row],[Dom Bet]])*Table1[[#This Row],[Dom Bankroll]]</f>
        <v>2.5813654218452033E-2</v>
      </c>
      <c r="R1607" s="4">
        <f>Table1[[#This Row],[Dom Bet]]*Table1[[#This Row],[Odds]]*Table1[[#This Row],[Win]]-Table1[[#This Row],[Dom Bet]]</f>
        <v>1.7699999999999987E-2</v>
      </c>
      <c r="S1607" s="4">
        <f>S1606</f>
        <v>1.4583985434153701</v>
      </c>
      <c r="T1607">
        <v>0.32479999999999998</v>
      </c>
      <c r="U1607">
        <f>((Table1[[#This Row],[BB prob.]]*(Table1[[#This Row],[Odds]]-1)-1+Table1[[#This Row],[BB prob.]])/(Table1[[#This Row],[Odds]]-1))*0.3</f>
        <v>-3.8400000000000101E-3</v>
      </c>
      <c r="W1607">
        <f>(Table1[[#This Row],[BB Bet]]*Table1[[#This Row],[Odds]]*Table1[[#This Row],[Win]]-Table1[[#This Row],[BB Bet]])*Table1[[#This Row],[BB Bankroll]]</f>
        <v>0</v>
      </c>
      <c r="X1607">
        <f>Table1[[#This Row],[BB Bet]]*Table1[[#This Row],[Odds]]*Table1[[#This Row],[Win]]-Table1[[#This Row],[BB Bet]]</f>
        <v>0</v>
      </c>
      <c r="Y1607" s="5">
        <f>Y1606</f>
        <v>0.90514190597624711</v>
      </c>
    </row>
    <row r="1608" spans="1:25" x14ac:dyDescent="0.35">
      <c r="A1608" s="4">
        <v>2020020826</v>
      </c>
      <c r="B1608" s="4">
        <v>111</v>
      </c>
      <c r="C1608" s="4" t="s">
        <v>2</v>
      </c>
      <c r="D1608" s="4" t="s">
        <v>3</v>
      </c>
      <c r="E1608" s="4">
        <v>1</v>
      </c>
      <c r="F1608" s="4">
        <v>0</v>
      </c>
      <c r="G1608" s="4">
        <v>2.35</v>
      </c>
      <c r="H1608">
        <v>0.45731021025447416</v>
      </c>
      <c r="I1608">
        <f>((Table1[[#This Row],[H-S prob.]]*(Table1[[#This Row],[Odds]]-1)-1+Table1[[#This Row],[H-S prob.]])/(Table1[[#This Row],[Odds]]-1))*0.3</f>
        <v>1.6595332021780946E-2</v>
      </c>
      <c r="J1608">
        <v>1.6595332021780946E-2</v>
      </c>
      <c r="K1608">
        <f>(Table1[[#This Row],[H-S Bet]]*Table1[[#This Row],[Odds]]*Table1[[#This Row],[Win]]-Table1[[#This Row],[H-S Bet]])*Table1[[#This Row],[H-S Bankroll]]</f>
        <v>-1.5665821411675399E-2</v>
      </c>
      <c r="L1608">
        <f>Table1[[#This Row],[H-S Bet]]*Table1[[#This Row],[Odds]]*Table1[[#This Row],[Win]]-Table1[[#This Row],[H-S Bet]]</f>
        <v>-1.6595332021780946E-2</v>
      </c>
      <c r="M1608" s="5">
        <f>M1607</f>
        <v>0.94398963462221852</v>
      </c>
      <c r="N1608" s="4">
        <v>0.42099999999999999</v>
      </c>
      <c r="O1608" s="4">
        <f>((Table1[[#This Row],[Dom prob.]]*(Table1[[#This Row],[Odds]]-1)-1+Table1[[#This Row],[Dom prob.]])/(Table1[[#This Row],[Odds]]-1))*0.3</f>
        <v>-2.3666666666666649E-3</v>
      </c>
      <c r="P1608" s="4"/>
      <c r="Q1608" s="4">
        <f>(Table1[[#This Row],[Dom Bet]]*Table1[[#This Row],[Odds]]*Table1[[#This Row],[Win]]-Table1[[#This Row],[Dom Bet]])*Table1[[#This Row],[Dom Bankroll]]</f>
        <v>0</v>
      </c>
      <c r="R1608" s="4">
        <f>Table1[[#This Row],[Dom Bet]]*Table1[[#This Row],[Odds]]*Table1[[#This Row],[Win]]-Table1[[#This Row],[Dom Bet]]</f>
        <v>0</v>
      </c>
      <c r="S1608" s="4">
        <f>S1607</f>
        <v>1.4583985434153701</v>
      </c>
      <c r="T1608">
        <v>0.40839999999999999</v>
      </c>
      <c r="U1608">
        <f>((Table1[[#This Row],[BB prob.]]*(Table1[[#This Row],[Odds]]-1)-1+Table1[[#This Row],[BB prob.]])/(Table1[[#This Row],[Odds]]-1))*0.3</f>
        <v>-8.9466666666666566E-3</v>
      </c>
      <c r="W1608">
        <f>(Table1[[#This Row],[BB Bet]]*Table1[[#This Row],[Odds]]*Table1[[#This Row],[Win]]-Table1[[#This Row],[BB Bet]])*Table1[[#This Row],[BB Bankroll]]</f>
        <v>0</v>
      </c>
      <c r="X1608">
        <f>Table1[[#This Row],[BB Bet]]*Table1[[#This Row],[Odds]]*Table1[[#This Row],[Win]]-Table1[[#This Row],[BB Bet]]</f>
        <v>0</v>
      </c>
      <c r="Y1608" s="5">
        <f>Y1607</f>
        <v>0.90514190597624711</v>
      </c>
    </row>
    <row r="1609" spans="1:25" x14ac:dyDescent="0.35">
      <c r="A1609" s="4">
        <v>2020020826</v>
      </c>
      <c r="B1609" s="4">
        <v>111</v>
      </c>
      <c r="C1609" s="4" t="s">
        <v>3</v>
      </c>
      <c r="D1609" s="4" t="s">
        <v>2</v>
      </c>
      <c r="E1609" s="4">
        <v>0</v>
      </c>
      <c r="F1609" s="4">
        <v>1</v>
      </c>
      <c r="G1609" s="4">
        <v>1.64</v>
      </c>
      <c r="H1609">
        <v>0.54268978974552595</v>
      </c>
      <c r="I1609">
        <f>((Table1[[#This Row],[H-S prob.]]*(Table1[[#This Row],[Odds]]-1)-1+Table1[[#This Row],[H-S prob.]])/(Table1[[#This Row],[Odds]]-1))*0.3</f>
        <v>-5.1557224133126939E-2</v>
      </c>
      <c r="K1609">
        <f>(Table1[[#This Row],[H-S Bet]]*Table1[[#This Row],[Odds]]*Table1[[#This Row],[Win]]-Table1[[#This Row],[H-S Bet]])*Table1[[#This Row],[H-S Bankroll]]</f>
        <v>0</v>
      </c>
      <c r="L1609">
        <f>Table1[[#This Row],[H-S Bet]]*Table1[[#This Row],[Odds]]*Table1[[#This Row],[Win]]-Table1[[#This Row],[H-S Bet]]</f>
        <v>0</v>
      </c>
      <c r="M1609" s="5">
        <f>M1608</f>
        <v>0.94398963462221852</v>
      </c>
      <c r="N1609" s="4">
        <v>0.57899999999999996</v>
      </c>
      <c r="O1609" s="4">
        <f>((Table1[[#This Row],[Dom prob.]]*(Table1[[#This Row],[Odds]]-1)-1+Table1[[#This Row],[Dom prob.]])/(Table1[[#This Row],[Odds]]-1))*0.3</f>
        <v>-2.3643750000000022E-2</v>
      </c>
      <c r="P1609" s="4"/>
      <c r="Q1609" s="4">
        <f>(Table1[[#This Row],[Dom Bet]]*Table1[[#This Row],[Odds]]*Table1[[#This Row],[Win]]-Table1[[#This Row],[Dom Bet]])*Table1[[#This Row],[Dom Bankroll]]</f>
        <v>0</v>
      </c>
      <c r="R1609" s="4">
        <f>Table1[[#This Row],[Dom Bet]]*Table1[[#This Row],[Odds]]*Table1[[#This Row],[Win]]-Table1[[#This Row],[Dom Bet]]</f>
        <v>0</v>
      </c>
      <c r="S1609" s="4">
        <f>S1608</f>
        <v>1.4583985434153701</v>
      </c>
      <c r="T1609">
        <v>0.59160000000000001</v>
      </c>
      <c r="U1609">
        <f>((Table1[[#This Row],[BB prob.]]*(Table1[[#This Row],[Odds]]-1)-1+Table1[[#This Row],[BB prob.]])/(Table1[[#This Row],[Odds]]-1))*0.3</f>
        <v>-1.3957500000000013E-2</v>
      </c>
      <c r="W1609">
        <f>(Table1[[#This Row],[BB Bet]]*Table1[[#This Row],[Odds]]*Table1[[#This Row],[Win]]-Table1[[#This Row],[BB Bet]])*Table1[[#This Row],[BB Bankroll]]</f>
        <v>0</v>
      </c>
      <c r="X1609">
        <f>Table1[[#This Row],[BB Bet]]*Table1[[#This Row],[Odds]]*Table1[[#This Row],[Win]]-Table1[[#This Row],[BB Bet]]</f>
        <v>0</v>
      </c>
      <c r="Y1609" s="5">
        <f>Y1608</f>
        <v>0.90514190597624711</v>
      </c>
    </row>
    <row r="1610" spans="1:25" x14ac:dyDescent="0.35">
      <c r="A1610" s="4">
        <v>2020020827</v>
      </c>
      <c r="B1610" s="4">
        <v>111</v>
      </c>
      <c r="C1610" s="4" t="s">
        <v>18</v>
      </c>
      <c r="D1610" s="4" t="s">
        <v>4</v>
      </c>
      <c r="E1610" s="4">
        <v>1</v>
      </c>
      <c r="F1610" s="4">
        <v>1</v>
      </c>
      <c r="G1610" s="4">
        <v>1.32</v>
      </c>
      <c r="H1610">
        <v>0.67131613215523644</v>
      </c>
      <c r="I1610">
        <f>((Table1[[#This Row],[H-S prob.]]*(Table1[[#This Row],[Odds]]-1)-1+Table1[[#This Row],[H-S prob.]])/(Table1[[#This Row],[Odds]]-1))*0.3</f>
        <v>-0.10674628645789482</v>
      </c>
      <c r="K1610">
        <f>(Table1[[#This Row],[H-S Bet]]*Table1[[#This Row],[Odds]]*Table1[[#This Row],[Win]]-Table1[[#This Row],[H-S Bet]])*Table1[[#This Row],[H-S Bankroll]]</f>
        <v>0</v>
      </c>
      <c r="L1610">
        <f>Table1[[#This Row],[H-S Bet]]*Table1[[#This Row],[Odds]]*Table1[[#This Row],[Win]]-Table1[[#This Row],[H-S Bet]]</f>
        <v>0</v>
      </c>
      <c r="M1610" s="5">
        <f>M1609</f>
        <v>0.94398963462221852</v>
      </c>
      <c r="N1610" s="4">
        <v>0.69199999999999995</v>
      </c>
      <c r="O1610" s="4">
        <f>((Table1[[#This Row],[Dom prob.]]*(Table1[[#This Row],[Odds]]-1)-1+Table1[[#This Row],[Dom prob.]])/(Table1[[#This Row],[Odds]]-1))*0.3</f>
        <v>-8.1149999999999958E-2</v>
      </c>
      <c r="P1610" s="4"/>
      <c r="Q1610" s="4">
        <f>(Table1[[#This Row],[Dom Bet]]*Table1[[#This Row],[Odds]]*Table1[[#This Row],[Win]]-Table1[[#This Row],[Dom Bet]])*Table1[[#This Row],[Dom Bankroll]]</f>
        <v>0</v>
      </c>
      <c r="R1610" s="4">
        <f>Table1[[#This Row],[Dom Bet]]*Table1[[#This Row],[Odds]]*Table1[[#This Row],[Win]]-Table1[[#This Row],[Dom Bet]]</f>
        <v>0</v>
      </c>
      <c r="S1610" s="4">
        <f>S1609</f>
        <v>1.4583985434153701</v>
      </c>
      <c r="T1610">
        <v>0.75490000000000002</v>
      </c>
      <c r="U1610">
        <f>((Table1[[#This Row],[BB prob.]]*(Table1[[#This Row],[Odds]]-1)-1+Table1[[#This Row],[BB prob.]])/(Table1[[#This Row],[Odds]]-1))*0.3</f>
        <v>-3.3112499999999804E-3</v>
      </c>
      <c r="W1610">
        <f>(Table1[[#This Row],[BB Bet]]*Table1[[#This Row],[Odds]]*Table1[[#This Row],[Win]]-Table1[[#This Row],[BB Bet]])*Table1[[#This Row],[BB Bankroll]]</f>
        <v>0</v>
      </c>
      <c r="X1610">
        <f>Table1[[#This Row],[BB Bet]]*Table1[[#This Row],[Odds]]*Table1[[#This Row],[Win]]-Table1[[#This Row],[BB Bet]]</f>
        <v>0</v>
      </c>
      <c r="Y1610" s="5">
        <f>Y1609</f>
        <v>0.90514190597624711</v>
      </c>
    </row>
    <row r="1611" spans="1:25" x14ac:dyDescent="0.35">
      <c r="A1611" s="4">
        <v>2020020827</v>
      </c>
      <c r="B1611" s="4">
        <v>111</v>
      </c>
      <c r="C1611" s="4" t="s">
        <v>4</v>
      </c>
      <c r="D1611" s="4" t="s">
        <v>18</v>
      </c>
      <c r="E1611" s="4">
        <v>0</v>
      </c>
      <c r="F1611" s="4">
        <v>0</v>
      </c>
      <c r="G1611" s="4">
        <v>3.5</v>
      </c>
      <c r="H1611">
        <v>0.32868386784476367</v>
      </c>
      <c r="I1611">
        <f>((Table1[[#This Row],[H-S prob.]]*(Table1[[#This Row],[Odds]]-1)-1+Table1[[#This Row],[H-S prob.]])/(Table1[[#This Row],[Odds]]-1))*0.3</f>
        <v>1.8047224494800739E-2</v>
      </c>
      <c r="J1611">
        <v>1.8047224494800739E-2</v>
      </c>
      <c r="K1611">
        <f>(Table1[[#This Row],[H-S Bet]]*Table1[[#This Row],[Odds]]*Table1[[#This Row],[Win]]-Table1[[#This Row],[H-S Bet]])*Table1[[#This Row],[H-S Bankroll]]</f>
        <v>-1.7036392856792103E-2</v>
      </c>
      <c r="L1611">
        <f>Table1[[#This Row],[H-S Bet]]*Table1[[#This Row],[Odds]]*Table1[[#This Row],[Win]]-Table1[[#This Row],[H-S Bet]]</f>
        <v>-1.8047224494800739E-2</v>
      </c>
      <c r="M1611" s="5">
        <f>M1610</f>
        <v>0.94398963462221852</v>
      </c>
      <c r="N1611" s="4">
        <v>0.30800000000000005</v>
      </c>
      <c r="O1611" s="4">
        <f>((Table1[[#This Row],[Dom prob.]]*(Table1[[#This Row],[Odds]]-1)-1+Table1[[#This Row],[Dom prob.]])/(Table1[[#This Row],[Odds]]-1))*0.3</f>
        <v>9.3600000000000211E-3</v>
      </c>
      <c r="P1611" s="4">
        <v>9.3600000000000211E-3</v>
      </c>
      <c r="Q1611" s="4">
        <f>(Table1[[#This Row],[Dom Bet]]*Table1[[#This Row],[Odds]]*Table1[[#This Row],[Win]]-Table1[[#This Row],[Dom Bet]])*Table1[[#This Row],[Dom Bankroll]]</f>
        <v>-1.3650610366367895E-2</v>
      </c>
      <c r="R1611" s="4">
        <f>Table1[[#This Row],[Dom Bet]]*Table1[[#This Row],[Odds]]*Table1[[#This Row],[Win]]-Table1[[#This Row],[Dom Bet]]</f>
        <v>-9.3600000000000211E-3</v>
      </c>
      <c r="S1611" s="4">
        <f>S1610</f>
        <v>1.4583985434153701</v>
      </c>
      <c r="T1611">
        <v>0.24509999999999998</v>
      </c>
      <c r="U1611">
        <f>((Table1[[#This Row],[BB prob.]]*(Table1[[#This Row],[Odds]]-1)-1+Table1[[#This Row],[BB prob.]])/(Table1[[#This Row],[Odds]]-1))*0.3</f>
        <v>-1.7058000000000011E-2</v>
      </c>
      <c r="W1611">
        <f>(Table1[[#This Row],[BB Bet]]*Table1[[#This Row],[Odds]]*Table1[[#This Row],[Win]]-Table1[[#This Row],[BB Bet]])*Table1[[#This Row],[BB Bankroll]]</f>
        <v>0</v>
      </c>
      <c r="X1611">
        <f>Table1[[#This Row],[BB Bet]]*Table1[[#This Row],[Odds]]*Table1[[#This Row],[Win]]-Table1[[#This Row],[BB Bet]]</f>
        <v>0</v>
      </c>
      <c r="Y1611" s="5">
        <f>Y1610</f>
        <v>0.90514190597624711</v>
      </c>
    </row>
    <row r="1612" spans="1:25" x14ac:dyDescent="0.35">
      <c r="A1612" s="4">
        <v>2020020827.0999999</v>
      </c>
      <c r="B1612" s="4">
        <v>111</v>
      </c>
      <c r="C1612" s="4" t="s">
        <v>8</v>
      </c>
      <c r="D1612" s="4" t="s">
        <v>9</v>
      </c>
      <c r="E1612" s="4">
        <v>0</v>
      </c>
      <c r="F1612" s="4">
        <v>1</v>
      </c>
      <c r="G1612" s="4">
        <v>1.47</v>
      </c>
      <c r="H1612">
        <v>0.59023948935062509</v>
      </c>
      <c r="I1612">
        <f>((Table1[[#This Row],[H-S prob.]]*(Table1[[#This Row],[Odds]]-1)-1+Table1[[#This Row],[H-S prob.]])/(Table1[[#This Row],[Odds]]-1))*0.3</f>
        <v>-8.4477415311434795E-2</v>
      </c>
      <c r="K1612">
        <f>(Table1[[#This Row],[H-S Bet]]*Table1[[#This Row],[Odds]]*Table1[[#This Row],[Win]]-Table1[[#This Row],[H-S Bet]])*Table1[[#This Row],[H-S Bankroll]]</f>
        <v>0</v>
      </c>
      <c r="L1612">
        <f>Table1[[#This Row],[H-S Bet]]*Table1[[#This Row],[Odds]]*Table1[[#This Row],[Win]]-Table1[[#This Row],[H-S Bet]]</f>
        <v>0</v>
      </c>
      <c r="M1612" s="5">
        <f>M1611</f>
        <v>0.94398963462221852</v>
      </c>
      <c r="N1612" s="4">
        <v>0.59599999999999997</v>
      </c>
      <c r="O1612" s="4">
        <f>((Table1[[#This Row],[Dom prob.]]*(Table1[[#This Row],[Odds]]-1)-1+Table1[[#This Row],[Dom prob.]])/(Table1[[#This Row],[Odds]]-1))*0.3</f>
        <v>-7.9072340425531976E-2</v>
      </c>
      <c r="P1612" s="4"/>
      <c r="Q1612" s="4">
        <f>(Table1[[#This Row],[Dom Bet]]*Table1[[#This Row],[Odds]]*Table1[[#This Row],[Win]]-Table1[[#This Row],[Dom Bet]])*Table1[[#This Row],[Dom Bankroll]]</f>
        <v>0</v>
      </c>
      <c r="R1612" s="4">
        <f>Table1[[#This Row],[Dom Bet]]*Table1[[#This Row],[Odds]]*Table1[[#This Row],[Win]]-Table1[[#This Row],[Dom Bet]]</f>
        <v>0</v>
      </c>
      <c r="S1612" s="4">
        <f>S1611</f>
        <v>1.4583985434153701</v>
      </c>
      <c r="T1612">
        <v>0.59830000000000005</v>
      </c>
      <c r="U1612">
        <f>((Table1[[#This Row],[BB prob.]]*(Table1[[#This Row],[Odds]]-1)-1+Table1[[#This Row],[BB prob.]])/(Table1[[#This Row],[Odds]]-1))*0.3</f>
        <v>-7.6914255319148889E-2</v>
      </c>
      <c r="W1612">
        <f>(Table1[[#This Row],[BB Bet]]*Table1[[#This Row],[Odds]]*Table1[[#This Row],[Win]]-Table1[[#This Row],[BB Bet]])*Table1[[#This Row],[BB Bankroll]]</f>
        <v>0</v>
      </c>
      <c r="X1612">
        <f>Table1[[#This Row],[BB Bet]]*Table1[[#This Row],[Odds]]*Table1[[#This Row],[Win]]-Table1[[#This Row],[BB Bet]]</f>
        <v>0</v>
      </c>
      <c r="Y1612" s="5">
        <f>Y1611</f>
        <v>0.90514190597624711</v>
      </c>
    </row>
    <row r="1613" spans="1:25" x14ac:dyDescent="0.35">
      <c r="A1613" s="4">
        <v>2020020827.0999999</v>
      </c>
      <c r="B1613" s="4">
        <v>111</v>
      </c>
      <c r="C1613" s="4" t="s">
        <v>9</v>
      </c>
      <c r="D1613" s="4" t="s">
        <v>8</v>
      </c>
      <c r="E1613" s="4">
        <v>1</v>
      </c>
      <c r="F1613" s="4">
        <v>0</v>
      </c>
      <c r="G1613" s="4">
        <v>2.75</v>
      </c>
      <c r="H1613">
        <v>0.40976051064937496</v>
      </c>
      <c r="I1613">
        <f>((Table1[[#This Row],[H-S prob.]]*(Table1[[#This Row],[Odds]]-1)-1+Table1[[#This Row],[H-S prob.]])/(Table1[[#This Row],[Odds]]-1))*0.3</f>
        <v>2.1744240734705333E-2</v>
      </c>
      <c r="J1613">
        <v>2.1744240734705333E-2</v>
      </c>
      <c r="K1613">
        <f>(Table1[[#This Row],[H-S Bet]]*Table1[[#This Row],[Odds]]*Table1[[#This Row],[Win]]-Table1[[#This Row],[H-S Bet]])*Table1[[#This Row],[H-S Bankroll]]</f>
        <v>-2.0526337866292047E-2</v>
      </c>
      <c r="L1613">
        <f>Table1[[#This Row],[H-S Bet]]*Table1[[#This Row],[Odds]]*Table1[[#This Row],[Win]]-Table1[[#This Row],[H-S Bet]]</f>
        <v>-2.1744240734705333E-2</v>
      </c>
      <c r="M1613" s="5">
        <f>M1612</f>
        <v>0.94398963462221852</v>
      </c>
      <c r="N1613" s="4">
        <v>0.40400000000000003</v>
      </c>
      <c r="O1613" s="4">
        <f>((Table1[[#This Row],[Dom prob.]]*(Table1[[#This Row],[Odds]]-1)-1+Table1[[#This Row],[Dom prob.]])/(Table1[[#This Row],[Odds]]-1))*0.3</f>
        <v>1.9028571428571447E-2</v>
      </c>
      <c r="P1613" s="4">
        <v>1.9028571428571447E-2</v>
      </c>
      <c r="Q1613" s="4">
        <f>(Table1[[#This Row],[Dom Bet]]*Table1[[#This Row],[Odds]]*Table1[[#This Row],[Win]]-Table1[[#This Row],[Dom Bet]])*Table1[[#This Row],[Dom Bankroll]]</f>
        <v>-2.7751240854703926E-2</v>
      </c>
      <c r="R1613" s="4">
        <f>Table1[[#This Row],[Dom Bet]]*Table1[[#This Row],[Odds]]*Table1[[#This Row],[Win]]-Table1[[#This Row],[Dom Bet]]</f>
        <v>-1.9028571428571447E-2</v>
      </c>
      <c r="S1613" s="4">
        <f>S1612</f>
        <v>1.4583985434153701</v>
      </c>
      <c r="T1613">
        <v>0.4017</v>
      </c>
      <c r="U1613">
        <f>((Table1[[#This Row],[BB prob.]]*(Table1[[#This Row],[Odds]]-1)-1+Table1[[#This Row],[BB prob.]])/(Table1[[#This Row],[Odds]]-1))*0.3</f>
        <v>1.7944285714285715E-2</v>
      </c>
      <c r="V1613">
        <v>1.7944285714285715E-2</v>
      </c>
      <c r="W1613">
        <f>(Table1[[#This Row],[BB Bet]]*Table1[[#This Row],[Odds]]*Table1[[#This Row],[Win]]-Table1[[#This Row],[BB Bet]])*Table1[[#This Row],[BB Bankroll]]</f>
        <v>-1.6242124972810915E-2</v>
      </c>
      <c r="X1613">
        <f>Table1[[#This Row],[BB Bet]]*Table1[[#This Row],[Odds]]*Table1[[#This Row],[Win]]-Table1[[#This Row],[BB Bet]]</f>
        <v>-1.7944285714285715E-2</v>
      </c>
      <c r="Y1613" s="5">
        <f>Y1612</f>
        <v>0.90514190597624711</v>
      </c>
    </row>
    <row r="1614" spans="1:25" x14ac:dyDescent="0.35">
      <c r="A1614" s="4">
        <v>2020020830</v>
      </c>
      <c r="B1614" s="4">
        <v>111</v>
      </c>
      <c r="C1614" s="4" t="s">
        <v>17</v>
      </c>
      <c r="D1614" s="4" t="s">
        <v>13</v>
      </c>
      <c r="E1614" s="4">
        <v>1</v>
      </c>
      <c r="F1614" s="4">
        <v>0</v>
      </c>
      <c r="G1614" s="4">
        <v>2.2000000000000002</v>
      </c>
      <c r="H1614">
        <v>0.43371307369181561</v>
      </c>
      <c r="I1614">
        <f>((Table1[[#This Row],[H-S prob.]]*(Table1[[#This Row],[Odds]]-1)-1+Table1[[#This Row],[H-S prob.]])/(Table1[[#This Row],[Odds]]-1))*0.3</f>
        <v>-1.1457809469501408E-2</v>
      </c>
      <c r="K1614">
        <f>(Table1[[#This Row],[H-S Bet]]*Table1[[#This Row],[Odds]]*Table1[[#This Row],[Win]]-Table1[[#This Row],[H-S Bet]])*Table1[[#This Row],[H-S Bankroll]]</f>
        <v>0</v>
      </c>
      <c r="L1614">
        <f>Table1[[#This Row],[H-S Bet]]*Table1[[#This Row],[Odds]]*Table1[[#This Row],[Win]]-Table1[[#This Row],[H-S Bet]]</f>
        <v>0</v>
      </c>
      <c r="M1614" s="5">
        <f>M1613</f>
        <v>0.94398963462221852</v>
      </c>
      <c r="N1614" s="4">
        <v>0.46200000000000002</v>
      </c>
      <c r="O1614" s="4">
        <f>((Table1[[#This Row],[Dom prob.]]*(Table1[[#This Row],[Odds]]-1)-1+Table1[[#This Row],[Dom prob.]])/(Table1[[#This Row],[Odds]]-1))*0.3</f>
        <v>4.1000000000000333E-3</v>
      </c>
      <c r="P1614" s="4">
        <v>4.1000000000000333E-3</v>
      </c>
      <c r="Q1614" s="4">
        <f>(Table1[[#This Row],[Dom Bet]]*Table1[[#This Row],[Odds]]*Table1[[#This Row],[Win]]-Table1[[#This Row],[Dom Bet]])*Table1[[#This Row],[Dom Bankroll]]</f>
        <v>-5.9794340280030656E-3</v>
      </c>
      <c r="R1614" s="4">
        <f>Table1[[#This Row],[Dom Bet]]*Table1[[#This Row],[Odds]]*Table1[[#This Row],[Win]]-Table1[[#This Row],[Dom Bet]]</f>
        <v>-4.1000000000000333E-3</v>
      </c>
      <c r="S1614" s="4">
        <f>S1613</f>
        <v>1.4583985434153701</v>
      </c>
      <c r="T1614">
        <v>0.51580000000000004</v>
      </c>
      <c r="U1614">
        <f>((Table1[[#This Row],[BB prob.]]*(Table1[[#This Row],[Odds]]-1)-1+Table1[[#This Row],[BB prob.]])/(Table1[[#This Row],[Odds]]-1))*0.3</f>
        <v>3.3690000000000046E-2</v>
      </c>
      <c r="V1614">
        <v>3.3690000000000046E-2</v>
      </c>
      <c r="W1614">
        <f>(Table1[[#This Row],[BB Bet]]*Table1[[#This Row],[Odds]]*Table1[[#This Row],[Win]]-Table1[[#This Row],[BB Bet]])*Table1[[#This Row],[BB Bankroll]]</f>
        <v>-3.0494230812339807E-2</v>
      </c>
      <c r="X1614">
        <f>Table1[[#This Row],[BB Bet]]*Table1[[#This Row],[Odds]]*Table1[[#This Row],[Win]]-Table1[[#This Row],[BB Bet]]</f>
        <v>-3.3690000000000046E-2</v>
      </c>
      <c r="Y1614" s="5">
        <f>Y1613</f>
        <v>0.90514190597624711</v>
      </c>
    </row>
    <row r="1615" spans="1:25" x14ac:dyDescent="0.35">
      <c r="A1615" s="4">
        <v>2020020830</v>
      </c>
      <c r="B1615" s="4">
        <v>111</v>
      </c>
      <c r="C1615" s="4" t="s">
        <v>13</v>
      </c>
      <c r="D1615" s="4" t="s">
        <v>17</v>
      </c>
      <c r="E1615" s="4">
        <v>0</v>
      </c>
      <c r="F1615" s="4">
        <v>1</v>
      </c>
      <c r="G1615" s="4">
        <v>1.74</v>
      </c>
      <c r="H1615">
        <v>0.56628692630818445</v>
      </c>
      <c r="I1615">
        <f>((Table1[[#This Row],[H-S prob.]]*(Table1[[#This Row],[Odds]]-1)-1+Table1[[#This Row],[H-S prob.]])/(Table1[[#This Row],[Odds]]-1))*0.3</f>
        <v>-5.9435465771996224E-3</v>
      </c>
      <c r="K1615">
        <f>(Table1[[#This Row],[H-S Bet]]*Table1[[#This Row],[Odds]]*Table1[[#This Row],[Win]]-Table1[[#This Row],[H-S Bet]])*Table1[[#This Row],[H-S Bankroll]]</f>
        <v>0</v>
      </c>
      <c r="L1615">
        <f>Table1[[#This Row],[H-S Bet]]*Table1[[#This Row],[Odds]]*Table1[[#This Row],[Win]]-Table1[[#This Row],[H-S Bet]]</f>
        <v>0</v>
      </c>
      <c r="M1615" s="5">
        <f>M1614</f>
        <v>0.94398963462221852</v>
      </c>
      <c r="N1615" s="4">
        <v>0.53800000000000003</v>
      </c>
      <c r="O1615" s="4">
        <f>((Table1[[#This Row],[Dom prob.]]*(Table1[[#This Row],[Odds]]-1)-1+Table1[[#This Row],[Dom prob.]])/(Table1[[#This Row],[Odds]]-1))*0.3</f>
        <v>-2.5897297297297273E-2</v>
      </c>
      <c r="P1615" s="4"/>
      <c r="Q1615" s="4">
        <f>(Table1[[#This Row],[Dom Bet]]*Table1[[#This Row],[Odds]]*Table1[[#This Row],[Win]]-Table1[[#This Row],[Dom Bet]])*Table1[[#This Row],[Dom Bankroll]]</f>
        <v>0</v>
      </c>
      <c r="R1615" s="4">
        <f>Table1[[#This Row],[Dom Bet]]*Table1[[#This Row],[Odds]]*Table1[[#This Row],[Win]]-Table1[[#This Row],[Dom Bet]]</f>
        <v>0</v>
      </c>
      <c r="S1615" s="4">
        <f>S1614</f>
        <v>1.4583985434153701</v>
      </c>
      <c r="T1615">
        <v>0.48419999999999996</v>
      </c>
      <c r="U1615">
        <f>((Table1[[#This Row],[BB prob.]]*(Table1[[#This Row],[Odds]]-1)-1+Table1[[#This Row],[BB prob.]])/(Table1[[#This Row],[Odds]]-1))*0.3</f>
        <v>-6.3848108108108134E-2</v>
      </c>
      <c r="W1615">
        <f>(Table1[[#This Row],[BB Bet]]*Table1[[#This Row],[Odds]]*Table1[[#This Row],[Win]]-Table1[[#This Row],[BB Bet]])*Table1[[#This Row],[BB Bankroll]]</f>
        <v>0</v>
      </c>
      <c r="X1615">
        <f>Table1[[#This Row],[BB Bet]]*Table1[[#This Row],[Odds]]*Table1[[#This Row],[Win]]-Table1[[#This Row],[BB Bet]]</f>
        <v>0</v>
      </c>
      <c r="Y1615" s="5">
        <f>Y1614</f>
        <v>0.90514190597624711</v>
      </c>
    </row>
    <row r="1616" spans="1:25" x14ac:dyDescent="0.35">
      <c r="A1616" s="4">
        <v>2020020831</v>
      </c>
      <c r="B1616" s="4">
        <v>111</v>
      </c>
      <c r="C1616" s="4" t="s">
        <v>20</v>
      </c>
      <c r="D1616" s="4" t="s">
        <v>21</v>
      </c>
      <c r="E1616" s="4">
        <v>1</v>
      </c>
      <c r="F1616" s="4">
        <v>1</v>
      </c>
      <c r="G1616" s="4">
        <v>2.6</v>
      </c>
      <c r="H1616">
        <v>0.44003989697529305</v>
      </c>
      <c r="I1616">
        <f>((Table1[[#This Row],[H-S prob.]]*(Table1[[#This Row],[Odds]]-1)-1+Table1[[#This Row],[H-S prob.]])/(Table1[[#This Row],[Odds]]-1))*0.3</f>
        <v>2.7019449775455361E-2</v>
      </c>
      <c r="J1616">
        <v>2.7019449775455361E-2</v>
      </c>
      <c r="K1616">
        <f>(Table1[[#This Row],[H-S Bet]]*Table1[[#This Row],[Odds]]*Table1[[#This Row],[Win]]-Table1[[#This Row],[H-S Bet]])*Table1[[#This Row],[H-S Bankroll]]</f>
        <v>4.0809728833960779E-2</v>
      </c>
      <c r="L1616">
        <f>Table1[[#This Row],[H-S Bet]]*Table1[[#This Row],[Odds]]*Table1[[#This Row],[Win]]-Table1[[#This Row],[H-S Bet]]</f>
        <v>4.3231119640728573E-2</v>
      </c>
      <c r="M1616" s="5">
        <f>M1615</f>
        <v>0.94398963462221852</v>
      </c>
      <c r="N1616" s="4">
        <v>0.42899999999999999</v>
      </c>
      <c r="O1616" s="4">
        <f>((Table1[[#This Row],[Dom prob.]]*(Table1[[#This Row],[Odds]]-1)-1+Table1[[#This Row],[Dom prob.]])/(Table1[[#This Row],[Odds]]-1))*0.3</f>
        <v>2.1637499999999997E-2</v>
      </c>
      <c r="P1616" s="4">
        <v>2.1637499999999997E-2</v>
      </c>
      <c r="Q1616" s="4">
        <f>(Table1[[#This Row],[Dom Bet]]*Table1[[#This Row],[Odds]]*Table1[[#This Row],[Win]]-Table1[[#This Row],[Dom Bet]])*Table1[[#This Row],[Dom Bankroll]]</f>
        <v>5.0489757573040112E-2</v>
      </c>
      <c r="R1616" s="4">
        <f>Table1[[#This Row],[Dom Bet]]*Table1[[#This Row],[Odds]]*Table1[[#This Row],[Win]]-Table1[[#This Row],[Dom Bet]]</f>
        <v>3.4619999999999998E-2</v>
      </c>
      <c r="S1616" s="4">
        <f>S1615</f>
        <v>1.4583985434153701</v>
      </c>
      <c r="T1616">
        <v>0.44080000000000003</v>
      </c>
      <c r="U1616">
        <f>((Table1[[#This Row],[BB prob.]]*(Table1[[#This Row],[Odds]]-1)-1+Table1[[#This Row],[BB prob.]])/(Table1[[#This Row],[Odds]]-1))*0.3</f>
        <v>2.7390000000000025E-2</v>
      </c>
      <c r="V1616">
        <v>2.7390000000000025E-2</v>
      </c>
      <c r="W1616">
        <f>(Table1[[#This Row],[BB Bet]]*Table1[[#This Row],[Odds]]*Table1[[#This Row],[Win]]-Table1[[#This Row],[BB Bet]])*Table1[[#This Row],[BB Bankroll]]</f>
        <v>3.9666938887503091E-2</v>
      </c>
      <c r="X1616">
        <f>Table1[[#This Row],[BB Bet]]*Table1[[#This Row],[Odds]]*Table1[[#This Row],[Win]]-Table1[[#This Row],[BB Bet]]</f>
        <v>4.3824000000000043E-2</v>
      </c>
      <c r="Y1616" s="5">
        <f>Y1615</f>
        <v>0.90514190597624711</v>
      </c>
    </row>
    <row r="1617" spans="1:25" x14ac:dyDescent="0.35">
      <c r="A1617" s="4">
        <v>2020020831</v>
      </c>
      <c r="B1617" s="4">
        <v>111</v>
      </c>
      <c r="C1617" s="4" t="s">
        <v>21</v>
      </c>
      <c r="D1617" s="4" t="s">
        <v>20</v>
      </c>
      <c r="E1617" s="4">
        <v>0</v>
      </c>
      <c r="F1617" s="4">
        <v>0</v>
      </c>
      <c r="G1617" s="4">
        <v>1.57</v>
      </c>
      <c r="H1617">
        <v>0.55996010302470689</v>
      </c>
      <c r="I1617">
        <f>((Table1[[#This Row],[H-S prob.]]*(Table1[[#This Row],[Odds]]-1)-1+Table1[[#This Row],[H-S prob.]])/(Table1[[#This Row],[Odds]]-1))*0.3</f>
        <v>-6.3611914869057956E-2</v>
      </c>
      <c r="K1617">
        <f>(Table1[[#This Row],[H-S Bet]]*Table1[[#This Row],[Odds]]*Table1[[#This Row],[Win]]-Table1[[#This Row],[H-S Bet]])*Table1[[#This Row],[H-S Bankroll]]</f>
        <v>0</v>
      </c>
      <c r="L1617">
        <f>Table1[[#This Row],[H-S Bet]]*Table1[[#This Row],[Odds]]*Table1[[#This Row],[Win]]-Table1[[#This Row],[H-S Bet]]</f>
        <v>0</v>
      </c>
      <c r="M1617" s="5">
        <f>M1616</f>
        <v>0.94398963462221852</v>
      </c>
      <c r="N1617" s="4">
        <v>0.57099999999999995</v>
      </c>
      <c r="O1617" s="4">
        <f>((Table1[[#This Row],[Dom prob.]]*(Table1[[#This Row],[Odds]]-1)-1+Table1[[#This Row],[Dom prob.]])/(Table1[[#This Row],[Odds]]-1))*0.3</f>
        <v>-5.4489473684210581E-2</v>
      </c>
      <c r="P1617" s="4"/>
      <c r="Q1617" s="4">
        <f>(Table1[[#This Row],[Dom Bet]]*Table1[[#This Row],[Odds]]*Table1[[#This Row],[Win]]-Table1[[#This Row],[Dom Bet]])*Table1[[#This Row],[Dom Bankroll]]</f>
        <v>0</v>
      </c>
      <c r="R1617" s="4">
        <f>Table1[[#This Row],[Dom Bet]]*Table1[[#This Row],[Odds]]*Table1[[#This Row],[Win]]-Table1[[#This Row],[Dom Bet]]</f>
        <v>0</v>
      </c>
      <c r="S1617" s="4">
        <f>S1616</f>
        <v>1.4583985434153701</v>
      </c>
      <c r="T1617">
        <v>0.55919999999999992</v>
      </c>
      <c r="U1617">
        <f>((Table1[[#This Row],[BB prob.]]*(Table1[[#This Row],[Odds]]-1)-1+Table1[[#This Row],[BB prob.]])/(Table1[[#This Row],[Odds]]-1))*0.3</f>
        <v>-6.4240000000000075E-2</v>
      </c>
      <c r="W1617">
        <f>(Table1[[#This Row],[BB Bet]]*Table1[[#This Row],[Odds]]*Table1[[#This Row],[Win]]-Table1[[#This Row],[BB Bet]])*Table1[[#This Row],[BB Bankroll]]</f>
        <v>0</v>
      </c>
      <c r="X1617">
        <f>Table1[[#This Row],[BB Bet]]*Table1[[#This Row],[Odds]]*Table1[[#This Row],[Win]]-Table1[[#This Row],[BB Bet]]</f>
        <v>0</v>
      </c>
      <c r="Y1617" s="5">
        <f>Y1616</f>
        <v>0.90514190597624711</v>
      </c>
    </row>
    <row r="1618" spans="1:25" x14ac:dyDescent="0.35">
      <c r="A1618" s="4">
        <v>2020020832</v>
      </c>
      <c r="B1618" s="4">
        <v>111</v>
      </c>
      <c r="C1618" s="4" t="s">
        <v>26</v>
      </c>
      <c r="D1618" s="4" t="s">
        <v>11</v>
      </c>
      <c r="E1618" s="4">
        <v>0</v>
      </c>
      <c r="F1618" s="4">
        <v>1</v>
      </c>
      <c r="G1618" s="4">
        <v>3.1</v>
      </c>
      <c r="H1618">
        <v>0.28776321473820565</v>
      </c>
      <c r="I1618">
        <f>((Table1[[#This Row],[H-S prob.]]*(Table1[[#This Row],[Odds]]-1)-1+Table1[[#This Row],[H-S prob.]])/(Table1[[#This Row],[Odds]]-1))*0.3</f>
        <v>-1.5419147758794634E-2</v>
      </c>
      <c r="K1618">
        <f>(Table1[[#This Row],[H-S Bet]]*Table1[[#This Row],[Odds]]*Table1[[#This Row],[Win]]-Table1[[#This Row],[H-S Bet]])*Table1[[#This Row],[H-S Bankroll]]</f>
        <v>0</v>
      </c>
      <c r="L1618">
        <f>Table1[[#This Row],[H-S Bet]]*Table1[[#This Row],[Odds]]*Table1[[#This Row],[Win]]-Table1[[#This Row],[H-S Bet]]</f>
        <v>0</v>
      </c>
      <c r="M1618" s="5">
        <f>M1617</f>
        <v>0.94398963462221852</v>
      </c>
      <c r="N1618" s="4">
        <v>0.30900000000000005</v>
      </c>
      <c r="O1618" s="4">
        <f>((Table1[[#This Row],[Dom prob.]]*(Table1[[#This Row],[Odds]]-1)-1+Table1[[#This Row],[Dom prob.]])/(Table1[[#This Row],[Odds]]-1))*0.3</f>
        <v>-6.0142857142856856E-3</v>
      </c>
      <c r="P1618" s="4"/>
      <c r="Q1618" s="4">
        <f>(Table1[[#This Row],[Dom Bet]]*Table1[[#This Row],[Odds]]*Table1[[#This Row],[Win]]-Table1[[#This Row],[Dom Bet]])*Table1[[#This Row],[Dom Bankroll]]</f>
        <v>0</v>
      </c>
      <c r="R1618" s="4">
        <f>Table1[[#This Row],[Dom Bet]]*Table1[[#This Row],[Odds]]*Table1[[#This Row],[Win]]-Table1[[#This Row],[Dom Bet]]</f>
        <v>0</v>
      </c>
      <c r="S1618" s="4">
        <f>S1617</f>
        <v>1.4583985434153701</v>
      </c>
      <c r="T1618">
        <v>0.27680000000000005</v>
      </c>
      <c r="U1618">
        <f>((Table1[[#This Row],[BB prob.]]*(Table1[[#This Row],[Odds]]-1)-1+Table1[[#This Row],[BB prob.]])/(Table1[[#This Row],[Odds]]-1))*0.3</f>
        <v>-2.0274285714285689E-2</v>
      </c>
      <c r="W1618">
        <f>(Table1[[#This Row],[BB Bet]]*Table1[[#This Row],[Odds]]*Table1[[#This Row],[Win]]-Table1[[#This Row],[BB Bet]])*Table1[[#This Row],[BB Bankroll]]</f>
        <v>0</v>
      </c>
      <c r="X1618">
        <f>Table1[[#This Row],[BB Bet]]*Table1[[#This Row],[Odds]]*Table1[[#This Row],[Win]]-Table1[[#This Row],[BB Bet]]</f>
        <v>0</v>
      </c>
      <c r="Y1618" s="5">
        <f>Y1617</f>
        <v>0.90514190597624711</v>
      </c>
    </row>
    <row r="1619" spans="1:25" x14ac:dyDescent="0.35">
      <c r="A1619" s="4">
        <v>2020020832</v>
      </c>
      <c r="B1619" s="4">
        <v>111</v>
      </c>
      <c r="C1619" s="4" t="s">
        <v>11</v>
      </c>
      <c r="D1619" s="4" t="s">
        <v>26</v>
      </c>
      <c r="E1619" s="4">
        <v>1</v>
      </c>
      <c r="F1619" s="4">
        <v>0</v>
      </c>
      <c r="G1619" s="4">
        <v>1.42</v>
      </c>
      <c r="H1619">
        <v>0.71223678526179424</v>
      </c>
      <c r="I1619">
        <f>((Table1[[#This Row],[H-S prob.]]*(Table1[[#This Row],[Odds]]-1)-1+Table1[[#This Row],[H-S prob.]])/(Table1[[#This Row],[Odds]]-1))*0.3</f>
        <v>8.1258821941055624E-3</v>
      </c>
      <c r="J1619">
        <v>8.1258821941055624E-3</v>
      </c>
      <c r="K1619">
        <f>(Table1[[#This Row],[H-S Bet]]*Table1[[#This Row],[Odds]]*Table1[[#This Row],[Win]]-Table1[[#This Row],[H-S Bet]])*Table1[[#This Row],[H-S Bankroll]]</f>
        <v>-7.670748563396901E-3</v>
      </c>
      <c r="L1619">
        <f>Table1[[#This Row],[H-S Bet]]*Table1[[#This Row],[Odds]]*Table1[[#This Row],[Win]]-Table1[[#This Row],[H-S Bet]]</f>
        <v>-8.1258821941055624E-3</v>
      </c>
      <c r="M1619" s="5">
        <f>M1618</f>
        <v>0.94398963462221852</v>
      </c>
      <c r="N1619" s="4">
        <v>0.69099999999999995</v>
      </c>
      <c r="O1619" s="4">
        <f>((Table1[[#This Row],[Dom prob.]]*(Table1[[#This Row],[Odds]]-1)-1+Table1[[#This Row],[Dom prob.]])/(Table1[[#This Row],[Odds]]-1))*0.3</f>
        <v>-1.3414285714285809E-2</v>
      </c>
      <c r="P1619" s="4"/>
      <c r="Q1619" s="4">
        <f>(Table1[[#This Row],[Dom Bet]]*Table1[[#This Row],[Odds]]*Table1[[#This Row],[Win]]-Table1[[#This Row],[Dom Bet]])*Table1[[#This Row],[Dom Bankroll]]</f>
        <v>0</v>
      </c>
      <c r="R1619" s="4">
        <f>Table1[[#This Row],[Dom Bet]]*Table1[[#This Row],[Odds]]*Table1[[#This Row],[Win]]-Table1[[#This Row],[Dom Bet]]</f>
        <v>0</v>
      </c>
      <c r="S1619" s="4">
        <f>S1618</f>
        <v>1.4583985434153701</v>
      </c>
      <c r="T1619">
        <v>0.72319999999999995</v>
      </c>
      <c r="U1619">
        <f>((Table1[[#This Row],[BB prob.]]*(Table1[[#This Row],[Odds]]-1)-1+Table1[[#This Row],[BB prob.]])/(Table1[[#This Row],[Odds]]-1))*0.3</f>
        <v>1.9245714285714189E-2</v>
      </c>
      <c r="V1619">
        <v>1.9245714285714189E-2</v>
      </c>
      <c r="W1619">
        <f>(Table1[[#This Row],[BB Bet]]*Table1[[#This Row],[Odds]]*Table1[[#This Row],[Win]]-Table1[[#This Row],[BB Bet]])*Table1[[#This Row],[BB Bankroll]]</f>
        <v>-1.7420102510445627E-2</v>
      </c>
      <c r="X1619">
        <f>Table1[[#This Row],[BB Bet]]*Table1[[#This Row],[Odds]]*Table1[[#This Row],[Win]]-Table1[[#This Row],[BB Bet]]</f>
        <v>-1.9245714285714189E-2</v>
      </c>
      <c r="Y1619" s="5">
        <f>Y1618</f>
        <v>0.90514190597624711</v>
      </c>
    </row>
    <row r="1620" spans="1:25" x14ac:dyDescent="0.35">
      <c r="A1620" s="4">
        <v>2020020834</v>
      </c>
      <c r="B1620" s="4">
        <v>111</v>
      </c>
      <c r="C1620" s="4" t="s">
        <v>22</v>
      </c>
      <c r="D1620" s="4" t="s">
        <v>23</v>
      </c>
      <c r="E1620" s="4">
        <v>1</v>
      </c>
      <c r="F1620" s="4">
        <v>0</v>
      </c>
      <c r="G1620" s="4">
        <v>1.83</v>
      </c>
      <c r="H1620">
        <v>0.49750718153292417</v>
      </c>
      <c r="I1620">
        <f>((Table1[[#This Row],[H-S prob.]]*(Table1[[#This Row],[Odds]]-1)-1+Table1[[#This Row],[H-S prob.]])/(Table1[[#This Row],[Odds]]-1))*0.3</f>
        <v>-3.2371755829427272E-2</v>
      </c>
      <c r="K1620">
        <f>(Table1[[#This Row],[H-S Bet]]*Table1[[#This Row],[Odds]]*Table1[[#This Row],[Win]]-Table1[[#This Row],[H-S Bet]])*Table1[[#This Row],[H-S Bankroll]]</f>
        <v>0</v>
      </c>
      <c r="L1620">
        <f>Table1[[#This Row],[H-S Bet]]*Table1[[#This Row],[Odds]]*Table1[[#This Row],[Win]]-Table1[[#This Row],[H-S Bet]]</f>
        <v>0</v>
      </c>
      <c r="M1620" s="5">
        <f>M1619</f>
        <v>0.94398963462221852</v>
      </c>
      <c r="N1620" s="4">
        <v>0.51600000000000001</v>
      </c>
      <c r="O1620" s="4">
        <f>((Table1[[#This Row],[Dom prob.]]*(Table1[[#This Row],[Odds]]-1)-1+Table1[[#This Row],[Dom prob.]])/(Table1[[#This Row],[Odds]]-1))*0.3</f>
        <v>-2.0139759036144574E-2</v>
      </c>
      <c r="P1620" s="4"/>
      <c r="Q1620" s="4">
        <f>(Table1[[#This Row],[Dom Bet]]*Table1[[#This Row],[Odds]]*Table1[[#This Row],[Win]]-Table1[[#This Row],[Dom Bet]])*Table1[[#This Row],[Dom Bankroll]]</f>
        <v>0</v>
      </c>
      <c r="R1620" s="4">
        <f>Table1[[#This Row],[Dom Bet]]*Table1[[#This Row],[Odds]]*Table1[[#This Row],[Win]]-Table1[[#This Row],[Dom Bet]]</f>
        <v>0</v>
      </c>
      <c r="S1620" s="4">
        <f>S1619</f>
        <v>1.4583985434153701</v>
      </c>
      <c r="T1620">
        <v>0.52549999999999997</v>
      </c>
      <c r="U1620">
        <f>((Table1[[#This Row],[BB prob.]]*(Table1[[#This Row],[Odds]]-1)-1+Table1[[#This Row],[BB prob.]])/(Table1[[#This Row],[Odds]]-1))*0.3</f>
        <v>-1.3856024096385543E-2</v>
      </c>
      <c r="W1620">
        <f>(Table1[[#This Row],[BB Bet]]*Table1[[#This Row],[Odds]]*Table1[[#This Row],[Win]]-Table1[[#This Row],[BB Bet]])*Table1[[#This Row],[BB Bankroll]]</f>
        <v>0</v>
      </c>
      <c r="X1620">
        <f>Table1[[#This Row],[BB Bet]]*Table1[[#This Row],[Odds]]*Table1[[#This Row],[Win]]-Table1[[#This Row],[BB Bet]]</f>
        <v>0</v>
      </c>
      <c r="Y1620" s="5">
        <f>Y1619</f>
        <v>0.90514190597624711</v>
      </c>
    </row>
    <row r="1621" spans="1:25" x14ac:dyDescent="0.35">
      <c r="A1621" s="4">
        <v>2020020834</v>
      </c>
      <c r="B1621" s="4">
        <v>111</v>
      </c>
      <c r="C1621" s="4" t="s">
        <v>23</v>
      </c>
      <c r="D1621" s="4" t="s">
        <v>22</v>
      </c>
      <c r="E1621" s="4">
        <v>0</v>
      </c>
      <c r="F1621" s="4">
        <v>1</v>
      </c>
      <c r="G1621" s="4">
        <v>2.0699999999999998</v>
      </c>
      <c r="H1621">
        <v>0.50249281846707583</v>
      </c>
      <c r="I1621">
        <f>((Table1[[#This Row],[H-S prob.]]*(Table1[[#This Row],[Odds]]-1)-1+Table1[[#This Row],[H-S prob.]])/(Table1[[#This Row],[Odds]]-1))*0.3</f>
        <v>1.1259850717807524E-2</v>
      </c>
      <c r="J1621">
        <v>1.1259850717807524E-2</v>
      </c>
      <c r="K1621">
        <f>(Table1[[#This Row],[H-S Bet]]*Table1[[#This Row],[Odds]]*Table1[[#This Row],[Win]]-Table1[[#This Row],[H-S Bet]])*Table1[[#This Row],[H-S Bankroll]]</f>
        <v>1.1373225130554115E-2</v>
      </c>
      <c r="L1621">
        <f>Table1[[#This Row],[H-S Bet]]*Table1[[#This Row],[Odds]]*Table1[[#This Row],[Win]]-Table1[[#This Row],[H-S Bet]]</f>
        <v>1.2048040268054047E-2</v>
      </c>
      <c r="M1621" s="5">
        <f>M1620</f>
        <v>0.94398963462221852</v>
      </c>
      <c r="N1621" s="4">
        <v>0.48399999999999999</v>
      </c>
      <c r="O1621" s="4">
        <f>((Table1[[#This Row],[Dom prob.]]*(Table1[[#This Row],[Odds]]-1)-1+Table1[[#This Row],[Dom prob.]])/(Table1[[#This Row],[Odds]]-1))*0.3</f>
        <v>5.2710280373828469E-4</v>
      </c>
      <c r="P1621" s="4">
        <v>5.2710280373828469E-4</v>
      </c>
      <c r="Q1621" s="4">
        <f>(Table1[[#This Row],[Dom Bet]]*Table1[[#This Row],[Odds]]*Table1[[#This Row],[Win]]-Table1[[#This Row],[Dom Bet]])*Table1[[#This Row],[Dom Bankroll]]</f>
        <v>8.2253677848621691E-4</v>
      </c>
      <c r="R1621" s="4">
        <f>Table1[[#This Row],[Dom Bet]]*Table1[[#This Row],[Odds]]*Table1[[#This Row],[Win]]-Table1[[#This Row],[Dom Bet]]</f>
        <v>5.6399999999996449E-4</v>
      </c>
      <c r="S1621" s="4">
        <f>S1620</f>
        <v>1.4583985434153701</v>
      </c>
      <c r="T1621">
        <v>0.47450000000000003</v>
      </c>
      <c r="U1621">
        <f>((Table1[[#This Row],[BB prob.]]*(Table1[[#This Row],[Odds]]-1)-1+Table1[[#This Row],[BB prob.]])/(Table1[[#This Row],[Odds]]-1))*0.3</f>
        <v>-4.9864485981308566E-3</v>
      </c>
      <c r="W1621">
        <f>(Table1[[#This Row],[BB Bet]]*Table1[[#This Row],[Odds]]*Table1[[#This Row],[Win]]-Table1[[#This Row],[BB Bet]])*Table1[[#This Row],[BB Bankroll]]</f>
        <v>0</v>
      </c>
      <c r="X1621">
        <f>Table1[[#This Row],[BB Bet]]*Table1[[#This Row],[Odds]]*Table1[[#This Row],[Win]]-Table1[[#This Row],[BB Bet]]</f>
        <v>0</v>
      </c>
      <c r="Y1621" s="5">
        <f>Y1620</f>
        <v>0.90514190597624711</v>
      </c>
    </row>
    <row r="1622" spans="1:25" x14ac:dyDescent="0.35">
      <c r="A1622" s="4">
        <v>2020020835</v>
      </c>
      <c r="B1622" s="4">
        <v>111</v>
      </c>
      <c r="C1622" s="4" t="s">
        <v>29</v>
      </c>
      <c r="D1622" s="4" t="s">
        <v>27</v>
      </c>
      <c r="E1622" s="4">
        <v>1</v>
      </c>
      <c r="F1622" s="4">
        <v>0</v>
      </c>
      <c r="G1622" s="4">
        <v>2</v>
      </c>
      <c r="H1622">
        <v>0.50534768076373793</v>
      </c>
      <c r="I1622">
        <f>((Table1[[#This Row],[H-S prob.]]*(Table1[[#This Row],[Odds]]-1)-1+Table1[[#This Row],[H-S prob.]])/(Table1[[#This Row],[Odds]]-1))*0.3</f>
        <v>3.2086084582427566E-3</v>
      </c>
      <c r="J1622">
        <v>3.2086084582427566E-3</v>
      </c>
      <c r="K1622">
        <f>(Table1[[#This Row],[H-S Bet]]*Table1[[#This Row],[Odds]]*Table1[[#This Row],[Win]]-Table1[[#This Row],[H-S Bet]])*Table1[[#This Row],[H-S Bankroll]]</f>
        <v>-3.0288931261423396E-3</v>
      </c>
      <c r="L1622">
        <f>Table1[[#This Row],[H-S Bet]]*Table1[[#This Row],[Odds]]*Table1[[#This Row],[Win]]-Table1[[#This Row],[H-S Bet]]</f>
        <v>-3.2086084582427566E-3</v>
      </c>
      <c r="M1622" s="5">
        <f>M1621</f>
        <v>0.94398963462221852</v>
      </c>
      <c r="N1622" s="4">
        <v>0.54400000000000004</v>
      </c>
      <c r="O1622" s="4">
        <f>((Table1[[#This Row],[Dom prob.]]*(Table1[[#This Row],[Odds]]-1)-1+Table1[[#This Row],[Dom prob.]])/(Table1[[#This Row],[Odds]]-1))*0.3</f>
        <v>2.6400000000000024E-2</v>
      </c>
      <c r="P1622" s="4">
        <v>2.6400000000000024E-2</v>
      </c>
      <c r="Q1622" s="4">
        <f>(Table1[[#This Row],[Dom Bet]]*Table1[[#This Row],[Odds]]*Table1[[#This Row],[Win]]-Table1[[#This Row],[Dom Bet]])*Table1[[#This Row],[Dom Bankroll]]</f>
        <v>-3.850172154616581E-2</v>
      </c>
      <c r="R1622" s="4">
        <f>Table1[[#This Row],[Dom Bet]]*Table1[[#This Row],[Odds]]*Table1[[#This Row],[Win]]-Table1[[#This Row],[Dom Bet]]</f>
        <v>-2.6400000000000024E-2</v>
      </c>
      <c r="S1622" s="4">
        <f>S1621</f>
        <v>1.4583985434153701</v>
      </c>
      <c r="T1622">
        <v>0.48220000000000002</v>
      </c>
      <c r="U1622">
        <f>((Table1[[#This Row],[BB prob.]]*(Table1[[#This Row],[Odds]]-1)-1+Table1[[#This Row],[BB prob.]])/(Table1[[#This Row],[Odds]]-1))*0.3</f>
        <v>-1.0680000000000005E-2</v>
      </c>
      <c r="W1622">
        <f>(Table1[[#This Row],[BB Bet]]*Table1[[#This Row],[Odds]]*Table1[[#This Row],[Win]]-Table1[[#This Row],[BB Bet]])*Table1[[#This Row],[BB Bankroll]]</f>
        <v>0</v>
      </c>
      <c r="X1622">
        <f>Table1[[#This Row],[BB Bet]]*Table1[[#This Row],[Odds]]*Table1[[#This Row],[Win]]-Table1[[#This Row],[BB Bet]]</f>
        <v>0</v>
      </c>
      <c r="Y1622" s="5">
        <f>Y1621</f>
        <v>0.90514190597624711</v>
      </c>
    </row>
    <row r="1623" spans="1:25" x14ac:dyDescent="0.35">
      <c r="A1623" s="4">
        <v>2020020835</v>
      </c>
      <c r="B1623" s="4">
        <v>111</v>
      </c>
      <c r="C1623" s="4" t="s">
        <v>27</v>
      </c>
      <c r="D1623" s="4" t="s">
        <v>29</v>
      </c>
      <c r="E1623" s="4">
        <v>0</v>
      </c>
      <c r="F1623" s="4">
        <v>1</v>
      </c>
      <c r="G1623" s="4">
        <v>1.86</v>
      </c>
      <c r="H1623">
        <v>0.49465231923626213</v>
      </c>
      <c r="I1623">
        <f>((Table1[[#This Row],[H-S prob.]]*(Table1[[#This Row],[Odds]]-1)-1+Table1[[#This Row],[H-S prob.]])/(Table1[[#This Row],[Odds]]-1))*0.3</f>
        <v>-2.7888378914146181E-2</v>
      </c>
      <c r="K1623">
        <f>(Table1[[#This Row],[H-S Bet]]*Table1[[#This Row],[Odds]]*Table1[[#This Row],[Win]]-Table1[[#This Row],[H-S Bet]])*Table1[[#This Row],[H-S Bankroll]]</f>
        <v>0</v>
      </c>
      <c r="L1623">
        <f>Table1[[#This Row],[H-S Bet]]*Table1[[#This Row],[Odds]]*Table1[[#This Row],[Win]]-Table1[[#This Row],[H-S Bet]]</f>
        <v>0</v>
      </c>
      <c r="M1623" s="5">
        <f>M1622</f>
        <v>0.94398963462221852</v>
      </c>
      <c r="N1623" s="4">
        <v>0.45599999999999996</v>
      </c>
      <c r="O1623" s="4">
        <f>((Table1[[#This Row],[Dom prob.]]*(Table1[[#This Row],[Odds]]-1)-1+Table1[[#This Row],[Dom prob.]])/(Table1[[#This Row],[Odds]]-1))*0.3</f>
        <v>-5.2967441860465099E-2</v>
      </c>
      <c r="P1623" s="4"/>
      <c r="Q1623" s="4">
        <f>(Table1[[#This Row],[Dom Bet]]*Table1[[#This Row],[Odds]]*Table1[[#This Row],[Win]]-Table1[[#This Row],[Dom Bet]])*Table1[[#This Row],[Dom Bankroll]]</f>
        <v>0</v>
      </c>
      <c r="R1623" s="4">
        <f>Table1[[#This Row],[Dom Bet]]*Table1[[#This Row],[Odds]]*Table1[[#This Row],[Win]]-Table1[[#This Row],[Dom Bet]]</f>
        <v>0</v>
      </c>
      <c r="S1623" s="4">
        <f>S1622</f>
        <v>1.4583985434153701</v>
      </c>
      <c r="T1623">
        <v>0.51780000000000004</v>
      </c>
      <c r="U1623">
        <f>((Table1[[#This Row],[BB prob.]]*(Table1[[#This Row],[Odds]]-1)-1+Table1[[#This Row],[BB prob.]])/(Table1[[#This Row],[Odds]]-1))*0.3</f>
        <v>-1.2869302325581367E-2</v>
      </c>
      <c r="W1623">
        <f>(Table1[[#This Row],[BB Bet]]*Table1[[#This Row],[Odds]]*Table1[[#This Row],[Win]]-Table1[[#This Row],[BB Bet]])*Table1[[#This Row],[BB Bankroll]]</f>
        <v>0</v>
      </c>
      <c r="X1623">
        <f>Table1[[#This Row],[BB Bet]]*Table1[[#This Row],[Odds]]*Table1[[#This Row],[Win]]-Table1[[#This Row],[BB Bet]]</f>
        <v>0</v>
      </c>
      <c r="Y1623" s="5">
        <f>Y1622</f>
        <v>0.90514190597624711</v>
      </c>
    </row>
    <row r="1624" spans="1:25" x14ac:dyDescent="0.35">
      <c r="A1624" s="4">
        <v>2020020836</v>
      </c>
      <c r="B1624" s="4">
        <v>111</v>
      </c>
      <c r="C1624" s="4" t="s">
        <v>24</v>
      </c>
      <c r="D1624" s="4" t="s">
        <v>28</v>
      </c>
      <c r="E1624" s="4">
        <v>1</v>
      </c>
      <c r="F1624" s="4">
        <v>0</v>
      </c>
      <c r="G1624" s="4">
        <v>1.77</v>
      </c>
      <c r="H1624">
        <v>0.47658299780980806</v>
      </c>
      <c r="I1624">
        <f>((Table1[[#This Row],[H-S prob.]]*(Table1[[#This Row],[Odds]]-1)-1+Table1[[#This Row],[H-S prob.]])/(Table1[[#This Row],[Odds]]-1))*0.3</f>
        <v>-6.0953802809080401E-2</v>
      </c>
      <c r="K1624">
        <f>(Table1[[#This Row],[H-S Bet]]*Table1[[#This Row],[Odds]]*Table1[[#This Row],[Win]]-Table1[[#This Row],[H-S Bet]])*Table1[[#This Row],[H-S Bankroll]]</f>
        <v>0</v>
      </c>
      <c r="L1624">
        <f>Table1[[#This Row],[H-S Bet]]*Table1[[#This Row],[Odds]]*Table1[[#This Row],[Win]]-Table1[[#This Row],[H-S Bet]]</f>
        <v>0</v>
      </c>
      <c r="M1624" s="5">
        <f>M1623</f>
        <v>0.94398963462221852</v>
      </c>
      <c r="N1624" s="4">
        <v>0.54</v>
      </c>
      <c r="O1624" s="4">
        <f>((Table1[[#This Row],[Dom prob.]]*(Table1[[#This Row],[Odds]]-1)-1+Table1[[#This Row],[Dom prob.]])/(Table1[[#This Row],[Odds]]-1))*0.3</f>
        <v>-1.7220779220779185E-2</v>
      </c>
      <c r="P1624" s="4"/>
      <c r="Q1624" s="4">
        <f>(Table1[[#This Row],[Dom Bet]]*Table1[[#This Row],[Odds]]*Table1[[#This Row],[Win]]-Table1[[#This Row],[Dom Bet]])*Table1[[#This Row],[Dom Bankroll]]</f>
        <v>0</v>
      </c>
      <c r="R1624" s="4">
        <f>Table1[[#This Row],[Dom Bet]]*Table1[[#This Row],[Odds]]*Table1[[#This Row],[Win]]-Table1[[#This Row],[Dom Bet]]</f>
        <v>0</v>
      </c>
      <c r="S1624" s="4">
        <f>S1623</f>
        <v>1.4583985434153701</v>
      </c>
      <c r="T1624">
        <v>0.59560000000000002</v>
      </c>
      <c r="U1624">
        <f>((Table1[[#This Row],[BB prob.]]*(Table1[[#This Row],[Odds]]-1)-1+Table1[[#This Row],[BB prob.]])/(Table1[[#This Row],[Odds]]-1))*0.3</f>
        <v>2.1121558441558459E-2</v>
      </c>
      <c r="V1624">
        <v>2.1121558441558459E-2</v>
      </c>
      <c r="W1624">
        <f>(Table1[[#This Row],[BB Bet]]*Table1[[#This Row],[Odds]]*Table1[[#This Row],[Win]]-Table1[[#This Row],[BB Bet]])*Table1[[#This Row],[BB Bankroll]]</f>
        <v>-1.9118007664980913E-2</v>
      </c>
      <c r="X1624">
        <f>Table1[[#This Row],[BB Bet]]*Table1[[#This Row],[Odds]]*Table1[[#This Row],[Win]]-Table1[[#This Row],[BB Bet]]</f>
        <v>-2.1121558441558459E-2</v>
      </c>
      <c r="Y1624" s="5">
        <f>Y1623</f>
        <v>0.90514190597624711</v>
      </c>
    </row>
    <row r="1625" spans="1:25" x14ac:dyDescent="0.35">
      <c r="A1625" s="4">
        <v>2020020836</v>
      </c>
      <c r="B1625" s="4">
        <v>111</v>
      </c>
      <c r="C1625" s="4" t="s">
        <v>28</v>
      </c>
      <c r="D1625" s="4" t="s">
        <v>24</v>
      </c>
      <c r="E1625" s="4">
        <v>0</v>
      </c>
      <c r="F1625" s="4">
        <v>1</v>
      </c>
      <c r="G1625" s="4">
        <v>2.17</v>
      </c>
      <c r="H1625">
        <v>0.52341700219019194</v>
      </c>
      <c r="I1625">
        <f>((Table1[[#This Row],[H-S prob.]]*(Table1[[#This Row],[Odds]]-1)-1+Table1[[#This Row],[H-S prob.]])/(Table1[[#This Row],[Odds]]-1))*0.3</f>
        <v>3.4824331987876017E-2</v>
      </c>
      <c r="J1625">
        <v>3.4824331987876017E-2</v>
      </c>
      <c r="K1625">
        <f>(Table1[[#This Row],[H-S Bet]]*Table1[[#This Row],[Odds]]*Table1[[#This Row],[Win]]-Table1[[#This Row],[H-S Bet]])*Table1[[#This Row],[H-S Bankroll]]</f>
        <v>3.8462355862161554E-2</v>
      </c>
      <c r="L1625">
        <f>Table1[[#This Row],[H-S Bet]]*Table1[[#This Row],[Odds]]*Table1[[#This Row],[Win]]-Table1[[#This Row],[H-S Bet]]</f>
        <v>4.0744468425814931E-2</v>
      </c>
      <c r="M1625" s="5">
        <f>M1624</f>
        <v>0.94398963462221852</v>
      </c>
      <c r="N1625" s="4">
        <v>0.45999999999999996</v>
      </c>
      <c r="O1625" s="4">
        <f>((Table1[[#This Row],[Dom prob.]]*(Table1[[#This Row],[Odds]]-1)-1+Table1[[#This Row],[Dom prob.]])/(Table1[[#This Row],[Odds]]-1))*0.3</f>
        <v>-4.6153846153849611E-4</v>
      </c>
      <c r="P1625" s="4"/>
      <c r="Q1625" s="4">
        <f>(Table1[[#This Row],[Dom Bet]]*Table1[[#This Row],[Odds]]*Table1[[#This Row],[Win]]-Table1[[#This Row],[Dom Bet]])*Table1[[#This Row],[Dom Bankroll]]</f>
        <v>0</v>
      </c>
      <c r="R1625" s="4">
        <f>Table1[[#This Row],[Dom Bet]]*Table1[[#This Row],[Odds]]*Table1[[#This Row],[Win]]-Table1[[#This Row],[Dom Bet]]</f>
        <v>0</v>
      </c>
      <c r="S1625" s="4">
        <f>S1624</f>
        <v>1.4583985434153701</v>
      </c>
      <c r="T1625">
        <v>0.40439999999999998</v>
      </c>
      <c r="U1625">
        <f>((Table1[[#This Row],[BB prob.]]*(Table1[[#This Row],[Odds]]-1)-1+Table1[[#This Row],[BB prob.]])/(Table1[[#This Row],[Odds]]-1))*0.3</f>
        <v>-3.1397948717948751E-2</v>
      </c>
      <c r="W1625">
        <f>(Table1[[#This Row],[BB Bet]]*Table1[[#This Row],[Odds]]*Table1[[#This Row],[Win]]-Table1[[#This Row],[BB Bet]])*Table1[[#This Row],[BB Bankroll]]</f>
        <v>0</v>
      </c>
      <c r="X1625">
        <f>Table1[[#This Row],[BB Bet]]*Table1[[#This Row],[Odds]]*Table1[[#This Row],[Win]]-Table1[[#This Row],[BB Bet]]</f>
        <v>0</v>
      </c>
      <c r="Y1625" s="5">
        <f>Y1624</f>
        <v>0.90514190597624711</v>
      </c>
    </row>
    <row r="1626" spans="1:25" x14ac:dyDescent="0.35">
      <c r="A1626" s="4">
        <v>2020020837</v>
      </c>
      <c r="B1626" s="4">
        <v>111</v>
      </c>
      <c r="C1626" s="4" t="s">
        <v>10</v>
      </c>
      <c r="D1626" s="4" t="s">
        <v>25</v>
      </c>
      <c r="E1626" s="4">
        <v>0</v>
      </c>
      <c r="F1626" s="4">
        <v>0</v>
      </c>
      <c r="G1626" s="4">
        <v>1.37</v>
      </c>
      <c r="H1626">
        <v>0.66767277485891241</v>
      </c>
      <c r="I1626">
        <f>((Table1[[#This Row],[H-S prob.]]*(Table1[[#This Row],[Odds]]-1)-1+Table1[[#This Row],[H-S prob.]])/(Table1[[#This Row],[Odds]]-1))*0.3</f>
        <v>-6.9152674413478263E-2</v>
      </c>
      <c r="K1626">
        <f>(Table1[[#This Row],[H-S Bet]]*Table1[[#This Row],[Odds]]*Table1[[#This Row],[Win]]-Table1[[#This Row],[H-S Bet]])*Table1[[#This Row],[H-S Bankroll]]</f>
        <v>0</v>
      </c>
      <c r="L1626">
        <f>Table1[[#This Row],[H-S Bet]]*Table1[[#This Row],[Odds]]*Table1[[#This Row],[Win]]-Table1[[#This Row],[H-S Bet]]</f>
        <v>0</v>
      </c>
      <c r="M1626" s="5">
        <f>M1625</f>
        <v>0.94398963462221852</v>
      </c>
      <c r="N1626" s="4">
        <v>0.66999999999999993</v>
      </c>
      <c r="O1626" s="4">
        <f>((Table1[[#This Row],[Dom prob.]]*(Table1[[#This Row],[Odds]]-1)-1+Table1[[#This Row],[Dom prob.]])/(Table1[[#This Row],[Odds]]-1))*0.3</f>
        <v>-6.6567567567567598E-2</v>
      </c>
      <c r="P1626" s="4"/>
      <c r="Q1626" s="4">
        <f>(Table1[[#This Row],[Dom Bet]]*Table1[[#This Row],[Odds]]*Table1[[#This Row],[Win]]-Table1[[#This Row],[Dom Bet]])*Table1[[#This Row],[Dom Bankroll]]</f>
        <v>0</v>
      </c>
      <c r="R1626" s="4">
        <f>Table1[[#This Row],[Dom Bet]]*Table1[[#This Row],[Odds]]*Table1[[#This Row],[Win]]-Table1[[#This Row],[Dom Bet]]</f>
        <v>0</v>
      </c>
      <c r="S1626" s="4">
        <f>S1625</f>
        <v>1.4583985434153701</v>
      </c>
      <c r="T1626">
        <v>0.69809999999999994</v>
      </c>
      <c r="U1626">
        <f>((Table1[[#This Row],[BB prob.]]*(Table1[[#This Row],[Odds]]-1)-1+Table1[[#This Row],[BB prob.]])/(Table1[[#This Row],[Odds]]-1))*0.3</f>
        <v>-3.5353783783783815E-2</v>
      </c>
      <c r="W1626">
        <f>(Table1[[#This Row],[BB Bet]]*Table1[[#This Row],[Odds]]*Table1[[#This Row],[Win]]-Table1[[#This Row],[BB Bet]])*Table1[[#This Row],[BB Bankroll]]</f>
        <v>0</v>
      </c>
      <c r="X1626">
        <f>Table1[[#This Row],[BB Bet]]*Table1[[#This Row],[Odds]]*Table1[[#This Row],[Win]]-Table1[[#This Row],[BB Bet]]</f>
        <v>0</v>
      </c>
      <c r="Y1626" s="5">
        <f>Y1625</f>
        <v>0.90514190597624711</v>
      </c>
    </row>
    <row r="1627" spans="1:25" x14ac:dyDescent="0.35">
      <c r="A1627" s="4">
        <v>2020020837</v>
      </c>
      <c r="B1627" s="4">
        <v>111</v>
      </c>
      <c r="C1627" s="4" t="s">
        <v>25</v>
      </c>
      <c r="D1627" s="4" t="s">
        <v>10</v>
      </c>
      <c r="E1627" s="4">
        <v>1</v>
      </c>
      <c r="F1627" s="4">
        <v>1</v>
      </c>
      <c r="G1627" s="4">
        <v>3.35</v>
      </c>
      <c r="H1627">
        <v>0.33232722514108753</v>
      </c>
      <c r="I1627">
        <f>((Table1[[#This Row],[H-S prob.]]*(Table1[[#This Row],[Odds]]-1)-1+Table1[[#This Row],[H-S prob.]])/(Table1[[#This Row],[Odds]]-1))*0.3</f>
        <v>1.4463345219911904E-2</v>
      </c>
      <c r="J1627">
        <v>1.4463345219911904E-2</v>
      </c>
      <c r="K1627">
        <f>(Table1[[#This Row],[H-S Bet]]*Table1[[#This Row],[Odds]]*Table1[[#This Row],[Win]]-Table1[[#This Row],[H-S Bet]])*Table1[[#This Row],[H-S Bankroll]]</f>
        <v>3.2085132728465172E-2</v>
      </c>
      <c r="L1627">
        <f>Table1[[#This Row],[H-S Bet]]*Table1[[#This Row],[Odds]]*Table1[[#This Row],[Win]]-Table1[[#This Row],[H-S Bet]]</f>
        <v>3.3988861266792972E-2</v>
      </c>
      <c r="M1627" s="5">
        <f>M1626</f>
        <v>0.94398963462221852</v>
      </c>
      <c r="N1627" s="4">
        <v>0.33</v>
      </c>
      <c r="O1627" s="4">
        <f>((Table1[[#This Row],[Dom prob.]]*(Table1[[#This Row],[Odds]]-1)-1+Table1[[#This Row],[Dom prob.]])/(Table1[[#This Row],[Odds]]-1))*0.3</f>
        <v>1.346808510638299E-2</v>
      </c>
      <c r="P1627" s="4">
        <v>1.346808510638299E-2</v>
      </c>
      <c r="Q1627" s="4">
        <f>(Table1[[#This Row],[Dom Bet]]*Table1[[#This Row],[Odds]]*Table1[[#This Row],[Win]]-Table1[[#This Row],[Dom Bet]])*Table1[[#This Row],[Dom Bankroll]]</f>
        <v>4.6158313899096498E-2</v>
      </c>
      <c r="R1627" s="4">
        <f>Table1[[#This Row],[Dom Bet]]*Table1[[#This Row],[Odds]]*Table1[[#This Row],[Win]]-Table1[[#This Row],[Dom Bet]]</f>
        <v>3.1650000000000025E-2</v>
      </c>
      <c r="S1627" s="4">
        <f>S1626</f>
        <v>1.4583985434153701</v>
      </c>
      <c r="T1627">
        <v>0.3019</v>
      </c>
      <c r="U1627">
        <f>((Table1[[#This Row],[BB prob.]]*(Table1[[#This Row],[Odds]]-1)-1+Table1[[#This Row],[BB prob.]])/(Table1[[#This Row],[Odds]]-1))*0.3</f>
        <v>1.4508510638297891E-3</v>
      </c>
      <c r="V1627">
        <v>1.4508510638297891E-3</v>
      </c>
      <c r="W1627">
        <f>(Table1[[#This Row],[BB Bet]]*Table1[[#This Row],[Odds]]*Table1[[#This Row],[Win]]-Table1[[#This Row],[BB Bet]])*Table1[[#This Row],[BB Bankroll]]</f>
        <v>3.0860813284260187E-3</v>
      </c>
      <c r="X1627">
        <f>Table1[[#This Row],[BB Bet]]*Table1[[#This Row],[Odds]]*Table1[[#This Row],[Win]]-Table1[[#This Row],[BB Bet]]</f>
        <v>3.4095000000000045E-3</v>
      </c>
      <c r="Y1627" s="5">
        <f>Y1626</f>
        <v>0.90514190597624711</v>
      </c>
    </row>
    <row r="1628" spans="1:25" x14ac:dyDescent="0.35">
      <c r="A1628" s="4">
        <v>2020020837.0999999</v>
      </c>
      <c r="B1628" s="4">
        <v>111</v>
      </c>
      <c r="C1628" s="4" t="s">
        <v>6</v>
      </c>
      <c r="D1628" s="4" t="s">
        <v>30</v>
      </c>
      <c r="E1628" s="4">
        <v>0</v>
      </c>
      <c r="F1628" s="4">
        <v>0</v>
      </c>
      <c r="G1628" s="4">
        <v>1.71</v>
      </c>
      <c r="H1628">
        <v>0.52738971195091211</v>
      </c>
      <c r="I1628">
        <f>((Table1[[#This Row],[H-S prob.]]*(Table1[[#This Row],[Odds]]-1)-1+Table1[[#This Row],[H-S prob.]])/(Table1[[#This Row],[Odds]]-1))*0.3</f>
        <v>-4.1477574322791706E-2</v>
      </c>
      <c r="K1628">
        <f>(Table1[[#This Row],[H-S Bet]]*Table1[[#This Row],[Odds]]*Table1[[#This Row],[Win]]-Table1[[#This Row],[H-S Bet]])*Table1[[#This Row],[H-S Bankroll]]</f>
        <v>0</v>
      </c>
      <c r="L1628">
        <f>Table1[[#This Row],[H-S Bet]]*Table1[[#This Row],[Odds]]*Table1[[#This Row],[Win]]-Table1[[#This Row],[H-S Bet]]</f>
        <v>0</v>
      </c>
      <c r="M1628" s="5">
        <f>M1627</f>
        <v>0.94398963462221852</v>
      </c>
      <c r="N1628" s="4">
        <v>0.58000000000000007</v>
      </c>
      <c r="O1628" s="4">
        <f>((Table1[[#This Row],[Dom prob.]]*(Table1[[#This Row],[Odds]]-1)-1+Table1[[#This Row],[Dom prob.]])/(Table1[[#This Row],[Odds]]-1))*0.3</f>
        <v>-3.4647887323943131E-3</v>
      </c>
      <c r="P1628" s="4"/>
      <c r="Q1628" s="4">
        <f>(Table1[[#This Row],[Dom Bet]]*Table1[[#This Row],[Odds]]*Table1[[#This Row],[Win]]-Table1[[#This Row],[Dom Bet]])*Table1[[#This Row],[Dom Bankroll]]</f>
        <v>0</v>
      </c>
      <c r="R1628" s="4">
        <f>Table1[[#This Row],[Dom Bet]]*Table1[[#This Row],[Odds]]*Table1[[#This Row],[Win]]-Table1[[#This Row],[Dom Bet]]</f>
        <v>0</v>
      </c>
      <c r="S1628" s="4">
        <f>S1627</f>
        <v>1.4583985434153701</v>
      </c>
      <c r="T1628">
        <v>0.50509999999999999</v>
      </c>
      <c r="U1628">
        <f>((Table1[[#This Row],[BB prob.]]*(Table1[[#This Row],[Odds]]-1)-1+Table1[[#This Row],[BB prob.]])/(Table1[[#This Row],[Odds]]-1))*0.3</f>
        <v>-5.7582676056338045E-2</v>
      </c>
      <c r="W1628">
        <f>(Table1[[#This Row],[BB Bet]]*Table1[[#This Row],[Odds]]*Table1[[#This Row],[Win]]-Table1[[#This Row],[BB Bet]])*Table1[[#This Row],[BB Bankroll]]</f>
        <v>0</v>
      </c>
      <c r="X1628">
        <f>Table1[[#This Row],[BB Bet]]*Table1[[#This Row],[Odds]]*Table1[[#This Row],[Win]]-Table1[[#This Row],[BB Bet]]</f>
        <v>0</v>
      </c>
      <c r="Y1628" s="5">
        <f>Y1627</f>
        <v>0.90514190597624711</v>
      </c>
    </row>
    <row r="1629" spans="1:25" x14ac:dyDescent="0.35">
      <c r="A1629" s="4">
        <v>2020020837.0999999</v>
      </c>
      <c r="B1629" s="4">
        <v>111</v>
      </c>
      <c r="C1629" s="4" t="s">
        <v>30</v>
      </c>
      <c r="D1629" s="4" t="s">
        <v>6</v>
      </c>
      <c r="E1629" s="4">
        <v>1</v>
      </c>
      <c r="F1629" s="4">
        <v>1</v>
      </c>
      <c r="G1629" s="4">
        <v>2.2999999999999998</v>
      </c>
      <c r="H1629">
        <v>0.47261028804908783</v>
      </c>
      <c r="I1629">
        <f>((Table1[[#This Row],[H-S prob.]]*(Table1[[#This Row],[Odds]]-1)-1+Table1[[#This Row],[H-S prob.]])/(Table1[[#This Row],[Odds]]-1))*0.3</f>
        <v>2.0077768272208151E-2</v>
      </c>
      <c r="J1629">
        <v>2.0077768272208151E-2</v>
      </c>
      <c r="K1629">
        <f>(Table1[[#This Row],[H-S Bet]]*Table1[[#This Row],[Odds]]*Table1[[#This Row],[Win]]-Table1[[#This Row],[H-S Bet]])*Table1[[#This Row],[H-S Bankroll]]</f>
        <v>2.4639166675904742E-2</v>
      </c>
      <c r="L1629">
        <f>Table1[[#This Row],[H-S Bet]]*Table1[[#This Row],[Odds]]*Table1[[#This Row],[Win]]-Table1[[#This Row],[H-S Bet]]</f>
        <v>2.6101098753870591E-2</v>
      </c>
      <c r="M1629" s="5">
        <f>M1628</f>
        <v>0.94398963462221852</v>
      </c>
      <c r="N1629" s="4">
        <v>0.42</v>
      </c>
      <c r="O1629" s="4">
        <f>((Table1[[#This Row],[Dom prob.]]*(Table1[[#This Row],[Odds]]-1)-1+Table1[[#This Row],[Dom prob.]])/(Table1[[#This Row],[Odds]]-1))*0.3</f>
        <v>-7.8461538461538655E-3</v>
      </c>
      <c r="P1629" s="4"/>
      <c r="Q1629" s="4">
        <f>(Table1[[#This Row],[Dom Bet]]*Table1[[#This Row],[Odds]]*Table1[[#This Row],[Win]]-Table1[[#This Row],[Dom Bet]])*Table1[[#This Row],[Dom Bankroll]]</f>
        <v>0</v>
      </c>
      <c r="R1629" s="4">
        <f>Table1[[#This Row],[Dom Bet]]*Table1[[#This Row],[Odds]]*Table1[[#This Row],[Win]]-Table1[[#This Row],[Dom Bet]]</f>
        <v>0</v>
      </c>
      <c r="S1629" s="4">
        <f>S1628</f>
        <v>1.4583985434153701</v>
      </c>
      <c r="T1629">
        <v>0.49490000000000001</v>
      </c>
      <c r="U1629">
        <f>((Table1[[#This Row],[BB prob.]]*(Table1[[#This Row],[Odds]]-1)-1+Table1[[#This Row],[BB prob.]])/(Table1[[#This Row],[Odds]]-1))*0.3</f>
        <v>3.1908461538461518E-2</v>
      </c>
      <c r="V1629">
        <v>3.1908461538461518E-2</v>
      </c>
      <c r="W1629">
        <f>(Table1[[#This Row],[BB Bet]]*Table1[[#This Row],[Odds]]*Table1[[#This Row],[Win]]-Table1[[#This Row],[BB Bet]])*Table1[[#This Row],[BB Bankroll]]</f>
        <v>3.7546191401800676E-2</v>
      </c>
      <c r="X1629">
        <f>Table1[[#This Row],[BB Bet]]*Table1[[#This Row],[Odds]]*Table1[[#This Row],[Win]]-Table1[[#This Row],[BB Bet]]</f>
        <v>4.1480999999999969E-2</v>
      </c>
      <c r="Y1629" s="5">
        <f>Y1628</f>
        <v>0.90514190597624711</v>
      </c>
    </row>
    <row r="1630" spans="1:25" x14ac:dyDescent="0.35">
      <c r="A1630" s="4">
        <v>2020020837.2</v>
      </c>
      <c r="B1630" s="4">
        <v>111</v>
      </c>
      <c r="C1630" s="4" t="s">
        <v>32</v>
      </c>
      <c r="D1630" s="4" t="s">
        <v>5</v>
      </c>
      <c r="E1630" s="4">
        <v>0</v>
      </c>
      <c r="F1630" s="4">
        <v>0</v>
      </c>
      <c r="G1630" s="4">
        <v>2.4</v>
      </c>
      <c r="H1630">
        <v>0.35867511924268375</v>
      </c>
      <c r="I1630">
        <f>((Table1[[#This Row],[H-S prob.]]*(Table1[[#This Row],[Odds]]-1)-1+Table1[[#This Row],[H-S prob.]])/(Table1[[#This Row],[Odds]]-1))*0.3</f>
        <v>-2.982422438947694E-2</v>
      </c>
      <c r="K1630">
        <f>(Table1[[#This Row],[H-S Bet]]*Table1[[#This Row],[Odds]]*Table1[[#This Row],[Win]]-Table1[[#This Row],[H-S Bet]])*Table1[[#This Row],[H-S Bankroll]]</f>
        <v>0</v>
      </c>
      <c r="L1630">
        <f>Table1[[#This Row],[H-S Bet]]*Table1[[#This Row],[Odds]]*Table1[[#This Row],[Win]]-Table1[[#This Row],[H-S Bet]]</f>
        <v>0</v>
      </c>
      <c r="M1630" s="5">
        <f>M1629</f>
        <v>0.94398963462221852</v>
      </c>
      <c r="N1630" s="4">
        <v>0.37</v>
      </c>
      <c r="O1630" s="4">
        <f>((Table1[[#This Row],[Dom prob.]]*(Table1[[#This Row],[Odds]]-1)-1+Table1[[#This Row],[Dom prob.]])/(Table1[[#This Row],[Odds]]-1))*0.3</f>
        <v>-2.4E-2</v>
      </c>
      <c r="P1630" s="4"/>
      <c r="Q1630" s="4">
        <f>(Table1[[#This Row],[Dom Bet]]*Table1[[#This Row],[Odds]]*Table1[[#This Row],[Win]]-Table1[[#This Row],[Dom Bet]])*Table1[[#This Row],[Dom Bankroll]]</f>
        <v>0</v>
      </c>
      <c r="R1630" s="4">
        <f>Table1[[#This Row],[Dom Bet]]*Table1[[#This Row],[Odds]]*Table1[[#This Row],[Win]]-Table1[[#This Row],[Dom Bet]]</f>
        <v>0</v>
      </c>
      <c r="S1630" s="4">
        <f>S1629</f>
        <v>1.4583985434153701</v>
      </c>
      <c r="T1630">
        <v>0.33150000000000002</v>
      </c>
      <c r="U1630">
        <f>((Table1[[#This Row],[BB prob.]]*(Table1[[#This Row],[Odds]]-1)-1+Table1[[#This Row],[BB prob.]])/(Table1[[#This Row],[Odds]]-1))*0.3</f>
        <v>-4.3800000000000006E-2</v>
      </c>
      <c r="W1630">
        <f>(Table1[[#This Row],[BB Bet]]*Table1[[#This Row],[Odds]]*Table1[[#This Row],[Win]]-Table1[[#This Row],[BB Bet]])*Table1[[#This Row],[BB Bankroll]]</f>
        <v>0</v>
      </c>
      <c r="X1630">
        <f>Table1[[#This Row],[BB Bet]]*Table1[[#This Row],[Odds]]*Table1[[#This Row],[Win]]-Table1[[#This Row],[BB Bet]]</f>
        <v>0</v>
      </c>
      <c r="Y1630" s="5">
        <f>Y1629</f>
        <v>0.90514190597624711</v>
      </c>
    </row>
    <row r="1631" spans="1:25" x14ac:dyDescent="0.35">
      <c r="A1631" s="4">
        <v>2020020837.2</v>
      </c>
      <c r="B1631" s="4">
        <v>111</v>
      </c>
      <c r="C1631" s="4" t="s">
        <v>5</v>
      </c>
      <c r="D1631" s="4" t="s">
        <v>32</v>
      </c>
      <c r="E1631" s="4">
        <v>1</v>
      </c>
      <c r="F1631" s="4">
        <v>1</v>
      </c>
      <c r="G1631" s="4">
        <v>1.62</v>
      </c>
      <c r="H1631">
        <v>0.64132488075731631</v>
      </c>
      <c r="I1631">
        <f>((Table1[[#This Row],[H-S prob.]]*(Table1[[#This Row],[Odds]]-1)-1+Table1[[#This Row],[H-S prob.]])/(Table1[[#This Row],[Odds]]-1))*0.3</f>
        <v>1.8844987174283418E-2</v>
      </c>
      <c r="J1631">
        <v>1.8844987174283418E-2</v>
      </c>
      <c r="K1631">
        <f>(Table1[[#This Row],[H-S Bet]]*Table1[[#This Row],[Odds]]*Table1[[#This Row],[Win]]-Table1[[#This Row],[H-S Bet]])*Table1[[#This Row],[H-S Bankroll]]</f>
        <v>1.1029472985409563E-2</v>
      </c>
      <c r="L1631">
        <f>Table1[[#This Row],[H-S Bet]]*Table1[[#This Row],[Odds]]*Table1[[#This Row],[Win]]-Table1[[#This Row],[H-S Bet]]</f>
        <v>1.168389204805572E-2</v>
      </c>
      <c r="M1631" s="5">
        <f>M1630</f>
        <v>0.94398963462221852</v>
      </c>
      <c r="N1631" s="4">
        <v>0.63</v>
      </c>
      <c r="O1631" s="4">
        <f>((Table1[[#This Row],[Dom prob.]]*(Table1[[#This Row],[Odds]]-1)-1+Table1[[#This Row],[Dom prob.]])/(Table1[[#This Row],[Odds]]-1))*0.3</f>
        <v>9.9677419354838991E-3</v>
      </c>
      <c r="P1631" s="4">
        <v>9.9677419354838991E-3</v>
      </c>
      <c r="Q1631" s="4">
        <f>(Table1[[#This Row],[Dom Bet]]*Table1[[#This Row],[Odds]]*Table1[[#This Row],[Win]]-Table1[[#This Row],[Dom Bet]])*Table1[[#This Row],[Dom Bankroll]]</f>
        <v>9.0129029983070114E-3</v>
      </c>
      <c r="R1631" s="4">
        <f>Table1[[#This Row],[Dom Bet]]*Table1[[#This Row],[Odds]]*Table1[[#This Row],[Win]]-Table1[[#This Row],[Dom Bet]]</f>
        <v>6.1800000000000171E-3</v>
      </c>
      <c r="S1631" s="4">
        <f>S1630</f>
        <v>1.4583985434153701</v>
      </c>
      <c r="T1631">
        <v>0.66849999999999998</v>
      </c>
      <c r="U1631">
        <f>((Table1[[#This Row],[BB prob.]]*(Table1[[#This Row],[Odds]]-1)-1+Table1[[#This Row],[BB prob.]])/(Table1[[#This Row],[Odds]]-1))*0.3</f>
        <v>4.0146774193548423E-2</v>
      </c>
      <c r="V1631">
        <v>4.0146774193548423E-2</v>
      </c>
      <c r="W1631">
        <f>(Table1[[#This Row],[BB Bet]]*Table1[[#This Row],[Odds]]*Table1[[#This Row],[Win]]-Table1[[#This Row],[BB Bet]])*Table1[[#This Row],[BB Bankroll]]</f>
        <v>2.252988718165479E-2</v>
      </c>
      <c r="X1631">
        <f>Table1[[#This Row],[BB Bet]]*Table1[[#This Row],[Odds]]*Table1[[#This Row],[Win]]-Table1[[#This Row],[BB Bet]]</f>
        <v>2.4891000000000024E-2</v>
      </c>
      <c r="Y1631" s="5">
        <f>Y1630</f>
        <v>0.90514190597624711</v>
      </c>
    </row>
    <row r="1632" spans="1:25" x14ac:dyDescent="0.35">
      <c r="A1632" s="4">
        <v>2020020838</v>
      </c>
      <c r="B1632" s="4">
        <v>112</v>
      </c>
      <c r="C1632" s="4" t="s">
        <v>14</v>
      </c>
      <c r="D1632" s="4" t="s">
        <v>17</v>
      </c>
      <c r="E1632" s="4">
        <v>1</v>
      </c>
      <c r="F1632" s="4">
        <v>1</v>
      </c>
      <c r="G1632" s="4">
        <v>1.4</v>
      </c>
      <c r="H1632">
        <v>0.692793065774988</v>
      </c>
      <c r="I1632">
        <f>((Table1[[#This Row],[H-S prob.]]*(Table1[[#This Row],[Odds]]-1)-1+Table1[[#This Row],[H-S prob.]])/(Table1[[#This Row],[Odds]]-1))*0.3</f>
        <v>-2.2567280936262649E-2</v>
      </c>
      <c r="K1632">
        <f>(Table1[[#This Row],[H-S Bet]]*Table1[[#This Row],[Odds]]*Table1[[#This Row],[Win]]-Table1[[#This Row],[H-S Bet]])*Table1[[#This Row],[H-S Bankroll]]</f>
        <v>0</v>
      </c>
      <c r="L1632">
        <f>Table1[[#This Row],[H-S Bet]]*Table1[[#This Row],[Odds]]*Table1[[#This Row],[Win]]-Table1[[#This Row],[H-S Bet]]</f>
        <v>0</v>
      </c>
      <c r="M1632" s="5">
        <f>M1631+SUM(K1604:K1631)</f>
        <v>1.097893200189892</v>
      </c>
      <c r="N1632" s="4">
        <v>0.65700000000000003</v>
      </c>
      <c r="O1632" s="4">
        <f>((Table1[[#This Row],[Dom prob.]]*(Table1[[#This Row],[Odds]]-1)-1+Table1[[#This Row],[Dom prob.]])/(Table1[[#This Row],[Odds]]-1))*0.3</f>
        <v>-6.0150000000000051E-2</v>
      </c>
      <c r="P1632" s="4"/>
      <c r="Q1632" s="4">
        <f>(Table1[[#This Row],[Dom Bet]]*Table1[[#This Row],[Odds]]*Table1[[#This Row],[Win]]-Table1[[#This Row],[Dom Bet]])*Table1[[#This Row],[Dom Bankroll]]</f>
        <v>0</v>
      </c>
      <c r="R1632" s="4">
        <f>Table1[[#This Row],[Dom Bet]]*Table1[[#This Row],[Odds]]*Table1[[#This Row],[Win]]-Table1[[#This Row],[Dom Bet]]</f>
        <v>0</v>
      </c>
      <c r="S1632" s="4">
        <f>S1631+SUM(Q1604:Q1631)</f>
        <v>1.5049877099127211</v>
      </c>
      <c r="T1632">
        <v>0.64610000000000001</v>
      </c>
      <c r="U1632">
        <f>((Table1[[#This Row],[BB prob.]]*(Table1[[#This Row],[Odds]]-1)-1+Table1[[#This Row],[BB prob.]])/(Table1[[#This Row],[Odds]]-1))*0.3</f>
        <v>-7.1595000000000006E-2</v>
      </c>
      <c r="W1632">
        <f>(Table1[[#This Row],[BB Bet]]*Table1[[#This Row],[Odds]]*Table1[[#This Row],[Win]]-Table1[[#This Row],[BB Bet]])*Table1[[#This Row],[BB Bankroll]]</f>
        <v>0</v>
      </c>
      <c r="X1632">
        <f>Table1[[#This Row],[BB Bet]]*Table1[[#This Row],[Odds]]*Table1[[#This Row],[Win]]-Table1[[#This Row],[BB Bet]]</f>
        <v>0</v>
      </c>
      <c r="Y1632" s="5">
        <f>Y1631+SUM(W1604:W1631)</f>
        <v>0.9286148981260256</v>
      </c>
    </row>
    <row r="1633" spans="1:25" x14ac:dyDescent="0.35">
      <c r="A1633" s="4">
        <v>2020020838</v>
      </c>
      <c r="B1633" s="4">
        <v>112</v>
      </c>
      <c r="C1633" s="4" t="s">
        <v>17</v>
      </c>
      <c r="D1633" s="4" t="s">
        <v>14</v>
      </c>
      <c r="E1633" s="4">
        <v>0</v>
      </c>
      <c r="F1633" s="4">
        <v>0</v>
      </c>
      <c r="G1633" s="4">
        <v>3.3</v>
      </c>
      <c r="H1633">
        <v>0.307206934225012</v>
      </c>
      <c r="I1633">
        <f>((Table1[[#This Row],[H-S prob.]]*(Table1[[#This Row],[Odds]]-1)-1+Table1[[#This Row],[H-S prob.]])/(Table1[[#This Row],[Odds]]-1))*0.3</f>
        <v>1.7977673403312376E-3</v>
      </c>
      <c r="J1633">
        <v>1.7977673403312376E-3</v>
      </c>
      <c r="K1633">
        <f>(Table1[[#This Row],[H-S Bet]]*Table1[[#This Row],[Odds]]*Table1[[#This Row],[Win]]-Table1[[#This Row],[H-S Bet]])*Table1[[#This Row],[H-S Bankroll]]</f>
        <v>-1.973756538473133E-3</v>
      </c>
      <c r="L1633">
        <f>Table1[[#This Row],[H-S Bet]]*Table1[[#This Row],[Odds]]*Table1[[#This Row],[Win]]-Table1[[#This Row],[H-S Bet]]</f>
        <v>-1.7977673403312376E-3</v>
      </c>
      <c r="M1633" s="5">
        <f>M1632</f>
        <v>1.097893200189892</v>
      </c>
      <c r="N1633" s="4">
        <v>0.34299999999999997</v>
      </c>
      <c r="O1633" s="4">
        <f>((Table1[[#This Row],[Dom prob.]]*(Table1[[#This Row],[Odds]]-1)-1+Table1[[#This Row],[Dom prob.]])/(Table1[[#This Row],[Odds]]-1))*0.3</f>
        <v>1.720434782608693E-2</v>
      </c>
      <c r="P1633" s="4">
        <v>1.720434782608693E-2</v>
      </c>
      <c r="Q1633" s="4">
        <f>(Table1[[#This Row],[Dom Bet]]*Table1[[#This Row],[Odds]]*Table1[[#This Row],[Win]]-Table1[[#This Row],[Dom Bet]])*Table1[[#This Row],[Dom Bankroll]]</f>
        <v>-2.589233203532447E-2</v>
      </c>
      <c r="R1633" s="4">
        <f>Table1[[#This Row],[Dom Bet]]*Table1[[#This Row],[Odds]]*Table1[[#This Row],[Win]]-Table1[[#This Row],[Dom Bet]]</f>
        <v>-1.720434782608693E-2</v>
      </c>
      <c r="S1633" s="4">
        <f>S1632</f>
        <v>1.5049877099127211</v>
      </c>
      <c r="T1633">
        <v>0.35389999999999999</v>
      </c>
      <c r="U1633">
        <f>((Table1[[#This Row],[BB prob.]]*(Table1[[#This Row],[Odds]]-1)-1+Table1[[#This Row],[BB prob.]])/(Table1[[#This Row],[Odds]]-1))*0.3</f>
        <v>2.1896086956521735E-2</v>
      </c>
      <c r="V1633">
        <v>2.1896086956521735E-2</v>
      </c>
      <c r="W1633">
        <f>(Table1[[#This Row],[BB Bet]]*Table1[[#This Row],[Odds]]*Table1[[#This Row],[Win]]-Table1[[#This Row],[BB Bet]])*Table1[[#This Row],[BB Bankroll]]</f>
        <v>-2.033303255848903E-2</v>
      </c>
      <c r="X1633">
        <f>Table1[[#This Row],[BB Bet]]*Table1[[#This Row],[Odds]]*Table1[[#This Row],[Win]]-Table1[[#This Row],[BB Bet]]</f>
        <v>-2.1896086956521735E-2</v>
      </c>
      <c r="Y1633" s="5">
        <f>Y1632</f>
        <v>0.9286148981260256</v>
      </c>
    </row>
    <row r="1634" spans="1:25" x14ac:dyDescent="0.35">
      <c r="A1634" s="4">
        <v>2020020839</v>
      </c>
      <c r="B1634" s="4">
        <v>112</v>
      </c>
      <c r="C1634" s="4" t="s">
        <v>15</v>
      </c>
      <c r="D1634" s="4" t="s">
        <v>16</v>
      </c>
      <c r="E1634" s="4">
        <v>0</v>
      </c>
      <c r="F1634" s="4">
        <v>1</v>
      </c>
      <c r="G1634" s="4">
        <v>3.05</v>
      </c>
      <c r="H1634">
        <v>0.37405327752887424</v>
      </c>
      <c r="I1634">
        <f>((Table1[[#This Row],[H-S prob.]]*(Table1[[#This Row],[Odds]]-1)-1+Table1[[#This Row],[H-S prob.]])/(Table1[[#This Row],[Odds]]-1))*0.3</f>
        <v>2.0614023872643852E-2</v>
      </c>
      <c r="J1634">
        <v>2.0614023872643852E-2</v>
      </c>
      <c r="K1634">
        <f>(Table1[[#This Row],[H-S Bet]]*Table1[[#This Row],[Odds]]*Table1[[#This Row],[Win]]-Table1[[#This Row],[H-S Bet]])*Table1[[#This Row],[H-S Bankroll]]</f>
        <v>4.6395593108571956E-2</v>
      </c>
      <c r="L1634">
        <f>Table1[[#This Row],[H-S Bet]]*Table1[[#This Row],[Odds]]*Table1[[#This Row],[Win]]-Table1[[#This Row],[H-S Bet]]</f>
        <v>4.2258748938919885E-2</v>
      </c>
      <c r="M1634" s="5">
        <f>M1633</f>
        <v>1.097893200189892</v>
      </c>
      <c r="N1634" s="4">
        <v>0.33599999999999997</v>
      </c>
      <c r="O1634" s="4">
        <f>((Table1[[#This Row],[Dom prob.]]*(Table1[[#This Row],[Odds]]-1)-1+Table1[[#This Row],[Dom prob.]])/(Table1[[#This Row],[Odds]]-1))*0.3</f>
        <v>3.6292682926829006E-3</v>
      </c>
      <c r="P1634" s="4">
        <v>3.6292682926829006E-3</v>
      </c>
      <c r="Q1634" s="4">
        <f>(Table1[[#This Row],[Dom Bet]]*Table1[[#This Row],[Odds]]*Table1[[#This Row],[Win]]-Table1[[#This Row],[Dom Bet]])*Table1[[#This Row],[Dom Bankroll]]</f>
        <v>1.1197108561750565E-2</v>
      </c>
      <c r="R1634" s="4">
        <f>Table1[[#This Row],[Dom Bet]]*Table1[[#This Row],[Odds]]*Table1[[#This Row],[Win]]-Table1[[#This Row],[Dom Bet]]</f>
        <v>7.4399999999999467E-3</v>
      </c>
      <c r="S1634" s="4">
        <f>S1633</f>
        <v>1.5049877099127211</v>
      </c>
      <c r="T1634">
        <v>0.27480000000000004</v>
      </c>
      <c r="U1634">
        <f>((Table1[[#This Row],[BB prob.]]*(Table1[[#This Row],[Odds]]-1)-1+Table1[[#This Row],[BB prob.]])/(Table1[[#This Row],[Odds]]-1))*0.3</f>
        <v>-2.3686829268292669E-2</v>
      </c>
      <c r="W1634">
        <f>(Table1[[#This Row],[BB Bet]]*Table1[[#This Row],[Odds]]*Table1[[#This Row],[Win]]-Table1[[#This Row],[BB Bet]])*Table1[[#This Row],[BB Bankroll]]</f>
        <v>0</v>
      </c>
      <c r="X1634">
        <f>Table1[[#This Row],[BB Bet]]*Table1[[#This Row],[Odds]]*Table1[[#This Row],[Win]]-Table1[[#This Row],[BB Bet]]</f>
        <v>0</v>
      </c>
      <c r="Y1634" s="5">
        <f>Y1633</f>
        <v>0.9286148981260256</v>
      </c>
    </row>
    <row r="1635" spans="1:25" x14ac:dyDescent="0.35">
      <c r="A1635" s="4">
        <v>2020020839</v>
      </c>
      <c r="B1635" s="4">
        <v>112</v>
      </c>
      <c r="C1635" s="4" t="s">
        <v>16</v>
      </c>
      <c r="D1635" s="4" t="s">
        <v>15</v>
      </c>
      <c r="E1635" s="4">
        <v>1</v>
      </c>
      <c r="F1635" s="4">
        <v>0</v>
      </c>
      <c r="G1635" s="4">
        <v>1.41</v>
      </c>
      <c r="H1635">
        <v>0.6259467224711257</v>
      </c>
      <c r="I1635">
        <f>((Table1[[#This Row],[H-S prob.]]*(Table1[[#This Row],[Odds]]-1)-1+Table1[[#This Row],[H-S prob.]])/(Table1[[#This Row],[Odds]]-1))*0.3</f>
        <v>-8.5913503401741129E-2</v>
      </c>
      <c r="K1635">
        <f>(Table1[[#This Row],[H-S Bet]]*Table1[[#This Row],[Odds]]*Table1[[#This Row],[Win]]-Table1[[#This Row],[H-S Bet]])*Table1[[#This Row],[H-S Bankroll]]</f>
        <v>0</v>
      </c>
      <c r="L1635">
        <f>Table1[[#This Row],[H-S Bet]]*Table1[[#This Row],[Odds]]*Table1[[#This Row],[Win]]-Table1[[#This Row],[H-S Bet]]</f>
        <v>0</v>
      </c>
      <c r="M1635" s="5">
        <f>M1634</f>
        <v>1.097893200189892</v>
      </c>
      <c r="N1635" s="4">
        <v>0.66400000000000003</v>
      </c>
      <c r="O1635" s="4">
        <f>((Table1[[#This Row],[Dom prob.]]*(Table1[[#This Row],[Odds]]-1)-1+Table1[[#This Row],[Dom prob.]])/(Table1[[#This Row],[Odds]]-1))*0.3</f>
        <v>-4.6653658536585325E-2</v>
      </c>
      <c r="P1635" s="4"/>
      <c r="Q1635" s="4">
        <f>(Table1[[#This Row],[Dom Bet]]*Table1[[#This Row],[Odds]]*Table1[[#This Row],[Win]]-Table1[[#This Row],[Dom Bet]])*Table1[[#This Row],[Dom Bankroll]]</f>
        <v>0</v>
      </c>
      <c r="R1635" s="4">
        <f>Table1[[#This Row],[Dom Bet]]*Table1[[#This Row],[Odds]]*Table1[[#This Row],[Win]]-Table1[[#This Row],[Dom Bet]]</f>
        <v>0</v>
      </c>
      <c r="S1635" s="4">
        <f>S1634</f>
        <v>1.5049877099127211</v>
      </c>
      <c r="T1635">
        <v>0.72519999999999996</v>
      </c>
      <c r="U1635">
        <f>((Table1[[#This Row],[BB prob.]]*(Table1[[#This Row],[Odds]]-1)-1+Table1[[#This Row],[BB prob.]])/(Table1[[#This Row],[Odds]]-1))*0.3</f>
        <v>1.6486829268292601E-2</v>
      </c>
      <c r="V1635">
        <v>1.6486829268292601E-2</v>
      </c>
      <c r="W1635">
        <f>(Table1[[#This Row],[BB Bet]]*Table1[[#This Row],[Odds]]*Table1[[#This Row],[Win]]-Table1[[#This Row],[BB Bet]])*Table1[[#This Row],[BB Bankroll]]</f>
        <v>-1.5309915281396712E-2</v>
      </c>
      <c r="X1635">
        <f>Table1[[#This Row],[BB Bet]]*Table1[[#This Row],[Odds]]*Table1[[#This Row],[Win]]-Table1[[#This Row],[BB Bet]]</f>
        <v>-1.6486829268292601E-2</v>
      </c>
      <c r="Y1635" s="5">
        <f>Y1634</f>
        <v>0.9286148981260256</v>
      </c>
    </row>
    <row r="1636" spans="1:25" x14ac:dyDescent="0.35">
      <c r="A1636" s="4">
        <v>2020020839.0999999</v>
      </c>
      <c r="B1636" s="4">
        <v>112</v>
      </c>
      <c r="C1636" s="4" t="s">
        <v>12</v>
      </c>
      <c r="D1636" s="4" t="s">
        <v>3</v>
      </c>
      <c r="E1636" s="4">
        <v>0</v>
      </c>
      <c r="F1636" s="4">
        <v>0</v>
      </c>
      <c r="G1636" s="4">
        <v>4</v>
      </c>
      <c r="H1636">
        <v>0.303538418149426</v>
      </c>
      <c r="I1636">
        <f>((Table1[[#This Row],[H-S prob.]]*(Table1[[#This Row],[Odds]]-1)-1+Table1[[#This Row],[H-S prob.]])/(Table1[[#This Row],[Odds]]-1))*0.3</f>
        <v>2.1415367259770397E-2</v>
      </c>
      <c r="J1636">
        <v>2.1415367259770397E-2</v>
      </c>
      <c r="K1636">
        <f>(Table1[[#This Row],[H-S Bet]]*Table1[[#This Row],[Odds]]*Table1[[#This Row],[Win]]-Table1[[#This Row],[H-S Bet]])*Table1[[#This Row],[H-S Bankroll]]</f>
        <v>-2.351178609407116E-2</v>
      </c>
      <c r="L1636">
        <f>Table1[[#This Row],[H-S Bet]]*Table1[[#This Row],[Odds]]*Table1[[#This Row],[Win]]-Table1[[#This Row],[H-S Bet]]</f>
        <v>-2.1415367259770397E-2</v>
      </c>
      <c r="M1636" s="5">
        <f>M1635</f>
        <v>1.097893200189892</v>
      </c>
      <c r="N1636" s="4">
        <v>0.26200000000000001</v>
      </c>
      <c r="O1636" s="4">
        <f>((Table1[[#This Row],[Dom prob.]]*(Table1[[#This Row],[Odds]]-1)-1+Table1[[#This Row],[Dom prob.]])/(Table1[[#This Row],[Odds]]-1))*0.3</f>
        <v>4.8000000000000039E-3</v>
      </c>
      <c r="P1636" s="4">
        <v>4.8000000000000039E-3</v>
      </c>
      <c r="Q1636" s="4">
        <f>(Table1[[#This Row],[Dom Bet]]*Table1[[#This Row],[Odds]]*Table1[[#This Row],[Win]]-Table1[[#This Row],[Dom Bet]])*Table1[[#This Row],[Dom Bankroll]]</f>
        <v>-7.2239410075810671E-3</v>
      </c>
      <c r="R1636" s="4">
        <f>Table1[[#This Row],[Dom Bet]]*Table1[[#This Row],[Odds]]*Table1[[#This Row],[Win]]-Table1[[#This Row],[Dom Bet]]</f>
        <v>-4.8000000000000039E-3</v>
      </c>
      <c r="S1636" s="4">
        <f>S1635</f>
        <v>1.5049877099127211</v>
      </c>
      <c r="T1636">
        <v>0.21899999999999997</v>
      </c>
      <c r="U1636">
        <f>((Table1[[#This Row],[BB prob.]]*(Table1[[#This Row],[Odds]]-1)-1+Table1[[#This Row],[BB prob.]])/(Table1[[#This Row],[Odds]]-1))*0.3</f>
        <v>-1.240000000000001E-2</v>
      </c>
      <c r="W1636">
        <f>(Table1[[#This Row],[BB Bet]]*Table1[[#This Row],[Odds]]*Table1[[#This Row],[Win]]-Table1[[#This Row],[BB Bet]])*Table1[[#This Row],[BB Bankroll]]</f>
        <v>0</v>
      </c>
      <c r="X1636">
        <f>Table1[[#This Row],[BB Bet]]*Table1[[#This Row],[Odds]]*Table1[[#This Row],[Win]]-Table1[[#This Row],[BB Bet]]</f>
        <v>0</v>
      </c>
      <c r="Y1636" s="5">
        <f>Y1635</f>
        <v>0.9286148981260256</v>
      </c>
    </row>
    <row r="1637" spans="1:25" x14ac:dyDescent="0.35">
      <c r="A1637" s="4">
        <v>2020020839.0999999</v>
      </c>
      <c r="B1637" s="4">
        <v>112</v>
      </c>
      <c r="C1637" s="4" t="s">
        <v>3</v>
      </c>
      <c r="D1637" s="4" t="s">
        <v>12</v>
      </c>
      <c r="E1637" s="4">
        <v>1</v>
      </c>
      <c r="F1637" s="4">
        <v>1</v>
      </c>
      <c r="G1637" s="4">
        <v>1.29</v>
      </c>
      <c r="H1637">
        <v>0.69646158185057394</v>
      </c>
      <c r="I1637">
        <f>((Table1[[#This Row],[H-S prob.]]*(Table1[[#This Row],[Odds]]-1)-1+Table1[[#This Row],[H-S prob.]])/(Table1[[#This Row],[Odds]]-1))*0.3</f>
        <v>-0.10506678559940653</v>
      </c>
      <c r="K1637">
        <f>(Table1[[#This Row],[H-S Bet]]*Table1[[#This Row],[Odds]]*Table1[[#This Row],[Win]]-Table1[[#This Row],[H-S Bet]])*Table1[[#This Row],[H-S Bankroll]]</f>
        <v>0</v>
      </c>
      <c r="L1637">
        <f>Table1[[#This Row],[H-S Bet]]*Table1[[#This Row],[Odds]]*Table1[[#This Row],[Win]]-Table1[[#This Row],[H-S Bet]]</f>
        <v>0</v>
      </c>
      <c r="M1637" s="5">
        <f>M1636</f>
        <v>1.097893200189892</v>
      </c>
      <c r="N1637" s="4">
        <v>0.73799999999999999</v>
      </c>
      <c r="O1637" s="4">
        <f>((Table1[[#This Row],[Dom prob.]]*(Table1[[#This Row],[Odds]]-1)-1+Table1[[#This Row],[Dom prob.]])/(Table1[[#This Row],[Odds]]-1))*0.3</f>
        <v>-4.9634482758620709E-2</v>
      </c>
      <c r="P1637" s="4"/>
      <c r="Q1637" s="4">
        <f>(Table1[[#This Row],[Dom Bet]]*Table1[[#This Row],[Odds]]*Table1[[#This Row],[Win]]-Table1[[#This Row],[Dom Bet]])*Table1[[#This Row],[Dom Bankroll]]</f>
        <v>0</v>
      </c>
      <c r="R1637" s="4">
        <f>Table1[[#This Row],[Dom Bet]]*Table1[[#This Row],[Odds]]*Table1[[#This Row],[Win]]-Table1[[#This Row],[Dom Bet]]</f>
        <v>0</v>
      </c>
      <c r="S1637" s="4">
        <f>S1636</f>
        <v>1.5049877099127211</v>
      </c>
      <c r="T1637">
        <v>0.78100000000000003</v>
      </c>
      <c r="U1637">
        <f>((Table1[[#This Row],[BB prob.]]*(Table1[[#This Row],[Odds]]-1)-1+Table1[[#This Row],[BB prob.]])/(Table1[[#This Row],[Odds]]-1))*0.3</f>
        <v>7.7482758620690756E-3</v>
      </c>
      <c r="V1637">
        <v>7.7482758620690756E-3</v>
      </c>
      <c r="W1637">
        <f>(Table1[[#This Row],[BB Bet]]*Table1[[#This Row],[Odds]]*Table1[[#This Row],[Win]]-Table1[[#This Row],[BB Bet]])*Table1[[#This Row],[BB Bankroll]]</f>
        <v>2.0865976760892102E-3</v>
      </c>
      <c r="X1637">
        <f>Table1[[#This Row],[BB Bet]]*Table1[[#This Row],[Odds]]*Table1[[#This Row],[Win]]-Table1[[#This Row],[BB Bet]]</f>
        <v>2.2470000000000328E-3</v>
      </c>
      <c r="Y1637" s="5">
        <f>Y1636</f>
        <v>0.9286148981260256</v>
      </c>
    </row>
    <row r="1638" spans="1:25" x14ac:dyDescent="0.35">
      <c r="A1638" s="4">
        <v>2020020839.2</v>
      </c>
      <c r="B1638" s="4">
        <v>112</v>
      </c>
      <c r="C1638" s="4" t="s">
        <v>18</v>
      </c>
      <c r="D1638" s="4" t="s">
        <v>4</v>
      </c>
      <c r="E1638" s="4">
        <v>1</v>
      </c>
      <c r="F1638" s="4">
        <v>0</v>
      </c>
      <c r="G1638" s="4">
        <v>1.34</v>
      </c>
      <c r="H1638">
        <v>0.68312253433591685</v>
      </c>
      <c r="I1638">
        <f>((Table1[[#This Row],[H-S prob.]]*(Table1[[#This Row],[Odds]]-1)-1+Table1[[#This Row],[H-S prob.]])/(Table1[[#This Row],[Odds]]-1))*0.3</f>
        <v>-7.4661003520474695E-2</v>
      </c>
      <c r="K1638">
        <f>(Table1[[#This Row],[H-S Bet]]*Table1[[#This Row],[Odds]]*Table1[[#This Row],[Win]]-Table1[[#This Row],[H-S Bet]])*Table1[[#This Row],[H-S Bankroll]]</f>
        <v>0</v>
      </c>
      <c r="L1638">
        <f>Table1[[#This Row],[H-S Bet]]*Table1[[#This Row],[Odds]]*Table1[[#This Row],[Win]]-Table1[[#This Row],[H-S Bet]]</f>
        <v>0</v>
      </c>
      <c r="M1638" s="5">
        <f>M1637</f>
        <v>1.097893200189892</v>
      </c>
      <c r="N1638" s="4">
        <v>0.70299999999999996</v>
      </c>
      <c r="O1638" s="4">
        <f>((Table1[[#This Row],[Dom prob.]]*(Table1[[#This Row],[Odds]]-1)-1+Table1[[#This Row],[Dom prob.]])/(Table1[[#This Row],[Odds]]-1))*0.3</f>
        <v>-5.1158823529411777E-2</v>
      </c>
      <c r="P1638" s="4"/>
      <c r="Q1638" s="4">
        <f>(Table1[[#This Row],[Dom Bet]]*Table1[[#This Row],[Odds]]*Table1[[#This Row],[Win]]-Table1[[#This Row],[Dom Bet]])*Table1[[#This Row],[Dom Bankroll]]</f>
        <v>0</v>
      </c>
      <c r="R1638" s="4">
        <f>Table1[[#This Row],[Dom Bet]]*Table1[[#This Row],[Odds]]*Table1[[#This Row],[Win]]-Table1[[#This Row],[Dom Bet]]</f>
        <v>0</v>
      </c>
      <c r="S1638" s="4">
        <f>S1637</f>
        <v>1.5049877099127211</v>
      </c>
      <c r="T1638">
        <v>0.76870000000000005</v>
      </c>
      <c r="U1638">
        <f>((Table1[[#This Row],[BB prob.]]*(Table1[[#This Row],[Odds]]-1)-1+Table1[[#This Row],[BB prob.]])/(Table1[[#This Row],[Odds]]-1))*0.3</f>
        <v>2.652176470588247E-2</v>
      </c>
      <c r="V1638">
        <v>2.652176470588247E-2</v>
      </c>
      <c r="W1638">
        <f>(Table1[[#This Row],[BB Bet]]*Table1[[#This Row],[Odds]]*Table1[[#This Row],[Win]]-Table1[[#This Row],[BB Bet]])*Table1[[#This Row],[BB Bankroll]]</f>
        <v>-2.4628505830475472E-2</v>
      </c>
      <c r="X1638">
        <f>Table1[[#This Row],[BB Bet]]*Table1[[#This Row],[Odds]]*Table1[[#This Row],[Win]]-Table1[[#This Row],[BB Bet]]</f>
        <v>-2.652176470588247E-2</v>
      </c>
      <c r="Y1638" s="5">
        <f>Y1637</f>
        <v>0.9286148981260256</v>
      </c>
    </row>
    <row r="1639" spans="1:25" x14ac:dyDescent="0.35">
      <c r="A1639" s="4">
        <v>2020020839.2</v>
      </c>
      <c r="B1639" s="4">
        <v>112</v>
      </c>
      <c r="C1639" s="4" t="s">
        <v>4</v>
      </c>
      <c r="D1639" s="4" t="s">
        <v>18</v>
      </c>
      <c r="E1639" s="4">
        <v>0</v>
      </c>
      <c r="F1639" s="4">
        <v>1</v>
      </c>
      <c r="G1639" s="4">
        <v>3.7</v>
      </c>
      <c r="H1639">
        <v>0.31687746566408309</v>
      </c>
      <c r="I1639">
        <f>((Table1[[#This Row],[H-S prob.]]*(Table1[[#This Row],[Odds]]-1)-1+Table1[[#This Row],[H-S prob.]])/(Table1[[#This Row],[Odds]]-1))*0.3</f>
        <v>1.9160735884123054E-2</v>
      </c>
      <c r="J1639">
        <v>1.9160735884123054E-2</v>
      </c>
      <c r="K1639">
        <f>(Table1[[#This Row],[H-S Bet]]*Table1[[#This Row],[Odds]]*Table1[[#This Row],[Win]]-Table1[[#This Row],[H-S Bet]])*Table1[[#This Row],[H-S Bankroll]]</f>
        <v>5.6798392422095535E-2</v>
      </c>
      <c r="L1639">
        <f>Table1[[#This Row],[H-S Bet]]*Table1[[#This Row],[Odds]]*Table1[[#This Row],[Win]]-Table1[[#This Row],[H-S Bet]]</f>
        <v>5.1733986887132252E-2</v>
      </c>
      <c r="M1639" s="5">
        <f>M1638</f>
        <v>1.097893200189892</v>
      </c>
      <c r="N1639" s="4">
        <v>0.29700000000000004</v>
      </c>
      <c r="O1639" s="4">
        <f>((Table1[[#This Row],[Dom prob.]]*(Table1[[#This Row],[Odds]]-1)-1+Table1[[#This Row],[Dom prob.]])/(Table1[[#This Row],[Odds]]-1))*0.3</f>
        <v>1.0988888888888911E-2</v>
      </c>
      <c r="P1639" s="4">
        <v>1.0988888888888911E-2</v>
      </c>
      <c r="Q1639" s="4">
        <f>(Table1[[#This Row],[Dom Bet]]*Table1[[#This Row],[Odds]]*Table1[[#This Row],[Win]]-Table1[[#This Row],[Dom Bet]])*Table1[[#This Row],[Dom Bankroll]]</f>
        <v>4.4652985353110533E-2</v>
      </c>
      <c r="R1639" s="4">
        <f>Table1[[#This Row],[Dom Bet]]*Table1[[#This Row],[Odds]]*Table1[[#This Row],[Win]]-Table1[[#This Row],[Dom Bet]]</f>
        <v>2.9670000000000064E-2</v>
      </c>
      <c r="S1639" s="4">
        <f>S1638</f>
        <v>1.5049877099127211</v>
      </c>
      <c r="T1639">
        <v>0.23129999999999995</v>
      </c>
      <c r="U1639">
        <f>((Table1[[#This Row],[BB prob.]]*(Table1[[#This Row],[Odds]]-1)-1+Table1[[#This Row],[BB prob.]])/(Table1[[#This Row],[Odds]]-1))*0.3</f>
        <v>-1.6021111111111128E-2</v>
      </c>
      <c r="W1639">
        <f>(Table1[[#This Row],[BB Bet]]*Table1[[#This Row],[Odds]]*Table1[[#This Row],[Win]]-Table1[[#This Row],[BB Bet]])*Table1[[#This Row],[BB Bankroll]]</f>
        <v>0</v>
      </c>
      <c r="X1639">
        <f>Table1[[#This Row],[BB Bet]]*Table1[[#This Row],[Odds]]*Table1[[#This Row],[Win]]-Table1[[#This Row],[BB Bet]]</f>
        <v>0</v>
      </c>
      <c r="Y1639" s="5">
        <f>Y1638</f>
        <v>0.9286148981260256</v>
      </c>
    </row>
    <row r="1640" spans="1:25" x14ac:dyDescent="0.35">
      <c r="A1640" s="4">
        <v>2020020839.3</v>
      </c>
      <c r="B1640" s="4">
        <v>112</v>
      </c>
      <c r="C1640" s="4" t="s">
        <v>6</v>
      </c>
      <c r="D1640" s="4" t="s">
        <v>7</v>
      </c>
      <c r="E1640" s="4">
        <v>0</v>
      </c>
      <c r="F1640" s="4">
        <v>0</v>
      </c>
      <c r="G1640" s="4">
        <v>3</v>
      </c>
      <c r="H1640">
        <v>0.3434412460722111</v>
      </c>
      <c r="I1640">
        <f>((Table1[[#This Row],[H-S prob.]]*(Table1[[#This Row],[Odds]]-1)-1+Table1[[#This Row],[H-S prob.]])/(Table1[[#This Row],[Odds]]-1))*0.3</f>
        <v>4.5485607324949962E-3</v>
      </c>
      <c r="J1640">
        <v>4.5485607324949962E-3</v>
      </c>
      <c r="K1640">
        <f>(Table1[[#This Row],[H-S Bet]]*Table1[[#This Row],[Odds]]*Table1[[#This Row],[Win]]-Table1[[#This Row],[H-S Bet]])*Table1[[#This Row],[H-S Bankroll]]</f>
        <v>-4.993833898857011E-3</v>
      </c>
      <c r="L1640">
        <f>Table1[[#This Row],[H-S Bet]]*Table1[[#This Row],[Odds]]*Table1[[#This Row],[Win]]-Table1[[#This Row],[H-S Bet]]</f>
        <v>-4.5485607324949962E-3</v>
      </c>
      <c r="M1640" s="5">
        <f>M1639</f>
        <v>1.097893200189892</v>
      </c>
      <c r="N1640" s="4">
        <v>0.33699999999999997</v>
      </c>
      <c r="O1640" s="4">
        <f>((Table1[[#This Row],[Dom prob.]]*(Table1[[#This Row],[Odds]]-1)-1+Table1[[#This Row],[Dom prob.]])/(Table1[[#This Row],[Odds]]-1))*0.3</f>
        <v>1.6499999999999848E-3</v>
      </c>
      <c r="P1640" s="4">
        <v>1.6499999999999848E-3</v>
      </c>
      <c r="Q1640" s="4">
        <f>(Table1[[#This Row],[Dom Bet]]*Table1[[#This Row],[Odds]]*Table1[[#This Row],[Win]]-Table1[[#This Row],[Dom Bet]])*Table1[[#This Row],[Dom Bankroll]]</f>
        <v>-2.4832297213559671E-3</v>
      </c>
      <c r="R1640" s="4">
        <f>Table1[[#This Row],[Dom Bet]]*Table1[[#This Row],[Odds]]*Table1[[#This Row],[Win]]-Table1[[#This Row],[Dom Bet]]</f>
        <v>-1.6499999999999848E-3</v>
      </c>
      <c r="S1640" s="4">
        <f>S1639</f>
        <v>1.5049877099127211</v>
      </c>
      <c r="T1640">
        <v>0.31310000000000004</v>
      </c>
      <c r="U1640">
        <f>((Table1[[#This Row],[BB prob.]]*(Table1[[#This Row],[Odds]]-1)-1+Table1[[#This Row],[BB prob.]])/(Table1[[#This Row],[Odds]]-1))*0.3</f>
        <v>-9.1049999999999794E-3</v>
      </c>
      <c r="W1640">
        <f>(Table1[[#This Row],[BB Bet]]*Table1[[#This Row],[Odds]]*Table1[[#This Row],[Win]]-Table1[[#This Row],[BB Bet]])*Table1[[#This Row],[BB Bankroll]]</f>
        <v>0</v>
      </c>
      <c r="X1640">
        <f>Table1[[#This Row],[BB Bet]]*Table1[[#This Row],[Odds]]*Table1[[#This Row],[Win]]-Table1[[#This Row],[BB Bet]]</f>
        <v>0</v>
      </c>
      <c r="Y1640" s="5">
        <f>Y1639</f>
        <v>0.9286148981260256</v>
      </c>
    </row>
    <row r="1641" spans="1:25" x14ac:dyDescent="0.35">
      <c r="A1641" s="4">
        <v>2020020839.3</v>
      </c>
      <c r="B1641" s="4">
        <v>112</v>
      </c>
      <c r="C1641" s="4" t="s">
        <v>7</v>
      </c>
      <c r="D1641" s="4" t="s">
        <v>6</v>
      </c>
      <c r="E1641" s="4">
        <v>1</v>
      </c>
      <c r="F1641" s="4">
        <v>1</v>
      </c>
      <c r="G1641" s="4">
        <v>1.45</v>
      </c>
      <c r="H1641">
        <v>0.65655875392778895</v>
      </c>
      <c r="I1641">
        <f>((Table1[[#This Row],[H-S prob.]]*(Table1[[#This Row],[Odds]]-1)-1+Table1[[#This Row],[H-S prob.]])/(Table1[[#This Row],[Odds]]-1))*0.3</f>
        <v>-3.1993204536470733E-2</v>
      </c>
      <c r="K1641">
        <f>(Table1[[#This Row],[H-S Bet]]*Table1[[#This Row],[Odds]]*Table1[[#This Row],[Win]]-Table1[[#This Row],[H-S Bet]])*Table1[[#This Row],[H-S Bankroll]]</f>
        <v>0</v>
      </c>
      <c r="L1641">
        <f>Table1[[#This Row],[H-S Bet]]*Table1[[#This Row],[Odds]]*Table1[[#This Row],[Win]]-Table1[[#This Row],[H-S Bet]]</f>
        <v>0</v>
      </c>
      <c r="M1641" s="5">
        <f>M1640</f>
        <v>1.097893200189892</v>
      </c>
      <c r="N1641" s="4">
        <v>0.66300000000000003</v>
      </c>
      <c r="O1641" s="4">
        <f>((Table1[[#This Row],[Dom prob.]]*(Table1[[#This Row],[Odds]]-1)-1+Table1[[#This Row],[Dom prob.]])/(Table1[[#This Row],[Odds]]-1))*0.3</f>
        <v>-2.5766666666666643E-2</v>
      </c>
      <c r="P1641" s="4"/>
      <c r="Q1641" s="4">
        <f>(Table1[[#This Row],[Dom Bet]]*Table1[[#This Row],[Odds]]*Table1[[#This Row],[Win]]-Table1[[#This Row],[Dom Bet]])*Table1[[#This Row],[Dom Bankroll]]</f>
        <v>0</v>
      </c>
      <c r="R1641" s="4">
        <f>Table1[[#This Row],[Dom Bet]]*Table1[[#This Row],[Odds]]*Table1[[#This Row],[Win]]-Table1[[#This Row],[Dom Bet]]</f>
        <v>0</v>
      </c>
      <c r="S1641" s="4">
        <f>S1640</f>
        <v>1.5049877099127211</v>
      </c>
      <c r="T1641">
        <v>0.68689999999999996</v>
      </c>
      <c r="U1641">
        <f>((Table1[[#This Row],[BB prob.]]*(Table1[[#This Row],[Odds]]-1)-1+Table1[[#This Row],[BB prob.]])/(Table1[[#This Row],[Odds]]-1))*0.3</f>
        <v>-2.6633333333333877E-3</v>
      </c>
      <c r="W1641">
        <f>(Table1[[#This Row],[BB Bet]]*Table1[[#This Row],[Odds]]*Table1[[#This Row],[Win]]-Table1[[#This Row],[BB Bet]])*Table1[[#This Row],[BB Bankroll]]</f>
        <v>0</v>
      </c>
      <c r="X1641">
        <f>Table1[[#This Row],[BB Bet]]*Table1[[#This Row],[Odds]]*Table1[[#This Row],[Win]]-Table1[[#This Row],[BB Bet]]</f>
        <v>0</v>
      </c>
      <c r="Y1641" s="5">
        <f>Y1640</f>
        <v>0.9286148981260256</v>
      </c>
    </row>
    <row r="1642" spans="1:25" x14ac:dyDescent="0.35">
      <c r="A1642" s="4">
        <v>2020020839.4000001</v>
      </c>
      <c r="B1642" s="4">
        <v>112</v>
      </c>
      <c r="C1642" s="4" t="s">
        <v>8</v>
      </c>
      <c r="D1642" s="4" t="s">
        <v>9</v>
      </c>
      <c r="E1642" s="4">
        <v>1</v>
      </c>
      <c r="F1642" s="4">
        <v>0</v>
      </c>
      <c r="G1642" s="4">
        <v>1.4</v>
      </c>
      <c r="H1642">
        <v>0.64831951783583575</v>
      </c>
      <c r="I1642">
        <f>((Table1[[#This Row],[H-S prob.]]*(Table1[[#This Row],[Odds]]-1)-1+Table1[[#This Row],[H-S prob.]])/(Table1[[#This Row],[Odds]]-1))*0.3</f>
        <v>-6.9264506272372531E-2</v>
      </c>
      <c r="K1642">
        <f>(Table1[[#This Row],[H-S Bet]]*Table1[[#This Row],[Odds]]*Table1[[#This Row],[Win]]-Table1[[#This Row],[H-S Bet]])*Table1[[#This Row],[H-S Bankroll]]</f>
        <v>0</v>
      </c>
      <c r="L1642">
        <f>Table1[[#This Row],[H-S Bet]]*Table1[[#This Row],[Odds]]*Table1[[#This Row],[Win]]-Table1[[#This Row],[H-S Bet]]</f>
        <v>0</v>
      </c>
      <c r="M1642" s="5">
        <f>M1641</f>
        <v>1.097893200189892</v>
      </c>
      <c r="N1642" s="4">
        <v>0.65300000000000002</v>
      </c>
      <c r="O1642" s="4">
        <f>((Table1[[#This Row],[Dom prob.]]*(Table1[[#This Row],[Odds]]-1)-1+Table1[[#This Row],[Dom prob.]])/(Table1[[#This Row],[Odds]]-1))*0.3</f>
        <v>-6.4350000000000088E-2</v>
      </c>
      <c r="P1642" s="4"/>
      <c r="Q1642" s="4">
        <f>(Table1[[#This Row],[Dom Bet]]*Table1[[#This Row],[Odds]]*Table1[[#This Row],[Win]]-Table1[[#This Row],[Dom Bet]])*Table1[[#This Row],[Dom Bankroll]]</f>
        <v>0</v>
      </c>
      <c r="R1642" s="4">
        <f>Table1[[#This Row],[Dom Bet]]*Table1[[#This Row],[Odds]]*Table1[[#This Row],[Win]]-Table1[[#This Row],[Dom Bet]]</f>
        <v>0</v>
      </c>
      <c r="S1642" s="4">
        <f>S1641</f>
        <v>1.5049877099127211</v>
      </c>
      <c r="T1642">
        <v>0.72589999999999999</v>
      </c>
      <c r="U1642">
        <f>((Table1[[#This Row],[BB prob.]]*(Table1[[#This Row],[Odds]]-1)-1+Table1[[#This Row],[BB prob.]])/(Table1[[#This Row],[Odds]]-1))*0.3</f>
        <v>1.2194999999999958E-2</v>
      </c>
      <c r="V1642">
        <v>1.2194999999999958E-2</v>
      </c>
      <c r="W1642">
        <f>(Table1[[#This Row],[BB Bet]]*Table1[[#This Row],[Odds]]*Table1[[#This Row],[Win]]-Table1[[#This Row],[BB Bet]])*Table1[[#This Row],[BB Bankroll]]</f>
        <v>-1.1324458682646843E-2</v>
      </c>
      <c r="X1642">
        <f>Table1[[#This Row],[BB Bet]]*Table1[[#This Row],[Odds]]*Table1[[#This Row],[Win]]-Table1[[#This Row],[BB Bet]]</f>
        <v>-1.2194999999999958E-2</v>
      </c>
      <c r="Y1642" s="5">
        <f>Y1641</f>
        <v>0.9286148981260256</v>
      </c>
    </row>
    <row r="1643" spans="1:25" x14ac:dyDescent="0.35">
      <c r="A1643" s="4">
        <v>2020020839.4000001</v>
      </c>
      <c r="B1643" s="4">
        <v>112</v>
      </c>
      <c r="C1643" s="4" t="s">
        <v>9</v>
      </c>
      <c r="D1643" s="4" t="s">
        <v>8</v>
      </c>
      <c r="E1643" s="4">
        <v>0</v>
      </c>
      <c r="F1643" s="4">
        <v>1</v>
      </c>
      <c r="G1643" s="4">
        <v>3.35</v>
      </c>
      <c r="H1643">
        <v>0.35168048216416425</v>
      </c>
      <c r="I1643">
        <f>((Table1[[#This Row],[H-S prob.]]*(Table1[[#This Row],[Odds]]-1)-1+Table1[[#This Row],[H-S prob.]])/(Table1[[#This Row],[Odds]]-1))*0.3</f>
        <v>2.2739950882972378E-2</v>
      </c>
      <c r="J1643">
        <v>2.2739950882972378E-2</v>
      </c>
      <c r="K1643">
        <f>(Table1[[#This Row],[H-S Bet]]*Table1[[#This Row],[Odds]]*Table1[[#This Row],[Win]]-Table1[[#This Row],[H-S Bet]])*Table1[[#This Row],[H-S Bankroll]]</f>
        <v>5.8670188000608636E-2</v>
      </c>
      <c r="L1643">
        <f>Table1[[#This Row],[H-S Bet]]*Table1[[#This Row],[Odds]]*Table1[[#This Row],[Win]]-Table1[[#This Row],[H-S Bet]]</f>
        <v>5.3438884574985086E-2</v>
      </c>
      <c r="M1643" s="5">
        <f>M1642</f>
        <v>1.097893200189892</v>
      </c>
      <c r="N1643" s="4">
        <v>0.34699999999999998</v>
      </c>
      <c r="O1643" s="4">
        <f>((Table1[[#This Row],[Dom prob.]]*(Table1[[#This Row],[Odds]]-1)-1+Table1[[#This Row],[Dom prob.]])/(Table1[[#This Row],[Odds]]-1))*0.3</f>
        <v>2.0738297872340421E-2</v>
      </c>
      <c r="P1643" s="4">
        <v>2.0738297872340421E-2</v>
      </c>
      <c r="Q1643" s="4">
        <f>(Table1[[#This Row],[Dom Bet]]*Table1[[#This Row],[Odds]]*Table1[[#This Row],[Win]]-Table1[[#This Row],[Dom Bet]])*Table1[[#This Row],[Dom Bankroll]]</f>
        <v>7.334557604259645E-2</v>
      </c>
      <c r="R1643" s="4">
        <f>Table1[[#This Row],[Dom Bet]]*Table1[[#This Row],[Odds]]*Table1[[#This Row],[Win]]-Table1[[#This Row],[Dom Bet]]</f>
        <v>4.8734999999999987E-2</v>
      </c>
      <c r="S1643" s="4">
        <f>S1642</f>
        <v>1.5049877099127211</v>
      </c>
      <c r="T1643">
        <v>0.27410000000000001</v>
      </c>
      <c r="U1643">
        <f>((Table1[[#This Row],[BB prob.]]*(Table1[[#This Row],[Odds]]-1)-1+Table1[[#This Row],[BB prob.]])/(Table1[[#This Row],[Odds]]-1))*0.3</f>
        <v>-1.0438085106382975E-2</v>
      </c>
      <c r="W1643">
        <f>(Table1[[#This Row],[BB Bet]]*Table1[[#This Row],[Odds]]*Table1[[#This Row],[Win]]-Table1[[#This Row],[BB Bet]])*Table1[[#This Row],[BB Bankroll]]</f>
        <v>0</v>
      </c>
      <c r="X1643">
        <f>Table1[[#This Row],[BB Bet]]*Table1[[#This Row],[Odds]]*Table1[[#This Row],[Win]]-Table1[[#This Row],[BB Bet]]</f>
        <v>0</v>
      </c>
      <c r="Y1643" s="5">
        <f>Y1642</f>
        <v>0.9286148981260256</v>
      </c>
    </row>
    <row r="1644" spans="1:25" x14ac:dyDescent="0.35">
      <c r="A1644" s="4">
        <v>2020020840</v>
      </c>
      <c r="B1644" s="4">
        <v>112</v>
      </c>
      <c r="C1644" s="4" t="s">
        <v>2</v>
      </c>
      <c r="D1644" s="4" t="s">
        <v>13</v>
      </c>
      <c r="E1644" s="4">
        <v>0</v>
      </c>
      <c r="F1644" s="4">
        <v>1</v>
      </c>
      <c r="G1644" s="4">
        <v>2.67</v>
      </c>
      <c r="H1644">
        <v>0.42062231136117356</v>
      </c>
      <c r="I1644">
        <f>((Table1[[#This Row],[H-S prob.]]*(Table1[[#This Row],[Odds]]-1)-1+Table1[[#This Row],[H-S prob.]])/(Table1[[#This Row],[Odds]]-1))*0.3</f>
        <v>2.2106869101976057E-2</v>
      </c>
      <c r="J1644">
        <v>2.2106869101976057E-2</v>
      </c>
      <c r="K1644">
        <f>(Table1[[#This Row],[H-S Bet]]*Table1[[#This Row],[Odds]]*Table1[[#This Row],[Win]]-Table1[[#This Row],[H-S Bet]])*Table1[[#This Row],[H-S Bankroll]]</f>
        <v>4.053253871179438E-2</v>
      </c>
      <c r="L1644">
        <f>Table1[[#This Row],[H-S Bet]]*Table1[[#This Row],[Odds]]*Table1[[#This Row],[Win]]-Table1[[#This Row],[H-S Bet]]</f>
        <v>3.691847140030001E-2</v>
      </c>
      <c r="M1644" s="5">
        <f>M1643</f>
        <v>1.097893200189892</v>
      </c>
      <c r="N1644" s="4">
        <v>0.42400000000000004</v>
      </c>
      <c r="O1644" s="4">
        <f>((Table1[[#This Row],[Dom prob.]]*(Table1[[#This Row],[Odds]]-1)-1+Table1[[#This Row],[Dom prob.]])/(Table1[[#This Row],[Odds]]-1))*0.3</f>
        <v>2.372694610778445E-2</v>
      </c>
      <c r="P1644" s="4">
        <v>2.372694610778445E-2</v>
      </c>
      <c r="Q1644" s="4">
        <f>(Table1[[#This Row],[Dom Bet]]*Table1[[#This Row],[Odds]]*Table1[[#This Row],[Win]]-Table1[[#This Row],[Dom Bet]])*Table1[[#This Row],[Dom Bankroll]]</f>
        <v>5.9633633017581712E-2</v>
      </c>
      <c r="R1644" s="4">
        <f>Table1[[#This Row],[Dom Bet]]*Table1[[#This Row],[Odds]]*Table1[[#This Row],[Win]]-Table1[[#This Row],[Dom Bet]]</f>
        <v>3.9624000000000034E-2</v>
      </c>
      <c r="S1644" s="4">
        <f>S1643</f>
        <v>1.5049877099127211</v>
      </c>
      <c r="T1644">
        <v>0.26629999999999998</v>
      </c>
      <c r="U1644">
        <f>((Table1[[#This Row],[BB prob.]]*(Table1[[#This Row],[Odds]]-1)-1+Table1[[#This Row],[BB prob.]])/(Table1[[#This Row],[Odds]]-1))*0.3</f>
        <v>-5.191239520958086E-2</v>
      </c>
      <c r="W1644">
        <f>(Table1[[#This Row],[BB Bet]]*Table1[[#This Row],[Odds]]*Table1[[#This Row],[Win]]-Table1[[#This Row],[BB Bet]])*Table1[[#This Row],[BB Bankroll]]</f>
        <v>0</v>
      </c>
      <c r="X1644">
        <f>Table1[[#This Row],[BB Bet]]*Table1[[#This Row],[Odds]]*Table1[[#This Row],[Win]]-Table1[[#This Row],[BB Bet]]</f>
        <v>0</v>
      </c>
      <c r="Y1644" s="5">
        <f>Y1643</f>
        <v>0.9286148981260256</v>
      </c>
    </row>
    <row r="1645" spans="1:25" x14ac:dyDescent="0.35">
      <c r="A1645" s="4">
        <v>2020020840</v>
      </c>
      <c r="B1645" s="4">
        <v>112</v>
      </c>
      <c r="C1645" s="4" t="s">
        <v>13</v>
      </c>
      <c r="D1645" s="4" t="s">
        <v>2</v>
      </c>
      <c r="E1645" s="4">
        <v>1</v>
      </c>
      <c r="F1645" s="4">
        <v>0</v>
      </c>
      <c r="G1645" s="4">
        <v>1.56</v>
      </c>
      <c r="H1645">
        <v>0.57937768863882655</v>
      </c>
      <c r="I1645">
        <f>((Table1[[#This Row],[H-S prob.]]*(Table1[[#This Row],[Odds]]-1)-1+Table1[[#This Row],[H-S prob.]])/(Table1[[#This Row],[Odds]]-1))*0.3</f>
        <v>-5.1520074494694965E-2</v>
      </c>
      <c r="K1645">
        <f>(Table1[[#This Row],[H-S Bet]]*Table1[[#This Row],[Odds]]*Table1[[#This Row],[Win]]-Table1[[#This Row],[H-S Bet]])*Table1[[#This Row],[H-S Bankroll]]</f>
        <v>0</v>
      </c>
      <c r="L1645">
        <f>Table1[[#This Row],[H-S Bet]]*Table1[[#This Row],[Odds]]*Table1[[#This Row],[Win]]-Table1[[#This Row],[H-S Bet]]</f>
        <v>0</v>
      </c>
      <c r="M1645" s="5">
        <f>M1644</f>
        <v>1.097893200189892</v>
      </c>
      <c r="N1645" s="4">
        <v>0.57599999999999996</v>
      </c>
      <c r="O1645" s="4">
        <f>((Table1[[#This Row],[Dom prob.]]*(Table1[[#This Row],[Odds]]-1)-1+Table1[[#This Row],[Dom prob.]])/(Table1[[#This Row],[Odds]]-1))*0.3</f>
        <v>-5.4342857142857179E-2</v>
      </c>
      <c r="P1645" s="4"/>
      <c r="Q1645" s="4">
        <f>(Table1[[#This Row],[Dom Bet]]*Table1[[#This Row],[Odds]]*Table1[[#This Row],[Win]]-Table1[[#This Row],[Dom Bet]])*Table1[[#This Row],[Dom Bankroll]]</f>
        <v>0</v>
      </c>
      <c r="R1645" s="4">
        <f>Table1[[#This Row],[Dom Bet]]*Table1[[#This Row],[Odds]]*Table1[[#This Row],[Win]]-Table1[[#This Row],[Dom Bet]]</f>
        <v>0</v>
      </c>
      <c r="S1645" s="4">
        <f>S1644</f>
        <v>1.5049877099127211</v>
      </c>
      <c r="T1645">
        <v>0.73370000000000002</v>
      </c>
      <c r="U1645">
        <f>((Table1[[#This Row],[BB prob.]]*(Table1[[#This Row],[Odds]]-1)-1+Table1[[#This Row],[BB prob.]])/(Table1[[#This Row],[Odds]]-1))*0.3</f>
        <v>7.744928571428579E-2</v>
      </c>
      <c r="V1645">
        <v>7.744928571428579E-2</v>
      </c>
      <c r="W1645">
        <f>(Table1[[#This Row],[BB Bet]]*Table1[[#This Row],[Odds]]*Table1[[#This Row],[Win]]-Table1[[#This Row],[BB Bet]])*Table1[[#This Row],[BB Bankroll]]</f>
        <v>-7.1920560563504946E-2</v>
      </c>
      <c r="X1645">
        <f>Table1[[#This Row],[BB Bet]]*Table1[[#This Row],[Odds]]*Table1[[#This Row],[Win]]-Table1[[#This Row],[BB Bet]]</f>
        <v>-7.744928571428579E-2</v>
      </c>
      <c r="Y1645" s="5">
        <f>Y1644</f>
        <v>0.9286148981260256</v>
      </c>
    </row>
    <row r="1646" spans="1:25" x14ac:dyDescent="0.35">
      <c r="A1646" s="4">
        <v>2020020845</v>
      </c>
      <c r="B1646" s="4">
        <v>112</v>
      </c>
      <c r="C1646" s="4" t="s">
        <v>20</v>
      </c>
      <c r="D1646" s="4" t="s">
        <v>19</v>
      </c>
      <c r="E1646" s="4">
        <v>1</v>
      </c>
      <c r="F1646" s="4">
        <v>0</v>
      </c>
      <c r="G1646" s="4">
        <v>1.74</v>
      </c>
      <c r="H1646">
        <v>0.56264321117979443</v>
      </c>
      <c r="I1646">
        <f>((Table1[[#This Row],[H-S prob.]]*(Table1[[#This Row],[Odds]]-1)-1+Table1[[#This Row],[H-S prob.]])/(Table1[[#This Row],[Odds]]-1))*0.3</f>
        <v>-8.5138429245233856E-3</v>
      </c>
      <c r="K1646">
        <f>(Table1[[#This Row],[H-S Bet]]*Table1[[#This Row],[Odds]]*Table1[[#This Row],[Win]]-Table1[[#This Row],[H-S Bet]])*Table1[[#This Row],[H-S Bankroll]]</f>
        <v>0</v>
      </c>
      <c r="L1646">
        <f>Table1[[#This Row],[H-S Bet]]*Table1[[#This Row],[Odds]]*Table1[[#This Row],[Win]]-Table1[[#This Row],[H-S Bet]]</f>
        <v>0</v>
      </c>
      <c r="M1646" s="5">
        <f>M1645</f>
        <v>1.097893200189892</v>
      </c>
      <c r="N1646" s="4">
        <v>0.55300000000000005</v>
      </c>
      <c r="O1646" s="4">
        <f>((Table1[[#This Row],[Dom prob.]]*(Table1[[#This Row],[Odds]]-1)-1+Table1[[#This Row],[Dom prob.]])/(Table1[[#This Row],[Odds]]-1))*0.3</f>
        <v>-1.5316216216216184E-2</v>
      </c>
      <c r="P1646" s="4"/>
      <c r="Q1646" s="4">
        <f>(Table1[[#This Row],[Dom Bet]]*Table1[[#This Row],[Odds]]*Table1[[#This Row],[Win]]-Table1[[#This Row],[Dom Bet]])*Table1[[#This Row],[Dom Bankroll]]</f>
        <v>0</v>
      </c>
      <c r="R1646" s="4">
        <f>Table1[[#This Row],[Dom Bet]]*Table1[[#This Row],[Odds]]*Table1[[#This Row],[Win]]-Table1[[#This Row],[Dom Bet]]</f>
        <v>0</v>
      </c>
      <c r="S1646" s="4">
        <f>S1645</f>
        <v>1.5049877099127211</v>
      </c>
      <c r="T1646">
        <v>0.62429999999999997</v>
      </c>
      <c r="U1646">
        <f>((Table1[[#This Row],[BB prob.]]*(Table1[[#This Row],[Odds]]-1)-1+Table1[[#This Row],[BB prob.]])/(Table1[[#This Row],[Odds]]-1))*0.3</f>
        <v>3.497918918918913E-2</v>
      </c>
      <c r="V1646">
        <v>3.497918918918913E-2</v>
      </c>
      <c r="W1646">
        <f>(Table1[[#This Row],[BB Bet]]*Table1[[#This Row],[Odds]]*Table1[[#This Row],[Win]]-Table1[[#This Row],[BB Bet]])*Table1[[#This Row],[BB Bankroll]]</f>
        <v>-3.2482196205449843E-2</v>
      </c>
      <c r="X1646">
        <f>Table1[[#This Row],[BB Bet]]*Table1[[#This Row],[Odds]]*Table1[[#This Row],[Win]]-Table1[[#This Row],[BB Bet]]</f>
        <v>-3.497918918918913E-2</v>
      </c>
      <c r="Y1646" s="5">
        <f>Y1645</f>
        <v>0.9286148981260256</v>
      </c>
    </row>
    <row r="1647" spans="1:25" x14ac:dyDescent="0.35">
      <c r="A1647" s="4">
        <v>2020020845</v>
      </c>
      <c r="B1647" s="4">
        <v>112</v>
      </c>
      <c r="C1647" s="4" t="s">
        <v>19</v>
      </c>
      <c r="D1647" s="4" t="s">
        <v>20</v>
      </c>
      <c r="E1647" s="4">
        <v>0</v>
      </c>
      <c r="F1647" s="4">
        <v>1</v>
      </c>
      <c r="G1647" s="4">
        <v>2.2000000000000002</v>
      </c>
      <c r="H1647">
        <v>0.43735678882020557</v>
      </c>
      <c r="I1647">
        <f>((Table1[[#This Row],[H-S prob.]]*(Table1[[#This Row],[Odds]]-1)-1+Table1[[#This Row],[H-S prob.]])/(Table1[[#This Row],[Odds]]-1))*0.3</f>
        <v>-9.4537661488869034E-3</v>
      </c>
      <c r="K1647">
        <f>(Table1[[#This Row],[H-S Bet]]*Table1[[#This Row],[Odds]]*Table1[[#This Row],[Win]]-Table1[[#This Row],[H-S Bet]])*Table1[[#This Row],[H-S Bankroll]]</f>
        <v>0</v>
      </c>
      <c r="L1647">
        <f>Table1[[#This Row],[H-S Bet]]*Table1[[#This Row],[Odds]]*Table1[[#This Row],[Win]]-Table1[[#This Row],[H-S Bet]]</f>
        <v>0</v>
      </c>
      <c r="M1647" s="5">
        <f>M1646</f>
        <v>1.097893200189892</v>
      </c>
      <c r="N1647" s="4">
        <v>0.44699999999999995</v>
      </c>
      <c r="O1647" s="4">
        <f>((Table1[[#This Row],[Dom prob.]]*(Table1[[#This Row],[Odds]]-1)-1+Table1[[#This Row],[Dom prob.]])/(Table1[[#This Row],[Odds]]-1))*0.3</f>
        <v>-4.1500000000000139E-3</v>
      </c>
      <c r="P1647" s="4"/>
      <c r="Q1647" s="4">
        <f>(Table1[[#This Row],[Dom Bet]]*Table1[[#This Row],[Odds]]*Table1[[#This Row],[Win]]-Table1[[#This Row],[Dom Bet]])*Table1[[#This Row],[Dom Bankroll]]</f>
        <v>0</v>
      </c>
      <c r="R1647" s="4">
        <f>Table1[[#This Row],[Dom Bet]]*Table1[[#This Row],[Odds]]*Table1[[#This Row],[Win]]-Table1[[#This Row],[Dom Bet]]</f>
        <v>0</v>
      </c>
      <c r="S1647" s="4">
        <f>S1646</f>
        <v>1.5049877099127211</v>
      </c>
      <c r="T1647">
        <v>0.37570000000000003</v>
      </c>
      <c r="U1647">
        <f>((Table1[[#This Row],[BB prob.]]*(Table1[[#This Row],[Odds]]-1)-1+Table1[[#This Row],[BB prob.]])/(Table1[[#This Row],[Odds]]-1))*0.3</f>
        <v>-4.3364999999999952E-2</v>
      </c>
      <c r="W1647">
        <f>(Table1[[#This Row],[BB Bet]]*Table1[[#This Row],[Odds]]*Table1[[#This Row],[Win]]-Table1[[#This Row],[BB Bet]])*Table1[[#This Row],[BB Bankroll]]</f>
        <v>0</v>
      </c>
      <c r="X1647">
        <f>Table1[[#This Row],[BB Bet]]*Table1[[#This Row],[Odds]]*Table1[[#This Row],[Win]]-Table1[[#This Row],[BB Bet]]</f>
        <v>0</v>
      </c>
      <c r="Y1647" s="5">
        <f>Y1646</f>
        <v>0.9286148981260256</v>
      </c>
    </row>
    <row r="1648" spans="1:25" x14ac:dyDescent="0.35">
      <c r="A1648" s="4">
        <v>2020020850</v>
      </c>
      <c r="B1648" s="4">
        <v>112</v>
      </c>
      <c r="C1648" s="4" t="s">
        <v>26</v>
      </c>
      <c r="D1648" s="4" t="s">
        <v>29</v>
      </c>
      <c r="E1648" s="4">
        <v>0</v>
      </c>
      <c r="F1648" s="4">
        <v>0</v>
      </c>
      <c r="G1648" s="4">
        <v>3.45</v>
      </c>
      <c r="H1648">
        <v>0.27966163767188496</v>
      </c>
      <c r="I1648">
        <f>((Table1[[#This Row],[H-S prob.]]*(Table1[[#This Row],[Odds]]-1)-1+Table1[[#This Row],[H-S prob.]])/(Table1[[#This Row],[Odds]]-1))*0.3</f>
        <v>-4.3062061263669594E-3</v>
      </c>
      <c r="K1648">
        <f>(Table1[[#This Row],[H-S Bet]]*Table1[[#This Row],[Odds]]*Table1[[#This Row],[Win]]-Table1[[#This Row],[H-S Bet]])*Table1[[#This Row],[H-S Bankroll]]</f>
        <v>0</v>
      </c>
      <c r="L1648">
        <f>Table1[[#This Row],[H-S Bet]]*Table1[[#This Row],[Odds]]*Table1[[#This Row],[Win]]-Table1[[#This Row],[H-S Bet]]</f>
        <v>0</v>
      </c>
      <c r="M1648" s="5">
        <f>M1647</f>
        <v>1.097893200189892</v>
      </c>
      <c r="N1648" s="4">
        <v>0.249</v>
      </c>
      <c r="O1648" s="4">
        <f>((Table1[[#This Row],[Dom prob.]]*(Table1[[#This Row],[Odds]]-1)-1+Table1[[#This Row],[Dom prob.]])/(Table1[[#This Row],[Odds]]-1))*0.3</f>
        <v>-1.7259183673469375E-2</v>
      </c>
      <c r="P1648" s="4"/>
      <c r="Q1648" s="4">
        <f>(Table1[[#This Row],[Dom Bet]]*Table1[[#This Row],[Odds]]*Table1[[#This Row],[Win]]-Table1[[#This Row],[Dom Bet]])*Table1[[#This Row],[Dom Bankroll]]</f>
        <v>0</v>
      </c>
      <c r="R1648" s="4">
        <f>Table1[[#This Row],[Dom Bet]]*Table1[[#This Row],[Odds]]*Table1[[#This Row],[Win]]-Table1[[#This Row],[Dom Bet]]</f>
        <v>0</v>
      </c>
      <c r="S1648" s="4">
        <f>S1647</f>
        <v>1.5049877099127211</v>
      </c>
      <c r="T1648">
        <v>0.24019999999999997</v>
      </c>
      <c r="U1648">
        <f>((Table1[[#This Row],[BB prob.]]*(Table1[[#This Row],[Odds]]-1)-1+Table1[[#This Row],[BB prob.]])/(Table1[[#This Row],[Odds]]-1))*0.3</f>
        <v>-2.097673469387756E-2</v>
      </c>
      <c r="W1648">
        <f>(Table1[[#This Row],[BB Bet]]*Table1[[#This Row],[Odds]]*Table1[[#This Row],[Win]]-Table1[[#This Row],[BB Bet]])*Table1[[#This Row],[BB Bankroll]]</f>
        <v>0</v>
      </c>
      <c r="X1648">
        <f>Table1[[#This Row],[BB Bet]]*Table1[[#This Row],[Odds]]*Table1[[#This Row],[Win]]-Table1[[#This Row],[BB Bet]]</f>
        <v>0</v>
      </c>
      <c r="Y1648" s="5">
        <f>Y1647</f>
        <v>0.9286148981260256</v>
      </c>
    </row>
    <row r="1649" spans="1:25" x14ac:dyDescent="0.35">
      <c r="A1649" s="4">
        <v>2020020850</v>
      </c>
      <c r="B1649" s="4">
        <v>112</v>
      </c>
      <c r="C1649" s="4" t="s">
        <v>29</v>
      </c>
      <c r="D1649" s="4" t="s">
        <v>26</v>
      </c>
      <c r="E1649" s="4">
        <v>1</v>
      </c>
      <c r="F1649" s="4">
        <v>1</v>
      </c>
      <c r="G1649" s="4">
        <v>1.33</v>
      </c>
      <c r="H1649">
        <v>0.72033836232811499</v>
      </c>
      <c r="I1649">
        <f>((Table1[[#This Row],[H-S prob.]]*(Table1[[#This Row],[Odds]]-1)-1+Table1[[#This Row],[H-S prob.]])/(Table1[[#This Row],[Odds]]-1))*0.3</f>
        <v>-3.8136343730551817E-2</v>
      </c>
      <c r="K1649">
        <f>(Table1[[#This Row],[H-S Bet]]*Table1[[#This Row],[Odds]]*Table1[[#This Row],[Win]]-Table1[[#This Row],[H-S Bet]])*Table1[[#This Row],[H-S Bankroll]]</f>
        <v>0</v>
      </c>
      <c r="L1649">
        <f>Table1[[#This Row],[H-S Bet]]*Table1[[#This Row],[Odds]]*Table1[[#This Row],[Win]]-Table1[[#This Row],[H-S Bet]]</f>
        <v>0</v>
      </c>
      <c r="M1649" s="5">
        <f>M1648</f>
        <v>1.097893200189892</v>
      </c>
      <c r="N1649" s="4">
        <v>0.751</v>
      </c>
      <c r="O1649" s="4">
        <f>((Table1[[#This Row],[Dom prob.]]*(Table1[[#This Row],[Odds]]-1)-1+Table1[[#This Row],[Dom prob.]])/(Table1[[#This Row],[Odds]]-1))*0.3</f>
        <v>-1.0636363636363673E-3</v>
      </c>
      <c r="P1649" s="4"/>
      <c r="Q1649" s="4">
        <f>(Table1[[#This Row],[Dom Bet]]*Table1[[#This Row],[Odds]]*Table1[[#This Row],[Win]]-Table1[[#This Row],[Dom Bet]])*Table1[[#This Row],[Dom Bankroll]]</f>
        <v>0</v>
      </c>
      <c r="R1649" s="4">
        <f>Table1[[#This Row],[Dom Bet]]*Table1[[#This Row],[Odds]]*Table1[[#This Row],[Win]]-Table1[[#This Row],[Dom Bet]]</f>
        <v>0</v>
      </c>
      <c r="S1649" s="4">
        <f>S1648</f>
        <v>1.5049877099127211</v>
      </c>
      <c r="T1649">
        <v>0.75980000000000003</v>
      </c>
      <c r="U1649">
        <f>((Table1[[#This Row],[BB prob.]]*(Table1[[#This Row],[Odds]]-1)-1+Table1[[#This Row],[BB prob.]])/(Table1[[#This Row],[Odds]]-1))*0.3</f>
        <v>9.5763636363636728E-3</v>
      </c>
      <c r="V1649">
        <v>9.5763636363636728E-3</v>
      </c>
      <c r="W1649">
        <f>(Table1[[#This Row],[BB Bet]]*Table1[[#This Row],[Odds]]*Table1[[#This Row],[Win]]-Table1[[#This Row],[BB Bet]])*Table1[[#This Row],[BB Bankroll]]</f>
        <v>2.9346088010578776E-3</v>
      </c>
      <c r="X1649">
        <f>Table1[[#This Row],[BB Bet]]*Table1[[#This Row],[Odds]]*Table1[[#This Row],[Win]]-Table1[[#This Row],[BB Bet]]</f>
        <v>3.1602000000000123E-3</v>
      </c>
      <c r="Y1649" s="5">
        <f>Y1648</f>
        <v>0.9286148981260256</v>
      </c>
    </row>
    <row r="1650" spans="1:25" x14ac:dyDescent="0.35">
      <c r="A1650" s="4">
        <v>2020020851</v>
      </c>
      <c r="B1650" s="4">
        <v>112</v>
      </c>
      <c r="C1650" s="4" t="s">
        <v>11</v>
      </c>
      <c r="D1650" s="4" t="s">
        <v>27</v>
      </c>
      <c r="E1650" s="4">
        <v>0</v>
      </c>
      <c r="F1650" s="4">
        <v>0</v>
      </c>
      <c r="G1650" s="4">
        <v>2.6</v>
      </c>
      <c r="H1650">
        <v>0.374335004022332</v>
      </c>
      <c r="I1650">
        <f>((Table1[[#This Row],[H-S prob.]]*(Table1[[#This Row],[Odds]]-1)-1+Table1[[#This Row],[H-S prob.]])/(Table1[[#This Row],[Odds]]-1))*0.3</f>
        <v>-5.0116855391131518E-3</v>
      </c>
      <c r="K1650">
        <f>(Table1[[#This Row],[H-S Bet]]*Table1[[#This Row],[Odds]]*Table1[[#This Row],[Win]]-Table1[[#This Row],[H-S Bet]])*Table1[[#This Row],[H-S Bankroll]]</f>
        <v>0</v>
      </c>
      <c r="L1650">
        <f>Table1[[#This Row],[H-S Bet]]*Table1[[#This Row],[Odds]]*Table1[[#This Row],[Win]]-Table1[[#This Row],[H-S Bet]]</f>
        <v>0</v>
      </c>
      <c r="M1650" s="5">
        <f>M1649</f>
        <v>1.097893200189892</v>
      </c>
      <c r="N1650" s="4">
        <v>0.36699999999999999</v>
      </c>
      <c r="O1650" s="4">
        <f>((Table1[[#This Row],[Dom prob.]]*(Table1[[#This Row],[Odds]]-1)-1+Table1[[#This Row],[Dom prob.]])/(Table1[[#This Row],[Odds]]-1))*0.3</f>
        <v>-8.587499999999991E-3</v>
      </c>
      <c r="P1650" s="4"/>
      <c r="Q1650" s="4">
        <f>(Table1[[#This Row],[Dom Bet]]*Table1[[#This Row],[Odds]]*Table1[[#This Row],[Win]]-Table1[[#This Row],[Dom Bet]])*Table1[[#This Row],[Dom Bankroll]]</f>
        <v>0</v>
      </c>
      <c r="R1650" s="4">
        <f>Table1[[#This Row],[Dom Bet]]*Table1[[#This Row],[Odds]]*Table1[[#This Row],[Win]]-Table1[[#This Row],[Dom Bet]]</f>
        <v>0</v>
      </c>
      <c r="S1650" s="4">
        <f>S1649</f>
        <v>1.5049877099127211</v>
      </c>
      <c r="T1650">
        <v>0.30400000000000005</v>
      </c>
      <c r="U1650">
        <f>((Table1[[#This Row],[BB prob.]]*(Table1[[#This Row],[Odds]]-1)-1+Table1[[#This Row],[BB prob.]])/(Table1[[#This Row],[Odds]]-1))*0.3</f>
        <v>-3.929999999999996E-2</v>
      </c>
      <c r="W1650">
        <f>(Table1[[#This Row],[BB Bet]]*Table1[[#This Row],[Odds]]*Table1[[#This Row],[Win]]-Table1[[#This Row],[BB Bet]])*Table1[[#This Row],[BB Bankroll]]</f>
        <v>0</v>
      </c>
      <c r="X1650">
        <f>Table1[[#This Row],[BB Bet]]*Table1[[#This Row],[Odds]]*Table1[[#This Row],[Win]]-Table1[[#This Row],[BB Bet]]</f>
        <v>0</v>
      </c>
      <c r="Y1650" s="5">
        <f>Y1649</f>
        <v>0.9286148981260256</v>
      </c>
    </row>
    <row r="1651" spans="1:25" x14ac:dyDescent="0.35">
      <c r="A1651" s="4">
        <v>2020020851</v>
      </c>
      <c r="B1651" s="4">
        <v>112</v>
      </c>
      <c r="C1651" s="4" t="s">
        <v>27</v>
      </c>
      <c r="D1651" s="4" t="s">
        <v>11</v>
      </c>
      <c r="E1651" s="4">
        <v>1</v>
      </c>
      <c r="F1651" s="4">
        <v>1</v>
      </c>
      <c r="G1651" s="4">
        <v>1.56</v>
      </c>
      <c r="H1651">
        <v>0.62566499597766811</v>
      </c>
      <c r="I1651">
        <f>((Table1[[#This Row],[H-S prob.]]*(Table1[[#This Row],[Odds]]-1)-1+Table1[[#This Row],[H-S prob.]])/(Table1[[#This Row],[Odds]]-1))*0.3</f>
        <v>-1.2837110504377341E-2</v>
      </c>
      <c r="K1651">
        <f>(Table1[[#This Row],[H-S Bet]]*Table1[[#This Row],[Odds]]*Table1[[#This Row],[Win]]-Table1[[#This Row],[H-S Bet]])*Table1[[#This Row],[H-S Bankroll]]</f>
        <v>0</v>
      </c>
      <c r="L1651">
        <f>Table1[[#This Row],[H-S Bet]]*Table1[[#This Row],[Odds]]*Table1[[#This Row],[Win]]-Table1[[#This Row],[H-S Bet]]</f>
        <v>0</v>
      </c>
      <c r="M1651" s="5">
        <f>M1650</f>
        <v>1.097893200189892</v>
      </c>
      <c r="N1651" s="4">
        <v>0.63300000000000001</v>
      </c>
      <c r="O1651" s="4">
        <f>((Table1[[#This Row],[Dom prob.]]*(Table1[[#This Row],[Odds]]-1)-1+Table1[[#This Row],[Dom prob.]])/(Table1[[#This Row],[Odds]]-1))*0.3</f>
        <v>-6.707142857142843E-3</v>
      </c>
      <c r="P1651" s="4"/>
      <c r="Q1651" s="4">
        <f>(Table1[[#This Row],[Dom Bet]]*Table1[[#This Row],[Odds]]*Table1[[#This Row],[Win]]-Table1[[#This Row],[Dom Bet]])*Table1[[#This Row],[Dom Bankroll]]</f>
        <v>0</v>
      </c>
      <c r="R1651" s="4">
        <f>Table1[[#This Row],[Dom Bet]]*Table1[[#This Row],[Odds]]*Table1[[#This Row],[Win]]-Table1[[#This Row],[Dom Bet]]</f>
        <v>0</v>
      </c>
      <c r="S1651" s="4">
        <f>S1650</f>
        <v>1.5049877099127211</v>
      </c>
      <c r="T1651">
        <v>0.69599999999999995</v>
      </c>
      <c r="U1651">
        <f>((Table1[[#This Row],[BB prob.]]*(Table1[[#This Row],[Odds]]-1)-1+Table1[[#This Row],[BB prob.]])/(Table1[[#This Row],[Odds]]-1))*0.3</f>
        <v>4.5942857142857105E-2</v>
      </c>
      <c r="V1651">
        <v>4.5942857142857105E-2</v>
      </c>
      <c r="W1651">
        <f>(Table1[[#This Row],[BB Bet]]*Table1[[#This Row],[Odds]]*Table1[[#This Row],[Win]]-Table1[[#This Row],[BB Bet]])*Table1[[#This Row],[BB Bankroll]]</f>
        <v>2.3891404098986376E-2</v>
      </c>
      <c r="X1651">
        <f>Table1[[#This Row],[BB Bet]]*Table1[[#This Row],[Odds]]*Table1[[#This Row],[Win]]-Table1[[#This Row],[BB Bet]]</f>
        <v>2.5727999999999987E-2</v>
      </c>
      <c r="Y1651" s="5">
        <f>Y1650</f>
        <v>0.9286148981260256</v>
      </c>
    </row>
    <row r="1652" spans="1:25" x14ac:dyDescent="0.35">
      <c r="A1652" s="4">
        <v>2020020852</v>
      </c>
      <c r="B1652" s="4">
        <v>112</v>
      </c>
      <c r="C1652" s="4" t="s">
        <v>10</v>
      </c>
      <c r="D1652" s="4" t="s">
        <v>28</v>
      </c>
      <c r="E1652" s="4">
        <v>0</v>
      </c>
      <c r="F1652" s="4">
        <v>1</v>
      </c>
      <c r="G1652" s="4">
        <v>1.35</v>
      </c>
      <c r="H1652">
        <v>0.61820164330392813</v>
      </c>
      <c r="I1652">
        <f>((Table1[[#This Row],[H-S prob.]]*(Table1[[#This Row],[Odds]]-1)-1+Table1[[#This Row],[H-S prob.]])/(Table1[[#This Row],[Odds]]-1))*0.3</f>
        <v>-0.1417952413197402</v>
      </c>
      <c r="K1652">
        <f>(Table1[[#This Row],[H-S Bet]]*Table1[[#This Row],[Odds]]*Table1[[#This Row],[Win]]-Table1[[#This Row],[H-S Bet]])*Table1[[#This Row],[H-S Bankroll]]</f>
        <v>0</v>
      </c>
      <c r="L1652">
        <f>Table1[[#This Row],[H-S Bet]]*Table1[[#This Row],[Odds]]*Table1[[#This Row],[Win]]-Table1[[#This Row],[H-S Bet]]</f>
        <v>0</v>
      </c>
      <c r="M1652" s="5">
        <f>M1651</f>
        <v>1.097893200189892</v>
      </c>
      <c r="N1652" s="4">
        <v>0.69599999999999995</v>
      </c>
      <c r="O1652" s="4">
        <f>((Table1[[#This Row],[Dom prob.]]*(Table1[[#This Row],[Odds]]-1)-1+Table1[[#This Row],[Dom prob.]])/(Table1[[#This Row],[Odds]]-1))*0.3</f>
        <v>-5.1771428571428559E-2</v>
      </c>
      <c r="P1652" s="4"/>
      <c r="Q1652" s="4">
        <f>(Table1[[#This Row],[Dom Bet]]*Table1[[#This Row],[Odds]]*Table1[[#This Row],[Win]]-Table1[[#This Row],[Dom Bet]])*Table1[[#This Row],[Dom Bankroll]]</f>
        <v>0</v>
      </c>
      <c r="R1652" s="4">
        <f>Table1[[#This Row],[Dom Bet]]*Table1[[#This Row],[Odds]]*Table1[[#This Row],[Win]]-Table1[[#This Row],[Dom Bet]]</f>
        <v>0</v>
      </c>
      <c r="S1652" s="4">
        <f>S1651</f>
        <v>1.5049877099127211</v>
      </c>
      <c r="T1652">
        <v>0.65610000000000002</v>
      </c>
      <c r="U1652">
        <f>((Table1[[#This Row],[BB prob.]]*(Table1[[#This Row],[Odds]]-1)-1+Table1[[#This Row],[BB prob.]])/(Table1[[#This Row],[Odds]]-1))*0.3</f>
        <v>-9.7941428571428499E-2</v>
      </c>
      <c r="W1652">
        <f>(Table1[[#This Row],[BB Bet]]*Table1[[#This Row],[Odds]]*Table1[[#This Row],[Win]]-Table1[[#This Row],[BB Bet]])*Table1[[#This Row],[BB Bankroll]]</f>
        <v>0</v>
      </c>
      <c r="X1652">
        <f>Table1[[#This Row],[BB Bet]]*Table1[[#This Row],[Odds]]*Table1[[#This Row],[Win]]-Table1[[#This Row],[BB Bet]]</f>
        <v>0</v>
      </c>
      <c r="Y1652" s="5">
        <f>Y1651</f>
        <v>0.9286148981260256</v>
      </c>
    </row>
    <row r="1653" spans="1:25" x14ac:dyDescent="0.35">
      <c r="A1653" s="4">
        <v>2020020852</v>
      </c>
      <c r="B1653" s="4">
        <v>112</v>
      </c>
      <c r="C1653" s="4" t="s">
        <v>28</v>
      </c>
      <c r="D1653" s="4" t="s">
        <v>10</v>
      </c>
      <c r="E1653" s="4">
        <v>1</v>
      </c>
      <c r="F1653" s="4">
        <v>0</v>
      </c>
      <c r="G1653" s="4">
        <v>3.35</v>
      </c>
      <c r="H1653">
        <v>0.38179835669607182</v>
      </c>
      <c r="I1653">
        <f>((Table1[[#This Row],[H-S prob.]]*(Table1[[#This Row],[Odds]]-1)-1+Table1[[#This Row],[H-S prob.]])/(Table1[[#This Row],[Odds]]-1))*0.3</f>
        <v>3.5620148289171143E-2</v>
      </c>
      <c r="J1653">
        <v>3.5620148289171143E-2</v>
      </c>
      <c r="K1653">
        <f>(Table1[[#This Row],[H-S Bet]]*Table1[[#This Row],[Odds]]*Table1[[#This Row],[Win]]-Table1[[#This Row],[H-S Bet]])*Table1[[#This Row],[H-S Bankroll]]</f>
        <v>-3.9107118596436612E-2</v>
      </c>
      <c r="L1653">
        <f>Table1[[#This Row],[H-S Bet]]*Table1[[#This Row],[Odds]]*Table1[[#This Row],[Win]]-Table1[[#This Row],[H-S Bet]]</f>
        <v>-3.5620148289171143E-2</v>
      </c>
      <c r="M1653" s="5">
        <f>M1652</f>
        <v>1.097893200189892</v>
      </c>
      <c r="N1653" s="4">
        <v>0.30399999999999999</v>
      </c>
      <c r="O1653" s="4">
        <f>((Table1[[#This Row],[Dom prob.]]*(Table1[[#This Row],[Odds]]-1)-1+Table1[[#This Row],[Dom prob.]])/(Table1[[#This Row],[Odds]]-1))*0.3</f>
        <v>2.348936170212769E-3</v>
      </c>
      <c r="P1653" s="4">
        <v>2.348936170212769E-3</v>
      </c>
      <c r="Q1653" s="4">
        <f>(Table1[[#This Row],[Dom Bet]]*Table1[[#This Row],[Odds]]*Table1[[#This Row],[Win]]-Table1[[#This Row],[Dom Bet]])*Table1[[#This Row],[Dom Bankroll]]</f>
        <v>-3.5351200675396732E-3</v>
      </c>
      <c r="R1653" s="4">
        <f>Table1[[#This Row],[Dom Bet]]*Table1[[#This Row],[Odds]]*Table1[[#This Row],[Win]]-Table1[[#This Row],[Dom Bet]]</f>
        <v>-2.348936170212769E-3</v>
      </c>
      <c r="S1653" s="4">
        <f>S1652</f>
        <v>1.5049877099127211</v>
      </c>
      <c r="T1653">
        <v>0.34389999999999998</v>
      </c>
      <c r="U1653">
        <f>((Table1[[#This Row],[BB prob.]]*(Table1[[#This Row],[Odds]]-1)-1+Table1[[#This Row],[BB prob.]])/(Table1[[#This Row],[Odds]]-1))*0.3</f>
        <v>1.9412553191489362E-2</v>
      </c>
      <c r="V1653">
        <v>1.9412553191489362E-2</v>
      </c>
      <c r="W1653">
        <f>(Table1[[#This Row],[BB Bet]]*Table1[[#This Row],[Odds]]*Table1[[#This Row],[Win]]-Table1[[#This Row],[BB Bet]])*Table1[[#This Row],[BB Bankroll]]</f>
        <v>-1.8026786104280948E-2</v>
      </c>
      <c r="X1653">
        <f>Table1[[#This Row],[BB Bet]]*Table1[[#This Row],[Odds]]*Table1[[#This Row],[Win]]-Table1[[#This Row],[BB Bet]]</f>
        <v>-1.9412553191489362E-2</v>
      </c>
      <c r="Y1653" s="5">
        <f>Y1652</f>
        <v>0.9286148981260256</v>
      </c>
    </row>
    <row r="1654" spans="1:25" x14ac:dyDescent="0.35">
      <c r="A1654" s="4">
        <v>2020020853</v>
      </c>
      <c r="B1654" s="4">
        <v>112</v>
      </c>
      <c r="C1654" s="4" t="s">
        <v>24</v>
      </c>
      <c r="D1654" s="4" t="s">
        <v>25</v>
      </c>
      <c r="E1654" s="4">
        <v>0</v>
      </c>
      <c r="F1654" s="4">
        <v>1</v>
      </c>
      <c r="G1654" s="4">
        <v>1.95</v>
      </c>
      <c r="H1654">
        <v>0.47753475294130027</v>
      </c>
      <c r="I1654">
        <f>((Table1[[#This Row],[H-S prob.]]*(Table1[[#This Row],[Odds]]-1)-1+Table1[[#This Row],[H-S prob.]])/(Table1[[#This Row],[Odds]]-1))*0.3</f>
        <v>-2.1728599504567743E-2</v>
      </c>
      <c r="K1654">
        <f>(Table1[[#This Row],[H-S Bet]]*Table1[[#This Row],[Odds]]*Table1[[#This Row],[Win]]-Table1[[#This Row],[H-S Bet]])*Table1[[#This Row],[H-S Bankroll]]</f>
        <v>0</v>
      </c>
      <c r="L1654">
        <f>Table1[[#This Row],[H-S Bet]]*Table1[[#This Row],[Odds]]*Table1[[#This Row],[Win]]-Table1[[#This Row],[H-S Bet]]</f>
        <v>0</v>
      </c>
      <c r="M1654" s="5">
        <f>M1653</f>
        <v>1.097893200189892</v>
      </c>
      <c r="N1654" s="4">
        <v>0.43899999999999995</v>
      </c>
      <c r="O1654" s="4">
        <f>((Table1[[#This Row],[Dom prob.]]*(Table1[[#This Row],[Odds]]-1)-1+Table1[[#This Row],[Dom prob.]])/(Table1[[#This Row],[Odds]]-1))*0.3</f>
        <v>-4.5457894736842148E-2</v>
      </c>
      <c r="P1654" s="4"/>
      <c r="Q1654" s="4">
        <f>(Table1[[#This Row],[Dom Bet]]*Table1[[#This Row],[Odds]]*Table1[[#This Row],[Win]]-Table1[[#This Row],[Dom Bet]])*Table1[[#This Row],[Dom Bankroll]]</f>
        <v>0</v>
      </c>
      <c r="R1654" s="4">
        <f>Table1[[#This Row],[Dom Bet]]*Table1[[#This Row],[Odds]]*Table1[[#This Row],[Win]]-Table1[[#This Row],[Dom Bet]]</f>
        <v>0</v>
      </c>
      <c r="S1654" s="4">
        <f>S1653</f>
        <v>1.5049877099127211</v>
      </c>
      <c r="T1654">
        <v>0.48029999999999995</v>
      </c>
      <c r="U1654">
        <f>((Table1[[#This Row],[BB prob.]]*(Table1[[#This Row],[Odds]]-1)-1+Table1[[#This Row],[BB prob.]])/(Table1[[#This Row],[Odds]]-1))*0.3</f>
        <v>-2.0025789473684247E-2</v>
      </c>
      <c r="W1654">
        <f>(Table1[[#This Row],[BB Bet]]*Table1[[#This Row],[Odds]]*Table1[[#This Row],[Win]]-Table1[[#This Row],[BB Bet]])*Table1[[#This Row],[BB Bankroll]]</f>
        <v>0</v>
      </c>
      <c r="X1654">
        <f>Table1[[#This Row],[BB Bet]]*Table1[[#This Row],[Odds]]*Table1[[#This Row],[Win]]-Table1[[#This Row],[BB Bet]]</f>
        <v>0</v>
      </c>
      <c r="Y1654" s="5">
        <f>Y1653</f>
        <v>0.9286148981260256</v>
      </c>
    </row>
    <row r="1655" spans="1:25" x14ac:dyDescent="0.35">
      <c r="A1655" s="4">
        <v>2020020853</v>
      </c>
      <c r="B1655" s="4">
        <v>112</v>
      </c>
      <c r="C1655" s="4" t="s">
        <v>25</v>
      </c>
      <c r="D1655" s="4" t="s">
        <v>24</v>
      </c>
      <c r="E1655" s="4">
        <v>1</v>
      </c>
      <c r="F1655" s="4">
        <v>0</v>
      </c>
      <c r="G1655" s="4">
        <v>1.91</v>
      </c>
      <c r="H1655">
        <v>0.52246524705869979</v>
      </c>
      <c r="I1655">
        <f>((Table1[[#This Row],[H-S prob.]]*(Table1[[#This Row],[Odds]]-1)-1+Table1[[#This Row],[H-S prob.]])/(Table1[[#This Row],[Odds]]-1))*0.3</f>
        <v>-6.8946531358793492E-4</v>
      </c>
      <c r="K1655">
        <f>(Table1[[#This Row],[H-S Bet]]*Table1[[#This Row],[Odds]]*Table1[[#This Row],[Win]]-Table1[[#This Row],[H-S Bet]])*Table1[[#This Row],[H-S Bankroll]]</f>
        <v>0</v>
      </c>
      <c r="L1655">
        <f>Table1[[#This Row],[H-S Bet]]*Table1[[#This Row],[Odds]]*Table1[[#This Row],[Win]]-Table1[[#This Row],[H-S Bet]]</f>
        <v>0</v>
      </c>
      <c r="M1655" s="5">
        <f>M1654</f>
        <v>1.097893200189892</v>
      </c>
      <c r="N1655" s="4">
        <v>0.56100000000000005</v>
      </c>
      <c r="O1655" s="4">
        <f>((Table1[[#This Row],[Dom prob.]]*(Table1[[#This Row],[Odds]]-1)-1+Table1[[#This Row],[Dom prob.]])/(Table1[[#This Row],[Odds]]-1))*0.3</f>
        <v>2.3574725274725299E-2</v>
      </c>
      <c r="P1655" s="4">
        <v>2.3574725274725299E-2</v>
      </c>
      <c r="Q1655" s="4">
        <f>(Table1[[#This Row],[Dom Bet]]*Table1[[#This Row],[Odds]]*Table1[[#This Row],[Win]]-Table1[[#This Row],[Dom Bet]])*Table1[[#This Row],[Dom Bankroll]]</f>
        <v>-3.5479671803030376E-2</v>
      </c>
      <c r="R1655" s="4">
        <f>Table1[[#This Row],[Dom Bet]]*Table1[[#This Row],[Odds]]*Table1[[#This Row],[Win]]-Table1[[#This Row],[Dom Bet]]</f>
        <v>-2.3574725274725299E-2</v>
      </c>
      <c r="S1655" s="4">
        <f>S1654</f>
        <v>1.5049877099127211</v>
      </c>
      <c r="T1655">
        <v>0.51970000000000005</v>
      </c>
      <c r="U1655">
        <f>((Table1[[#This Row],[BB prob.]]*(Table1[[#This Row],[Odds]]-1)-1+Table1[[#This Row],[BB prob.]])/(Table1[[#This Row],[Odds]]-1))*0.3</f>
        <v>-2.4306593406593284E-3</v>
      </c>
      <c r="W1655">
        <f>(Table1[[#This Row],[BB Bet]]*Table1[[#This Row],[Odds]]*Table1[[#This Row],[Win]]-Table1[[#This Row],[BB Bet]])*Table1[[#This Row],[BB Bankroll]]</f>
        <v>0</v>
      </c>
      <c r="X1655">
        <f>Table1[[#This Row],[BB Bet]]*Table1[[#This Row],[Odds]]*Table1[[#This Row],[Win]]-Table1[[#This Row],[BB Bet]]</f>
        <v>0</v>
      </c>
      <c r="Y1655" s="5">
        <f>Y1654</f>
        <v>0.9286148981260256</v>
      </c>
    </row>
    <row r="1656" spans="1:25" x14ac:dyDescent="0.35">
      <c r="A1656" s="4">
        <v>2020020853.0999999</v>
      </c>
      <c r="B1656" s="4">
        <v>112</v>
      </c>
      <c r="C1656" s="4" t="s">
        <v>32</v>
      </c>
      <c r="D1656" s="4" t="s">
        <v>5</v>
      </c>
      <c r="E1656" s="4">
        <v>0</v>
      </c>
      <c r="F1656" s="4">
        <v>1</v>
      </c>
      <c r="G1656" s="4">
        <v>2.25</v>
      </c>
      <c r="H1656">
        <v>0.36568491604370146</v>
      </c>
      <c r="I1656">
        <f>((Table1[[#This Row],[H-S prob.]]*(Table1[[#This Row],[Odds]]-1)-1+Table1[[#This Row],[H-S prob.]])/(Table1[[#This Row],[Odds]]-1))*0.3</f>
        <v>-4.2530145336401225E-2</v>
      </c>
      <c r="K1656">
        <f>(Table1[[#This Row],[H-S Bet]]*Table1[[#This Row],[Odds]]*Table1[[#This Row],[Win]]-Table1[[#This Row],[H-S Bet]])*Table1[[#This Row],[H-S Bankroll]]</f>
        <v>0</v>
      </c>
      <c r="L1656">
        <f>Table1[[#This Row],[H-S Bet]]*Table1[[#This Row],[Odds]]*Table1[[#This Row],[Win]]-Table1[[#This Row],[H-S Bet]]</f>
        <v>0</v>
      </c>
      <c r="M1656" s="5">
        <f>M1655</f>
        <v>1.097893200189892</v>
      </c>
      <c r="N1656" s="4">
        <v>0.41400000000000003</v>
      </c>
      <c r="O1656" s="4">
        <f>((Table1[[#This Row],[Dom prob.]]*(Table1[[#This Row],[Odds]]-1)-1+Table1[[#This Row],[Dom prob.]])/(Table1[[#This Row],[Odds]]-1))*0.3</f>
        <v>-1.6439999999999975E-2</v>
      </c>
      <c r="P1656" s="4"/>
      <c r="Q1656" s="4">
        <f>(Table1[[#This Row],[Dom Bet]]*Table1[[#This Row],[Odds]]*Table1[[#This Row],[Win]]-Table1[[#This Row],[Dom Bet]])*Table1[[#This Row],[Dom Bankroll]]</f>
        <v>0</v>
      </c>
      <c r="R1656" s="4">
        <f>Table1[[#This Row],[Dom Bet]]*Table1[[#This Row],[Odds]]*Table1[[#This Row],[Win]]-Table1[[#This Row],[Dom Bet]]</f>
        <v>0</v>
      </c>
      <c r="S1656" s="4">
        <f>S1655</f>
        <v>1.5049877099127211</v>
      </c>
      <c r="T1656">
        <v>0.31630000000000003</v>
      </c>
      <c r="U1656">
        <f>((Table1[[#This Row],[BB prob.]]*(Table1[[#This Row],[Odds]]-1)-1+Table1[[#This Row],[BB prob.]])/(Table1[[#This Row],[Odds]]-1))*0.3</f>
        <v>-6.9197999999999982E-2</v>
      </c>
      <c r="W1656">
        <f>(Table1[[#This Row],[BB Bet]]*Table1[[#This Row],[Odds]]*Table1[[#This Row],[Win]]-Table1[[#This Row],[BB Bet]])*Table1[[#This Row],[BB Bankroll]]</f>
        <v>0</v>
      </c>
      <c r="X1656">
        <f>Table1[[#This Row],[BB Bet]]*Table1[[#This Row],[Odds]]*Table1[[#This Row],[Win]]-Table1[[#This Row],[BB Bet]]</f>
        <v>0</v>
      </c>
      <c r="Y1656" s="5">
        <f>Y1655</f>
        <v>0.9286148981260256</v>
      </c>
    </row>
    <row r="1657" spans="1:25" x14ac:dyDescent="0.35">
      <c r="A1657" s="4">
        <v>2020020853.0999999</v>
      </c>
      <c r="B1657" s="4">
        <v>112</v>
      </c>
      <c r="C1657" s="4" t="s">
        <v>5</v>
      </c>
      <c r="D1657" s="4" t="s">
        <v>32</v>
      </c>
      <c r="E1657" s="4">
        <v>1</v>
      </c>
      <c r="F1657" s="4">
        <v>0</v>
      </c>
      <c r="G1657" s="4">
        <v>1.69</v>
      </c>
      <c r="H1657">
        <v>0.63431508395629843</v>
      </c>
      <c r="I1657">
        <f>((Table1[[#This Row],[H-S prob.]]*(Table1[[#This Row],[Odds]]-1)-1+Table1[[#This Row],[H-S prob.]])/(Table1[[#This Row],[Odds]]-1))*0.3</f>
        <v>3.1301083428758397E-2</v>
      </c>
      <c r="J1657">
        <v>3.1301083428758397E-2</v>
      </c>
      <c r="K1657">
        <f>(Table1[[#This Row],[H-S Bet]]*Table1[[#This Row],[Odds]]*Table1[[#This Row],[Win]]-Table1[[#This Row],[H-S Bet]])*Table1[[#This Row],[H-S Bankroll]]</f>
        <v>-3.4365246655010354E-2</v>
      </c>
      <c r="L1657">
        <f>Table1[[#This Row],[H-S Bet]]*Table1[[#This Row],[Odds]]*Table1[[#This Row],[Win]]-Table1[[#This Row],[H-S Bet]]</f>
        <v>-3.1301083428758397E-2</v>
      </c>
      <c r="M1657" s="5">
        <f>M1656</f>
        <v>1.097893200189892</v>
      </c>
      <c r="N1657" s="4">
        <v>0.58599999999999997</v>
      </c>
      <c r="O1657" s="4">
        <f>((Table1[[#This Row],[Dom prob.]]*(Table1[[#This Row],[Odds]]-1)-1+Table1[[#This Row],[Dom prob.]])/(Table1[[#This Row],[Odds]]-1))*0.3</f>
        <v>-4.2000000000000492E-3</v>
      </c>
      <c r="P1657" s="4"/>
      <c r="Q1657" s="4">
        <f>(Table1[[#This Row],[Dom Bet]]*Table1[[#This Row],[Odds]]*Table1[[#This Row],[Win]]-Table1[[#This Row],[Dom Bet]])*Table1[[#This Row],[Dom Bankroll]]</f>
        <v>0</v>
      </c>
      <c r="R1657" s="4">
        <f>Table1[[#This Row],[Dom Bet]]*Table1[[#This Row],[Odds]]*Table1[[#This Row],[Win]]-Table1[[#This Row],[Dom Bet]]</f>
        <v>0</v>
      </c>
      <c r="S1657" s="4">
        <f>S1656</f>
        <v>1.5049877099127211</v>
      </c>
      <c r="T1657">
        <v>0.68369999999999997</v>
      </c>
      <c r="U1657">
        <f>((Table1[[#This Row],[BB prob.]]*(Table1[[#This Row],[Odds]]-1)-1+Table1[[#This Row],[BB prob.]])/(Table1[[#This Row],[Odds]]-1))*0.3</f>
        <v>6.7588260869565153E-2</v>
      </c>
      <c r="V1657">
        <v>6.7588260869565153E-2</v>
      </c>
      <c r="W1657">
        <f>(Table1[[#This Row],[BB Bet]]*Table1[[#This Row],[Odds]]*Table1[[#This Row],[Win]]-Table1[[#This Row],[BB Bet]])*Table1[[#This Row],[BB Bankroll]]</f>
        <v>-6.2763465981906491E-2</v>
      </c>
      <c r="X1657">
        <f>Table1[[#This Row],[BB Bet]]*Table1[[#This Row],[Odds]]*Table1[[#This Row],[Win]]-Table1[[#This Row],[BB Bet]]</f>
        <v>-6.7588260869565153E-2</v>
      </c>
      <c r="Y1657" s="5">
        <f>Y1656</f>
        <v>0.9286148981260256</v>
      </c>
    </row>
    <row r="1658" spans="1:25" x14ac:dyDescent="0.35">
      <c r="A1658" s="4">
        <v>2020020854</v>
      </c>
      <c r="B1658" s="4">
        <v>113</v>
      </c>
      <c r="C1658" s="4" t="s">
        <v>14</v>
      </c>
      <c r="D1658" s="4" t="s">
        <v>17</v>
      </c>
      <c r="E1658" s="4">
        <v>1</v>
      </c>
      <c r="F1658" s="4">
        <v>0</v>
      </c>
      <c r="G1658" s="4">
        <v>1.33</v>
      </c>
      <c r="H1658">
        <v>0.69677669939556697</v>
      </c>
      <c r="I1658">
        <f>((Table1[[#This Row],[H-S prob.]]*(Table1[[#This Row],[Odds]]-1)-1+Table1[[#This Row],[H-S prob.]])/(Table1[[#This Row],[Odds]]-1))*0.3</f>
        <v>-6.6624536185359906E-2</v>
      </c>
      <c r="K1658">
        <f>(Table1[[#This Row],[H-S Bet]]*Table1[[#This Row],[Odds]]*Table1[[#This Row],[Win]]-Table1[[#This Row],[H-S Bet]])*Table1[[#This Row],[H-S Bankroll]]</f>
        <v>0</v>
      </c>
      <c r="L1658">
        <f>Table1[[#This Row],[H-S Bet]]*Table1[[#This Row],[Odds]]*Table1[[#This Row],[Win]]-Table1[[#This Row],[H-S Bet]]</f>
        <v>0</v>
      </c>
      <c r="M1658" s="5">
        <f>M1657+SUM(K1632:K1657)</f>
        <v>1.1963381706501142</v>
      </c>
      <c r="N1658" s="4">
        <v>0.72</v>
      </c>
      <c r="O1658" s="4">
        <f>((Table1[[#This Row],[Dom prob.]]*(Table1[[#This Row],[Odds]]-1)-1+Table1[[#This Row],[Dom prob.]])/(Table1[[#This Row],[Odds]]-1))*0.3</f>
        <v>-3.8545454545454529E-2</v>
      </c>
      <c r="P1658" s="4"/>
      <c r="Q1658" s="4">
        <f>(Table1[[#This Row],[Dom Bet]]*Table1[[#This Row],[Odds]]*Table1[[#This Row],[Win]]-Table1[[#This Row],[Dom Bet]])*Table1[[#This Row],[Dom Bankroll]]</f>
        <v>0</v>
      </c>
      <c r="R1658" s="4">
        <f>Table1[[#This Row],[Dom Bet]]*Table1[[#This Row],[Odds]]*Table1[[#This Row],[Win]]-Table1[[#This Row],[Dom Bet]]</f>
        <v>0</v>
      </c>
      <c r="S1658" s="4">
        <f>S1657+SUM(Q1632:Q1657)</f>
        <v>1.6192027182529287</v>
      </c>
      <c r="T1658">
        <v>0.64749999999999996</v>
      </c>
      <c r="U1658">
        <f>((Table1[[#This Row],[BB prob.]]*(Table1[[#This Row],[Odds]]-1)-1+Table1[[#This Row],[BB prob.]])/(Table1[[#This Row],[Odds]]-1))*0.3</f>
        <v>-0.1262045454545454</v>
      </c>
      <c r="W1658">
        <f>(Table1[[#This Row],[BB Bet]]*Table1[[#This Row],[Odds]]*Table1[[#This Row],[Win]]-Table1[[#This Row],[BB Bet]])*Table1[[#This Row],[BB Bankroll]]</f>
        <v>0</v>
      </c>
      <c r="X1658">
        <f>Table1[[#This Row],[BB Bet]]*Table1[[#This Row],[Odds]]*Table1[[#This Row],[Win]]-Table1[[#This Row],[BB Bet]]</f>
        <v>0</v>
      </c>
      <c r="Y1658" s="5">
        <f>Y1657+SUM(W1632:W1657)</f>
        <v>0.70073858749400875</v>
      </c>
    </row>
    <row r="1659" spans="1:25" x14ac:dyDescent="0.35">
      <c r="A1659" s="4">
        <v>2020020854</v>
      </c>
      <c r="B1659" s="4">
        <v>113</v>
      </c>
      <c r="C1659" s="4" t="s">
        <v>17</v>
      </c>
      <c r="D1659" s="4" t="s">
        <v>14</v>
      </c>
      <c r="E1659" s="4">
        <v>0</v>
      </c>
      <c r="F1659" s="4">
        <v>1</v>
      </c>
      <c r="G1659" s="4">
        <v>3.6</v>
      </c>
      <c r="H1659">
        <v>0.30322330060443298</v>
      </c>
      <c r="I1659">
        <f>((Table1[[#This Row],[H-S prob.]]*(Table1[[#This Row],[Odds]]-1)-1+Table1[[#This Row],[H-S prob.]])/(Table1[[#This Row],[Odds]]-1))*0.3</f>
        <v>1.0569678712610628E-2</v>
      </c>
      <c r="J1659">
        <v>1.0569678712610628E-2</v>
      </c>
      <c r="K1659">
        <f>(Table1[[#This Row],[H-S Bet]]*Table1[[#This Row],[Odds]]*Table1[[#This Row],[Win]]-Table1[[#This Row],[H-S Bet]])*Table1[[#This Row],[H-S Bankroll]]</f>
        <v>3.2876766248050533E-2</v>
      </c>
      <c r="L1659">
        <f>Table1[[#This Row],[H-S Bet]]*Table1[[#This Row],[Odds]]*Table1[[#This Row],[Win]]-Table1[[#This Row],[H-S Bet]]</f>
        <v>2.7481164652787632E-2</v>
      </c>
      <c r="M1659" s="5">
        <f>M1658</f>
        <v>1.1963381706501142</v>
      </c>
      <c r="N1659" s="4">
        <v>0.28000000000000003</v>
      </c>
      <c r="O1659" s="4">
        <f>((Table1[[#This Row],[Dom prob.]]*(Table1[[#This Row],[Odds]]-1)-1+Table1[[#This Row],[Dom prob.]])/(Table1[[#This Row],[Odds]]-1))*0.3</f>
        <v>9.2307692307693672E-4</v>
      </c>
      <c r="P1659" s="4">
        <v>9.2307692307693672E-4</v>
      </c>
      <c r="Q1659" s="4">
        <f>(Table1[[#This Row],[Dom Bet]]*Table1[[#This Row],[Odds]]*Table1[[#This Row],[Win]]-Table1[[#This Row],[Dom Bet]])*Table1[[#This Row],[Dom Bankroll]]</f>
        <v>3.8860865238070871E-3</v>
      </c>
      <c r="R1659" s="4">
        <f>Table1[[#This Row],[Dom Bet]]*Table1[[#This Row],[Odds]]*Table1[[#This Row],[Win]]-Table1[[#This Row],[Dom Bet]]</f>
        <v>2.4000000000000358E-3</v>
      </c>
      <c r="S1659" s="4">
        <f>S1658</f>
        <v>1.6192027182529287</v>
      </c>
      <c r="T1659">
        <v>0.35250000000000004</v>
      </c>
      <c r="U1659">
        <f>((Table1[[#This Row],[BB prob.]]*(Table1[[#This Row],[Odds]]-1)-1+Table1[[#This Row],[BB prob.]])/(Table1[[#This Row],[Odds]]-1))*0.3</f>
        <v>3.1038461538461549E-2</v>
      </c>
      <c r="V1659">
        <v>3.1038461538461549E-2</v>
      </c>
      <c r="W1659">
        <f>(Table1[[#This Row],[BB Bet]]*Table1[[#This Row],[Odds]]*Table1[[#This Row],[Win]]-Table1[[#This Row],[BB Bet]])*Table1[[#This Row],[BB Bankroll]]</f>
        <v>5.6549604010766523E-2</v>
      </c>
      <c r="X1659">
        <f>Table1[[#This Row],[BB Bet]]*Table1[[#This Row],[Odds]]*Table1[[#This Row],[Win]]-Table1[[#This Row],[BB Bet]]</f>
        <v>8.0700000000000022E-2</v>
      </c>
      <c r="Y1659" s="5">
        <f>Y1658</f>
        <v>0.70073858749400875</v>
      </c>
    </row>
    <row r="1660" spans="1:25" x14ac:dyDescent="0.35">
      <c r="A1660" s="4">
        <v>2020020855</v>
      </c>
      <c r="B1660" s="4">
        <v>113</v>
      </c>
      <c r="C1660" s="4" t="s">
        <v>15</v>
      </c>
      <c r="D1660" s="4" t="s">
        <v>16</v>
      </c>
      <c r="E1660" s="4">
        <v>0</v>
      </c>
      <c r="F1660" s="4">
        <v>0</v>
      </c>
      <c r="G1660" s="4">
        <v>2.95</v>
      </c>
      <c r="H1660">
        <v>0.37286046037785431</v>
      </c>
      <c r="I1660">
        <f>((Table1[[#This Row],[H-S prob.]]*(Table1[[#This Row],[Odds]]-1)-1+Table1[[#This Row],[H-S prob.]])/(Table1[[#This Row],[Odds]]-1))*0.3</f>
        <v>1.5375132017641579E-2</v>
      </c>
      <c r="J1660">
        <v>1.5375132017641579E-2</v>
      </c>
      <c r="K1660">
        <f>(Table1[[#This Row],[H-S Bet]]*Table1[[#This Row],[Odds]]*Table1[[#This Row],[Win]]-Table1[[#This Row],[H-S Bet]])*Table1[[#This Row],[H-S Bankroll]]</f>
        <v>-1.8393857311489327E-2</v>
      </c>
      <c r="L1660">
        <f>Table1[[#This Row],[H-S Bet]]*Table1[[#This Row],[Odds]]*Table1[[#This Row],[Win]]-Table1[[#This Row],[H-S Bet]]</f>
        <v>-1.5375132017641579E-2</v>
      </c>
      <c r="M1660" s="5">
        <f>M1659</f>
        <v>1.1963381706501142</v>
      </c>
      <c r="N1660" s="4">
        <v>0.32799999999999996</v>
      </c>
      <c r="O1660" s="4">
        <f>((Table1[[#This Row],[Dom prob.]]*(Table1[[#This Row],[Odds]]-1)-1+Table1[[#This Row],[Dom prob.]])/(Table1[[#This Row],[Odds]]-1))*0.3</f>
        <v>-4.984615384615399E-3</v>
      </c>
      <c r="P1660" s="4"/>
      <c r="Q1660" s="4">
        <f>(Table1[[#This Row],[Dom Bet]]*Table1[[#This Row],[Odds]]*Table1[[#This Row],[Win]]-Table1[[#This Row],[Dom Bet]])*Table1[[#This Row],[Dom Bankroll]]</f>
        <v>0</v>
      </c>
      <c r="R1660" s="4">
        <f>Table1[[#This Row],[Dom Bet]]*Table1[[#This Row],[Odds]]*Table1[[#This Row],[Win]]-Table1[[#This Row],[Dom Bet]]</f>
        <v>0</v>
      </c>
      <c r="S1660" s="4">
        <f>S1659</f>
        <v>1.6192027182529287</v>
      </c>
      <c r="T1660">
        <v>0.30720000000000003</v>
      </c>
      <c r="U1660">
        <f>((Table1[[#This Row],[BB prob.]]*(Table1[[#This Row],[Odds]]-1)-1+Table1[[#This Row],[BB prob.]])/(Table1[[#This Row],[Odds]]-1))*0.3</f>
        <v>-1.4424615384615359E-2</v>
      </c>
      <c r="W1660">
        <f>(Table1[[#This Row],[BB Bet]]*Table1[[#This Row],[Odds]]*Table1[[#This Row],[Win]]-Table1[[#This Row],[BB Bet]])*Table1[[#This Row],[BB Bankroll]]</f>
        <v>0</v>
      </c>
      <c r="X1660">
        <f>Table1[[#This Row],[BB Bet]]*Table1[[#This Row],[Odds]]*Table1[[#This Row],[Win]]-Table1[[#This Row],[BB Bet]]</f>
        <v>0</v>
      </c>
      <c r="Y1660" s="5">
        <f>Y1659</f>
        <v>0.70073858749400875</v>
      </c>
    </row>
    <row r="1661" spans="1:25" x14ac:dyDescent="0.35">
      <c r="A1661" s="4">
        <v>2020020855</v>
      </c>
      <c r="B1661" s="4">
        <v>113</v>
      </c>
      <c r="C1661" s="4" t="s">
        <v>16</v>
      </c>
      <c r="D1661" s="4" t="s">
        <v>15</v>
      </c>
      <c r="E1661" s="4">
        <v>1</v>
      </c>
      <c r="F1661" s="4">
        <v>1</v>
      </c>
      <c r="G1661" s="4">
        <v>1.43</v>
      </c>
      <c r="H1661">
        <v>0.62713953962214564</v>
      </c>
      <c r="I1661">
        <f>((Table1[[#This Row],[H-S prob.]]*(Table1[[#This Row],[Odds]]-1)-1+Table1[[#This Row],[H-S prob.]])/(Table1[[#This Row],[Odds]]-1))*0.3</f>
        <v>-7.1993343028138479E-2</v>
      </c>
      <c r="K1661">
        <f>(Table1[[#This Row],[H-S Bet]]*Table1[[#This Row],[Odds]]*Table1[[#This Row],[Win]]-Table1[[#This Row],[H-S Bet]])*Table1[[#This Row],[H-S Bankroll]]</f>
        <v>0</v>
      </c>
      <c r="L1661">
        <f>Table1[[#This Row],[H-S Bet]]*Table1[[#This Row],[Odds]]*Table1[[#This Row],[Win]]-Table1[[#This Row],[H-S Bet]]</f>
        <v>0</v>
      </c>
      <c r="M1661" s="5">
        <f>M1660</f>
        <v>1.1963381706501142</v>
      </c>
      <c r="N1661" s="4">
        <v>0.67200000000000004</v>
      </c>
      <c r="O1661" s="4">
        <f>((Table1[[#This Row],[Dom prob.]]*(Table1[[#This Row],[Odds]]-1)-1+Table1[[#This Row],[Dom prob.]])/(Table1[[#This Row],[Odds]]-1))*0.3</f>
        <v>-2.7237209302325562E-2</v>
      </c>
      <c r="P1661" s="4"/>
      <c r="Q1661" s="4">
        <f>(Table1[[#This Row],[Dom Bet]]*Table1[[#This Row],[Odds]]*Table1[[#This Row],[Win]]-Table1[[#This Row],[Dom Bet]])*Table1[[#This Row],[Dom Bankroll]]</f>
        <v>0</v>
      </c>
      <c r="R1661" s="4">
        <f>Table1[[#This Row],[Dom Bet]]*Table1[[#This Row],[Odds]]*Table1[[#This Row],[Win]]-Table1[[#This Row],[Dom Bet]]</f>
        <v>0</v>
      </c>
      <c r="S1661" s="4">
        <f>S1660</f>
        <v>1.6192027182529287</v>
      </c>
      <c r="T1661">
        <v>0.69279999999999997</v>
      </c>
      <c r="U1661">
        <f>((Table1[[#This Row],[BB prob.]]*(Table1[[#This Row],[Odds]]-1)-1+Table1[[#This Row],[BB prob.]])/(Table1[[#This Row],[Odds]]-1))*0.3</f>
        <v>-6.4855813953488949E-3</v>
      </c>
      <c r="W1661">
        <f>(Table1[[#This Row],[BB Bet]]*Table1[[#This Row],[Odds]]*Table1[[#This Row],[Win]]-Table1[[#This Row],[BB Bet]])*Table1[[#This Row],[BB Bankroll]]</f>
        <v>0</v>
      </c>
      <c r="X1661">
        <f>Table1[[#This Row],[BB Bet]]*Table1[[#This Row],[Odds]]*Table1[[#This Row],[Win]]-Table1[[#This Row],[BB Bet]]</f>
        <v>0</v>
      </c>
      <c r="Y1661" s="5">
        <f>Y1660</f>
        <v>0.70073858749400875</v>
      </c>
    </row>
    <row r="1662" spans="1:25" x14ac:dyDescent="0.35">
      <c r="A1662" s="4">
        <v>2020020856</v>
      </c>
      <c r="B1662" s="4">
        <v>113</v>
      </c>
      <c r="C1662" s="4" t="s">
        <v>2</v>
      </c>
      <c r="D1662" s="4" t="s">
        <v>13</v>
      </c>
      <c r="E1662" s="4">
        <v>0</v>
      </c>
      <c r="F1662" s="4">
        <v>0</v>
      </c>
      <c r="G1662" s="4">
        <v>2.4500000000000002</v>
      </c>
      <c r="H1662">
        <v>0.43788652288282259</v>
      </c>
      <c r="I1662">
        <f>((Table1[[#This Row],[H-S prob.]]*(Table1[[#This Row],[Odds]]-1)-1+Table1[[#This Row],[H-S prob.]])/(Table1[[#This Row],[Odds]]-1))*0.3</f>
        <v>1.5066616771637686E-2</v>
      </c>
      <c r="J1662">
        <v>1.5066616771637686E-2</v>
      </c>
      <c r="K1662">
        <f>(Table1[[#This Row],[H-S Bet]]*Table1[[#This Row],[Odds]]*Table1[[#This Row],[Win]]-Table1[[#This Row],[H-S Bet]])*Table1[[#This Row],[H-S Bankroll]]</f>
        <v>-1.8024768746467357E-2</v>
      </c>
      <c r="L1662">
        <f>Table1[[#This Row],[H-S Bet]]*Table1[[#This Row],[Odds]]*Table1[[#This Row],[Win]]-Table1[[#This Row],[H-S Bet]]</f>
        <v>-1.5066616771637686E-2</v>
      </c>
      <c r="M1662" s="5">
        <f>M1661</f>
        <v>1.1963381706501142</v>
      </c>
      <c r="N1662" s="4">
        <v>0.42600000000000005</v>
      </c>
      <c r="O1662" s="4">
        <f>((Table1[[#This Row],[Dom prob.]]*(Table1[[#This Row],[Odds]]-1)-1+Table1[[#This Row],[Dom prob.]])/(Table1[[#This Row],[Odds]]-1))*0.3</f>
        <v>9.0413793103448648E-3</v>
      </c>
      <c r="P1662" s="4">
        <v>9.0413793103448648E-3</v>
      </c>
      <c r="Q1662" s="4">
        <f>(Table1[[#This Row],[Dom Bet]]*Table1[[#This Row],[Odds]]*Table1[[#This Row],[Win]]-Table1[[#This Row],[Dom Bet]])*Table1[[#This Row],[Dom Bankroll]]</f>
        <v>-1.4639825956066195E-2</v>
      </c>
      <c r="R1662" s="4">
        <f>Table1[[#This Row],[Dom Bet]]*Table1[[#This Row],[Odds]]*Table1[[#This Row],[Win]]-Table1[[#This Row],[Dom Bet]]</f>
        <v>-9.0413793103448648E-3</v>
      </c>
      <c r="S1662" s="4">
        <f>S1661</f>
        <v>1.6192027182529287</v>
      </c>
      <c r="T1662">
        <v>0.30579999999999996</v>
      </c>
      <c r="U1662">
        <f>((Table1[[#This Row],[BB prob.]]*(Table1[[#This Row],[Odds]]-1)-1+Table1[[#This Row],[BB prob.]])/(Table1[[#This Row],[Odds]]-1))*0.3</f>
        <v>-5.1887586206896562E-2</v>
      </c>
      <c r="W1662">
        <f>(Table1[[#This Row],[BB Bet]]*Table1[[#This Row],[Odds]]*Table1[[#This Row],[Win]]-Table1[[#This Row],[BB Bet]])*Table1[[#This Row],[BB Bankroll]]</f>
        <v>0</v>
      </c>
      <c r="X1662">
        <f>Table1[[#This Row],[BB Bet]]*Table1[[#This Row],[Odds]]*Table1[[#This Row],[Win]]-Table1[[#This Row],[BB Bet]]</f>
        <v>0</v>
      </c>
      <c r="Y1662" s="5">
        <f>Y1661</f>
        <v>0.70073858749400875</v>
      </c>
    </row>
    <row r="1663" spans="1:25" x14ac:dyDescent="0.35">
      <c r="A1663" s="4">
        <v>2020020856</v>
      </c>
      <c r="B1663" s="4">
        <v>113</v>
      </c>
      <c r="C1663" s="4" t="s">
        <v>13</v>
      </c>
      <c r="D1663" s="4" t="s">
        <v>2</v>
      </c>
      <c r="E1663" s="4">
        <v>1</v>
      </c>
      <c r="F1663" s="4">
        <v>1</v>
      </c>
      <c r="G1663" s="4">
        <v>1.6</v>
      </c>
      <c r="H1663">
        <v>0.56211347711717741</v>
      </c>
      <c r="I1663">
        <f>((Table1[[#This Row],[H-S prob.]]*(Table1[[#This Row],[Odds]]-1)-1+Table1[[#This Row],[H-S prob.]])/(Table1[[#This Row],[Odds]]-1))*0.3</f>
        <v>-5.0309218306258049E-2</v>
      </c>
      <c r="K1663">
        <f>(Table1[[#This Row],[H-S Bet]]*Table1[[#This Row],[Odds]]*Table1[[#This Row],[Win]]-Table1[[#This Row],[H-S Bet]])*Table1[[#This Row],[H-S Bankroll]]</f>
        <v>0</v>
      </c>
      <c r="L1663">
        <f>Table1[[#This Row],[H-S Bet]]*Table1[[#This Row],[Odds]]*Table1[[#This Row],[Win]]-Table1[[#This Row],[H-S Bet]]</f>
        <v>0</v>
      </c>
      <c r="M1663" s="5">
        <f>M1662</f>
        <v>1.1963381706501142</v>
      </c>
      <c r="N1663" s="4">
        <v>0.57399999999999995</v>
      </c>
      <c r="O1663" s="4">
        <f>((Table1[[#This Row],[Dom prob.]]*(Table1[[#This Row],[Odds]]-1)-1+Table1[[#This Row],[Dom prob.]])/(Table1[[#This Row],[Odds]]-1))*0.3</f>
        <v>-4.0799999999999996E-2</v>
      </c>
      <c r="P1663" s="4"/>
      <c r="Q1663" s="4">
        <f>(Table1[[#This Row],[Dom Bet]]*Table1[[#This Row],[Odds]]*Table1[[#This Row],[Win]]-Table1[[#This Row],[Dom Bet]])*Table1[[#This Row],[Dom Bankroll]]</f>
        <v>0</v>
      </c>
      <c r="R1663" s="4">
        <f>Table1[[#This Row],[Dom Bet]]*Table1[[#This Row],[Odds]]*Table1[[#This Row],[Win]]-Table1[[#This Row],[Dom Bet]]</f>
        <v>0</v>
      </c>
      <c r="S1663" s="4">
        <f>S1662</f>
        <v>1.6192027182529287</v>
      </c>
      <c r="T1663">
        <v>0.69420000000000004</v>
      </c>
      <c r="U1663">
        <f>((Table1[[#This Row],[BB prob.]]*(Table1[[#This Row],[Odds]]-1)-1+Table1[[#This Row],[BB prob.]])/(Table1[[#This Row],[Odds]]-1))*0.3</f>
        <v>5.5360000000000062E-2</v>
      </c>
      <c r="V1663">
        <v>5.5360000000000062E-2</v>
      </c>
      <c r="W1663">
        <f>(Table1[[#This Row],[BB Bet]]*Table1[[#This Row],[Odds]]*Table1[[#This Row],[Win]]-Table1[[#This Row],[BB Bet]])*Table1[[#This Row],[BB Bankroll]]</f>
        <v>2.3275732922201021E-2</v>
      </c>
      <c r="X1663">
        <f>Table1[[#This Row],[BB Bet]]*Table1[[#This Row],[Odds]]*Table1[[#This Row],[Win]]-Table1[[#This Row],[BB Bet]]</f>
        <v>3.3216000000000037E-2</v>
      </c>
      <c r="Y1663" s="5">
        <f>Y1662</f>
        <v>0.70073858749400875</v>
      </c>
    </row>
    <row r="1664" spans="1:25" x14ac:dyDescent="0.35">
      <c r="A1664" s="4">
        <v>2020020857</v>
      </c>
      <c r="B1664" s="4">
        <v>113</v>
      </c>
      <c r="C1664" s="4" t="s">
        <v>31</v>
      </c>
      <c r="D1664" s="4" t="s">
        <v>5</v>
      </c>
      <c r="E1664" s="4">
        <v>1</v>
      </c>
      <c r="F1664" s="4">
        <v>1</v>
      </c>
      <c r="G1664" s="4">
        <v>2</v>
      </c>
      <c r="H1664">
        <v>0.44813064858167967</v>
      </c>
      <c r="I1664">
        <f>((Table1[[#This Row],[H-S prob.]]*(Table1[[#This Row],[Odds]]-1)-1+Table1[[#This Row],[H-S prob.]])/(Table1[[#This Row],[Odds]]-1))*0.3</f>
        <v>-3.1121610850992215E-2</v>
      </c>
      <c r="K1664">
        <f>(Table1[[#This Row],[H-S Bet]]*Table1[[#This Row],[Odds]]*Table1[[#This Row],[Win]]-Table1[[#This Row],[H-S Bet]])*Table1[[#This Row],[H-S Bankroll]]</f>
        <v>0</v>
      </c>
      <c r="L1664">
        <f>Table1[[#This Row],[H-S Bet]]*Table1[[#This Row],[Odds]]*Table1[[#This Row],[Win]]-Table1[[#This Row],[H-S Bet]]</f>
        <v>0</v>
      </c>
      <c r="M1664" s="5">
        <f>M1663</f>
        <v>1.1963381706501142</v>
      </c>
      <c r="N1664" s="4">
        <v>0.46400000000000002</v>
      </c>
      <c r="O1664" s="4">
        <f>((Table1[[#This Row],[Dom prob.]]*(Table1[[#This Row],[Odds]]-1)-1+Table1[[#This Row],[Dom prob.]])/(Table1[[#This Row],[Odds]]-1))*0.3</f>
        <v>-2.1600000000000001E-2</v>
      </c>
      <c r="P1664" s="4"/>
      <c r="Q1664" s="4">
        <f>(Table1[[#This Row],[Dom Bet]]*Table1[[#This Row],[Odds]]*Table1[[#This Row],[Win]]-Table1[[#This Row],[Dom Bet]])*Table1[[#This Row],[Dom Bankroll]]</f>
        <v>0</v>
      </c>
      <c r="R1664" s="4">
        <f>Table1[[#This Row],[Dom Bet]]*Table1[[#This Row],[Odds]]*Table1[[#This Row],[Win]]-Table1[[#This Row],[Dom Bet]]</f>
        <v>0</v>
      </c>
      <c r="S1664" s="4">
        <f>S1663</f>
        <v>1.6192027182529287</v>
      </c>
      <c r="T1664">
        <v>0.46550000000000002</v>
      </c>
      <c r="U1664">
        <f>((Table1[[#This Row],[BB prob.]]*(Table1[[#This Row],[Odds]]-1)-1+Table1[[#This Row],[BB prob.]])/(Table1[[#This Row],[Odds]]-1))*0.3</f>
        <v>-2.0699999999999986E-2</v>
      </c>
      <c r="W1664">
        <f>(Table1[[#This Row],[BB Bet]]*Table1[[#This Row],[Odds]]*Table1[[#This Row],[Win]]-Table1[[#This Row],[BB Bet]])*Table1[[#This Row],[BB Bankroll]]</f>
        <v>0</v>
      </c>
      <c r="X1664">
        <f>Table1[[#This Row],[BB Bet]]*Table1[[#This Row],[Odds]]*Table1[[#This Row],[Win]]-Table1[[#This Row],[BB Bet]]</f>
        <v>0</v>
      </c>
      <c r="Y1664" s="5">
        <f>Y1663</f>
        <v>0.70073858749400875</v>
      </c>
    </row>
    <row r="1665" spans="1:25" x14ac:dyDescent="0.35">
      <c r="A1665" s="4">
        <v>2020020857</v>
      </c>
      <c r="B1665" s="4">
        <v>113</v>
      </c>
      <c r="C1665" s="4" t="s">
        <v>5</v>
      </c>
      <c r="D1665" s="4" t="s">
        <v>31</v>
      </c>
      <c r="E1665" s="4">
        <v>0</v>
      </c>
      <c r="F1665" s="4">
        <v>0</v>
      </c>
      <c r="G1665" s="4">
        <v>1.87</v>
      </c>
      <c r="H1665">
        <v>0.55186935141832028</v>
      </c>
      <c r="I1665">
        <f>((Table1[[#This Row],[H-S prob.]]*(Table1[[#This Row],[Odds]]-1)-1+Table1[[#This Row],[H-S prob.]])/(Table1[[#This Row],[Odds]]-1))*0.3</f>
        <v>1.1032995569744474E-2</v>
      </c>
      <c r="J1665">
        <v>1.1032995569744474E-2</v>
      </c>
      <c r="K1665">
        <f>(Table1[[#This Row],[H-S Bet]]*Table1[[#This Row],[Odds]]*Table1[[#This Row],[Win]]-Table1[[#This Row],[H-S Bet]])*Table1[[#This Row],[H-S Bankroll]]</f>
        <v>-1.3199193736698919E-2</v>
      </c>
      <c r="L1665">
        <f>Table1[[#This Row],[H-S Bet]]*Table1[[#This Row],[Odds]]*Table1[[#This Row],[Win]]-Table1[[#This Row],[H-S Bet]]</f>
        <v>-1.1032995569744474E-2</v>
      </c>
      <c r="M1665" s="5">
        <f>M1664</f>
        <v>1.1963381706501142</v>
      </c>
      <c r="N1665" s="4">
        <v>0.53600000000000003</v>
      </c>
      <c r="O1665" s="4">
        <f>((Table1[[#This Row],[Dom prob.]]*(Table1[[#This Row],[Odds]]-1)-1+Table1[[#This Row],[Dom prob.]])/(Table1[[#This Row],[Odds]]-1))*0.3</f>
        <v>8.000000000000343E-4</v>
      </c>
      <c r="P1665" s="4">
        <v>8.000000000000343E-4</v>
      </c>
      <c r="Q1665" s="4">
        <f>(Table1[[#This Row],[Dom Bet]]*Table1[[#This Row],[Odds]]*Table1[[#This Row],[Win]]-Table1[[#This Row],[Dom Bet]])*Table1[[#This Row],[Dom Bankroll]]</f>
        <v>-1.2953621746023985E-3</v>
      </c>
      <c r="R1665" s="4">
        <f>Table1[[#This Row],[Dom Bet]]*Table1[[#This Row],[Odds]]*Table1[[#This Row],[Win]]-Table1[[#This Row],[Dom Bet]]</f>
        <v>-8.000000000000343E-4</v>
      </c>
      <c r="S1665" s="4">
        <f>S1664</f>
        <v>1.6192027182529287</v>
      </c>
      <c r="T1665">
        <v>0.53449999999999998</v>
      </c>
      <c r="U1665">
        <f>((Table1[[#This Row],[BB prob.]]*(Table1[[#This Row],[Odds]]-1)-1+Table1[[#This Row],[BB prob.]])/(Table1[[#This Row],[Odds]]-1))*0.3</f>
        <v>-1.6724137931036851E-4</v>
      </c>
      <c r="W1665">
        <f>(Table1[[#This Row],[BB Bet]]*Table1[[#This Row],[Odds]]*Table1[[#This Row],[Win]]-Table1[[#This Row],[BB Bet]])*Table1[[#This Row],[BB Bankroll]]</f>
        <v>0</v>
      </c>
      <c r="X1665">
        <f>Table1[[#This Row],[BB Bet]]*Table1[[#This Row],[Odds]]*Table1[[#This Row],[Win]]-Table1[[#This Row],[BB Bet]]</f>
        <v>0</v>
      </c>
      <c r="Y1665" s="5">
        <f>Y1664</f>
        <v>0.70073858749400875</v>
      </c>
    </row>
    <row r="1666" spans="1:25" x14ac:dyDescent="0.35">
      <c r="A1666" s="4">
        <v>2020020858</v>
      </c>
      <c r="B1666" s="4">
        <v>113</v>
      </c>
      <c r="C1666" s="4" t="s">
        <v>12</v>
      </c>
      <c r="D1666" s="4" t="s">
        <v>3</v>
      </c>
      <c r="E1666" s="4">
        <v>0</v>
      </c>
      <c r="F1666" s="4">
        <v>0</v>
      </c>
      <c r="G1666" s="4">
        <v>4.0999999999999996</v>
      </c>
      <c r="H1666">
        <v>0.30480464839356852</v>
      </c>
      <c r="I1666">
        <f>((Table1[[#This Row],[H-S prob.]]*(Table1[[#This Row],[Odds]]-1)-1+Table1[[#This Row],[H-S prob.]])/(Table1[[#This Row],[Odds]]-1))*0.3</f>
        <v>2.4164425007770732E-2</v>
      </c>
      <c r="J1666">
        <v>2.4164425007770732E-2</v>
      </c>
      <c r="K1666">
        <f>(Table1[[#This Row],[H-S Bet]]*Table1[[#This Row],[Odds]]*Table1[[#This Row],[Win]]-Table1[[#This Row],[H-S Bet]])*Table1[[#This Row],[H-S Bankroll]]</f>
        <v>-2.8908824008608308E-2</v>
      </c>
      <c r="L1666">
        <f>Table1[[#This Row],[H-S Bet]]*Table1[[#This Row],[Odds]]*Table1[[#This Row],[Win]]-Table1[[#This Row],[H-S Bet]]</f>
        <v>-2.4164425007770732E-2</v>
      </c>
      <c r="M1666" s="5">
        <f>M1665</f>
        <v>1.1963381706501142</v>
      </c>
      <c r="N1666" s="4">
        <v>0.28200000000000003</v>
      </c>
      <c r="O1666" s="4">
        <f>((Table1[[#This Row],[Dom prob.]]*(Table1[[#This Row],[Odds]]-1)-1+Table1[[#This Row],[Dom prob.]])/(Table1[[#This Row],[Odds]]-1))*0.3</f>
        <v>1.5116129032258067E-2</v>
      </c>
      <c r="P1666" s="4">
        <v>1.5116129032258067E-2</v>
      </c>
      <c r="Q1666" s="4">
        <f>(Table1[[#This Row],[Dom Bet]]*Table1[[#This Row],[Odds]]*Table1[[#This Row],[Win]]-Table1[[#This Row],[Dom Bet]])*Table1[[#This Row],[Dom Bankroll]]</f>
        <v>-2.4476077218494274E-2</v>
      </c>
      <c r="R1666" s="4">
        <f>Table1[[#This Row],[Dom Bet]]*Table1[[#This Row],[Odds]]*Table1[[#This Row],[Win]]-Table1[[#This Row],[Dom Bet]]</f>
        <v>-1.5116129032258067E-2</v>
      </c>
      <c r="S1666" s="4">
        <f>S1665</f>
        <v>1.6192027182529287</v>
      </c>
      <c r="T1666">
        <v>0.22009999999999996</v>
      </c>
      <c r="U1666">
        <f>((Table1[[#This Row],[BB prob.]]*(Table1[[#This Row],[Odds]]-1)-1+Table1[[#This Row],[BB prob.]])/(Table1[[#This Row],[Odds]]-1))*0.3</f>
        <v>-9.4441935483871257E-3</v>
      </c>
      <c r="W1666">
        <f>(Table1[[#This Row],[BB Bet]]*Table1[[#This Row],[Odds]]*Table1[[#This Row],[Win]]-Table1[[#This Row],[BB Bet]])*Table1[[#This Row],[BB Bankroll]]</f>
        <v>0</v>
      </c>
      <c r="X1666">
        <f>Table1[[#This Row],[BB Bet]]*Table1[[#This Row],[Odds]]*Table1[[#This Row],[Win]]-Table1[[#This Row],[BB Bet]]</f>
        <v>0</v>
      </c>
      <c r="Y1666" s="5">
        <f>Y1665</f>
        <v>0.70073858749400875</v>
      </c>
    </row>
    <row r="1667" spans="1:25" x14ac:dyDescent="0.35">
      <c r="A1667" s="4">
        <v>2020020858</v>
      </c>
      <c r="B1667" s="4">
        <v>113</v>
      </c>
      <c r="C1667" s="4" t="s">
        <v>3</v>
      </c>
      <c r="D1667" s="4" t="s">
        <v>12</v>
      </c>
      <c r="E1667" s="4">
        <v>1</v>
      </c>
      <c r="F1667" s="4">
        <v>1</v>
      </c>
      <c r="G1667" s="4">
        <v>1.27</v>
      </c>
      <c r="H1667">
        <v>0.69519535160643142</v>
      </c>
      <c r="I1667">
        <f>((Table1[[#This Row],[H-S prob.]]*(Table1[[#This Row],[Odds]]-1)-1+Table1[[#This Row],[H-S prob.]])/(Table1[[#This Row],[Odds]]-1))*0.3</f>
        <v>-0.13011322606648007</v>
      </c>
      <c r="K1667">
        <f>(Table1[[#This Row],[H-S Bet]]*Table1[[#This Row],[Odds]]*Table1[[#This Row],[Win]]-Table1[[#This Row],[H-S Bet]])*Table1[[#This Row],[H-S Bankroll]]</f>
        <v>0</v>
      </c>
      <c r="L1667">
        <f>Table1[[#This Row],[H-S Bet]]*Table1[[#This Row],[Odds]]*Table1[[#This Row],[Win]]-Table1[[#This Row],[H-S Bet]]</f>
        <v>0</v>
      </c>
      <c r="M1667" s="5">
        <f>M1666</f>
        <v>1.1963381706501142</v>
      </c>
      <c r="N1667" s="4">
        <v>0.71799999999999997</v>
      </c>
      <c r="O1667" s="4">
        <f>((Table1[[#This Row],[Dom prob.]]*(Table1[[#This Row],[Odds]]-1)-1+Table1[[#This Row],[Dom prob.]])/(Table1[[#This Row],[Odds]]-1))*0.3</f>
        <v>-9.7933333333333331E-2</v>
      </c>
      <c r="P1667" s="4"/>
      <c r="Q1667" s="4">
        <f>(Table1[[#This Row],[Dom Bet]]*Table1[[#This Row],[Odds]]*Table1[[#This Row],[Win]]-Table1[[#This Row],[Dom Bet]])*Table1[[#This Row],[Dom Bankroll]]</f>
        <v>0</v>
      </c>
      <c r="R1667" s="4">
        <f>Table1[[#This Row],[Dom Bet]]*Table1[[#This Row],[Odds]]*Table1[[#This Row],[Win]]-Table1[[#This Row],[Dom Bet]]</f>
        <v>0</v>
      </c>
      <c r="S1667" s="4">
        <f>S1666</f>
        <v>1.6192027182529287</v>
      </c>
      <c r="T1667">
        <v>0.77990000000000004</v>
      </c>
      <c r="U1667">
        <f>((Table1[[#This Row],[BB prob.]]*(Table1[[#This Row],[Odds]]-1)-1+Table1[[#This Row],[BB prob.]])/(Table1[[#This Row],[Odds]]-1))*0.3</f>
        <v>-1.0585555555555501E-2</v>
      </c>
      <c r="W1667">
        <f>(Table1[[#This Row],[BB Bet]]*Table1[[#This Row],[Odds]]*Table1[[#This Row],[Win]]-Table1[[#This Row],[BB Bet]])*Table1[[#This Row],[BB Bankroll]]</f>
        <v>0</v>
      </c>
      <c r="X1667">
        <f>Table1[[#This Row],[BB Bet]]*Table1[[#This Row],[Odds]]*Table1[[#This Row],[Win]]-Table1[[#This Row],[BB Bet]]</f>
        <v>0</v>
      </c>
      <c r="Y1667" s="5">
        <f>Y1666</f>
        <v>0.70073858749400875</v>
      </c>
    </row>
    <row r="1668" spans="1:25" x14ac:dyDescent="0.35">
      <c r="A1668" s="4">
        <v>2020020859</v>
      </c>
      <c r="B1668" s="4">
        <v>113</v>
      </c>
      <c r="C1668" s="4" t="s">
        <v>20</v>
      </c>
      <c r="D1668" s="4" t="s">
        <v>19</v>
      </c>
      <c r="E1668" s="4">
        <v>1</v>
      </c>
      <c r="F1668" s="4">
        <v>1</v>
      </c>
      <c r="G1668" s="4">
        <v>1.74</v>
      </c>
      <c r="H1668">
        <v>0.54449745524593429</v>
      </c>
      <c r="I1668">
        <f>((Table1[[#This Row],[H-S prob.]]*(Table1[[#This Row],[Odds]]-1)-1+Table1[[#This Row],[H-S prob.]])/(Table1[[#This Row],[Odds]]-1))*0.3</f>
        <v>-2.1313957245435541E-2</v>
      </c>
      <c r="K1668">
        <f>(Table1[[#This Row],[H-S Bet]]*Table1[[#This Row],[Odds]]*Table1[[#This Row],[Win]]-Table1[[#This Row],[H-S Bet]])*Table1[[#This Row],[H-S Bankroll]]</f>
        <v>0</v>
      </c>
      <c r="L1668">
        <f>Table1[[#This Row],[H-S Bet]]*Table1[[#This Row],[Odds]]*Table1[[#This Row],[Win]]-Table1[[#This Row],[H-S Bet]]</f>
        <v>0</v>
      </c>
      <c r="M1668" s="5">
        <f>M1667</f>
        <v>1.1963381706501142</v>
      </c>
      <c r="N1668" s="4">
        <v>0.54500000000000004</v>
      </c>
      <c r="O1668" s="4">
        <f>((Table1[[#This Row],[Dom prob.]]*(Table1[[#This Row],[Odds]]-1)-1+Table1[[#This Row],[Dom prob.]])/(Table1[[#This Row],[Odds]]-1))*0.3</f>
        <v>-2.0959459459459446E-2</v>
      </c>
      <c r="P1668" s="4"/>
      <c r="Q1668" s="4">
        <f>(Table1[[#This Row],[Dom Bet]]*Table1[[#This Row],[Odds]]*Table1[[#This Row],[Win]]-Table1[[#This Row],[Dom Bet]])*Table1[[#This Row],[Dom Bankroll]]</f>
        <v>0</v>
      </c>
      <c r="R1668" s="4">
        <f>Table1[[#This Row],[Dom Bet]]*Table1[[#This Row],[Odds]]*Table1[[#This Row],[Win]]-Table1[[#This Row],[Dom Bet]]</f>
        <v>0</v>
      </c>
      <c r="S1668" s="4">
        <f>S1667</f>
        <v>1.6192027182529287</v>
      </c>
      <c r="T1668">
        <v>0.5857</v>
      </c>
      <c r="U1668">
        <f>((Table1[[#This Row],[BB prob.]]*(Table1[[#This Row],[Odds]]-1)-1+Table1[[#This Row],[BB prob.]])/(Table1[[#This Row],[Odds]]-1))*0.3</f>
        <v>7.7505405405405275E-3</v>
      </c>
      <c r="V1668">
        <v>7.7505405405405275E-3</v>
      </c>
      <c r="W1668">
        <f>(Table1[[#This Row],[BB Bet]]*Table1[[#This Row],[Odds]]*Table1[[#This Row],[Win]]-Table1[[#This Row],[BB Bet]])*Table1[[#This Row],[BB Bankroll]]</f>
        <v>4.01901609471313E-3</v>
      </c>
      <c r="X1668">
        <f>Table1[[#This Row],[BB Bet]]*Table1[[#This Row],[Odds]]*Table1[[#This Row],[Win]]-Table1[[#This Row],[BB Bet]]</f>
        <v>5.7353999999999895E-3</v>
      </c>
      <c r="Y1668" s="5">
        <f>Y1667</f>
        <v>0.70073858749400875</v>
      </c>
    </row>
    <row r="1669" spans="1:25" x14ac:dyDescent="0.35">
      <c r="A1669" s="4">
        <v>2020020859</v>
      </c>
      <c r="B1669" s="4">
        <v>113</v>
      </c>
      <c r="C1669" s="4" t="s">
        <v>19</v>
      </c>
      <c r="D1669" s="4" t="s">
        <v>20</v>
      </c>
      <c r="E1669" s="4">
        <v>0</v>
      </c>
      <c r="F1669" s="4">
        <v>0</v>
      </c>
      <c r="G1669" s="4">
        <v>2.15</v>
      </c>
      <c r="H1669">
        <v>0.4555025447540656</v>
      </c>
      <c r="I1669">
        <f>((Table1[[#This Row],[H-S prob.]]*(Table1[[#This Row],[Odds]]-1)-1+Table1[[#This Row],[H-S prob.]])/(Table1[[#This Row],[Odds]]-1))*0.3</f>
        <v>-5.3920509857632304E-3</v>
      </c>
      <c r="K1669">
        <f>(Table1[[#This Row],[H-S Bet]]*Table1[[#This Row],[Odds]]*Table1[[#This Row],[Win]]-Table1[[#This Row],[H-S Bet]])*Table1[[#This Row],[H-S Bankroll]]</f>
        <v>0</v>
      </c>
      <c r="L1669">
        <f>Table1[[#This Row],[H-S Bet]]*Table1[[#This Row],[Odds]]*Table1[[#This Row],[Win]]-Table1[[#This Row],[H-S Bet]]</f>
        <v>0</v>
      </c>
      <c r="M1669" s="5">
        <f>M1668</f>
        <v>1.1963381706501142</v>
      </c>
      <c r="N1669" s="4">
        <v>0.45499999999999996</v>
      </c>
      <c r="O1669" s="4">
        <f>((Table1[[#This Row],[Dom prob.]]*(Table1[[#This Row],[Odds]]-1)-1+Table1[[#This Row],[Dom prob.]])/(Table1[[#This Row],[Odds]]-1))*0.3</f>
        <v>-5.6739130434783026E-3</v>
      </c>
      <c r="P1669" s="4"/>
      <c r="Q1669" s="4">
        <f>(Table1[[#This Row],[Dom Bet]]*Table1[[#This Row],[Odds]]*Table1[[#This Row],[Win]]-Table1[[#This Row],[Dom Bet]])*Table1[[#This Row],[Dom Bankroll]]</f>
        <v>0</v>
      </c>
      <c r="R1669" s="4">
        <f>Table1[[#This Row],[Dom Bet]]*Table1[[#This Row],[Odds]]*Table1[[#This Row],[Win]]-Table1[[#This Row],[Dom Bet]]</f>
        <v>0</v>
      </c>
      <c r="S1669" s="4">
        <f>S1668</f>
        <v>1.6192027182529287</v>
      </c>
      <c r="T1669">
        <v>0.4143</v>
      </c>
      <c r="U1669">
        <f>((Table1[[#This Row],[BB prob.]]*(Table1[[#This Row],[Odds]]-1)-1+Table1[[#This Row],[BB prob.]])/(Table1[[#This Row],[Odds]]-1))*0.3</f>
        <v>-2.8501304347826086E-2</v>
      </c>
      <c r="W1669">
        <f>(Table1[[#This Row],[BB Bet]]*Table1[[#This Row],[Odds]]*Table1[[#This Row],[Win]]-Table1[[#This Row],[BB Bet]])*Table1[[#This Row],[BB Bankroll]]</f>
        <v>0</v>
      </c>
      <c r="X1669">
        <f>Table1[[#This Row],[BB Bet]]*Table1[[#This Row],[Odds]]*Table1[[#This Row],[Win]]-Table1[[#This Row],[BB Bet]]</f>
        <v>0</v>
      </c>
      <c r="Y1669" s="5">
        <f>Y1668</f>
        <v>0.70073858749400875</v>
      </c>
    </row>
    <row r="1670" spans="1:25" x14ac:dyDescent="0.35">
      <c r="A1670" s="4">
        <v>2020020861</v>
      </c>
      <c r="B1670" s="4">
        <v>113</v>
      </c>
      <c r="C1670" s="4" t="s">
        <v>18</v>
      </c>
      <c r="D1670" s="4" t="s">
        <v>21</v>
      </c>
      <c r="E1670" s="4">
        <v>0</v>
      </c>
      <c r="F1670" s="4">
        <v>0</v>
      </c>
      <c r="G1670" s="4">
        <v>1.8</v>
      </c>
      <c r="H1670">
        <v>0.55279454496163616</v>
      </c>
      <c r="I1670">
        <f>((Table1[[#This Row],[H-S prob.]]*(Table1[[#This Row],[Odds]]-1)-1+Table1[[#This Row],[H-S prob.]])/(Table1[[#This Row],[Odds]]-1))*0.3</f>
        <v>-1.8636821508955931E-3</v>
      </c>
      <c r="K1670">
        <f>(Table1[[#This Row],[H-S Bet]]*Table1[[#This Row],[Odds]]*Table1[[#This Row],[Win]]-Table1[[#This Row],[H-S Bet]])*Table1[[#This Row],[H-S Bankroll]]</f>
        <v>0</v>
      </c>
      <c r="L1670">
        <f>Table1[[#This Row],[H-S Bet]]*Table1[[#This Row],[Odds]]*Table1[[#This Row],[Win]]-Table1[[#This Row],[H-S Bet]]</f>
        <v>0</v>
      </c>
      <c r="M1670" s="5">
        <f>M1669</f>
        <v>1.1963381706501142</v>
      </c>
      <c r="N1670" s="4">
        <v>0.52</v>
      </c>
      <c r="O1670" s="4">
        <f>((Table1[[#This Row],[Dom prob.]]*(Table1[[#This Row],[Odds]]-1)-1+Table1[[#This Row],[Dom prob.]])/(Table1[[#This Row],[Odds]]-1))*0.3</f>
        <v>-2.399999999999998E-2</v>
      </c>
      <c r="P1670" s="4"/>
      <c r="Q1670" s="4">
        <f>(Table1[[#This Row],[Dom Bet]]*Table1[[#This Row],[Odds]]*Table1[[#This Row],[Win]]-Table1[[#This Row],[Dom Bet]])*Table1[[#This Row],[Dom Bankroll]]</f>
        <v>0</v>
      </c>
      <c r="R1670" s="4">
        <f>Table1[[#This Row],[Dom Bet]]*Table1[[#This Row],[Odds]]*Table1[[#This Row],[Win]]-Table1[[#This Row],[Dom Bet]]</f>
        <v>0</v>
      </c>
      <c r="S1670" s="4">
        <f>S1669</f>
        <v>1.6192027182529287</v>
      </c>
      <c r="T1670">
        <v>0.58410000000000006</v>
      </c>
      <c r="U1670">
        <f>((Table1[[#This Row],[BB prob.]]*(Table1[[#This Row],[Odds]]-1)-1+Table1[[#This Row],[BB prob.]])/(Table1[[#This Row],[Odds]]-1))*0.3</f>
        <v>1.9267500000000076E-2</v>
      </c>
      <c r="V1670">
        <v>1.9267500000000076E-2</v>
      </c>
      <c r="W1670">
        <f>(Table1[[#This Row],[BB Bet]]*Table1[[#This Row],[Odds]]*Table1[[#This Row],[Win]]-Table1[[#This Row],[BB Bet]])*Table1[[#This Row],[BB Bankroll]]</f>
        <v>-1.3501480734540867E-2</v>
      </c>
      <c r="X1670">
        <f>Table1[[#This Row],[BB Bet]]*Table1[[#This Row],[Odds]]*Table1[[#This Row],[Win]]-Table1[[#This Row],[BB Bet]]</f>
        <v>-1.9267500000000076E-2</v>
      </c>
      <c r="Y1670" s="5">
        <f>Y1669</f>
        <v>0.70073858749400875</v>
      </c>
    </row>
    <row r="1671" spans="1:25" x14ac:dyDescent="0.35">
      <c r="A1671" s="4">
        <v>2020020861</v>
      </c>
      <c r="B1671" s="4">
        <v>113</v>
      </c>
      <c r="C1671" s="4" t="s">
        <v>21</v>
      </c>
      <c r="D1671" s="4" t="s">
        <v>18</v>
      </c>
      <c r="E1671" s="4">
        <v>1</v>
      </c>
      <c r="F1671" s="4">
        <v>1</v>
      </c>
      <c r="G1671" s="4">
        <v>2.1</v>
      </c>
      <c r="H1671">
        <v>0.44720545503836384</v>
      </c>
      <c r="I1671">
        <f>((Table1[[#This Row],[H-S prob.]]*(Table1[[#This Row],[Odds]]-1)-1+Table1[[#This Row],[H-S prob.]])/(Table1[[#This Row],[Odds]]-1))*0.3</f>
        <v>-1.6600512114391605E-2</v>
      </c>
      <c r="K1671">
        <f>(Table1[[#This Row],[H-S Bet]]*Table1[[#This Row],[Odds]]*Table1[[#This Row],[Win]]-Table1[[#This Row],[H-S Bet]])*Table1[[#This Row],[H-S Bankroll]]</f>
        <v>0</v>
      </c>
      <c r="L1671">
        <f>Table1[[#This Row],[H-S Bet]]*Table1[[#This Row],[Odds]]*Table1[[#This Row],[Win]]-Table1[[#This Row],[H-S Bet]]</f>
        <v>0</v>
      </c>
      <c r="M1671" s="5">
        <f>M1670</f>
        <v>1.1963381706501142</v>
      </c>
      <c r="N1671" s="4">
        <v>0.48</v>
      </c>
      <c r="O1671" s="4">
        <f>((Table1[[#This Row],[Dom prob.]]*(Table1[[#This Row],[Odds]]-1)-1+Table1[[#This Row],[Dom prob.]])/(Table1[[#This Row],[Odds]]-1))*0.3</f>
        <v>2.1818181818181836E-3</v>
      </c>
      <c r="P1671" s="4">
        <v>2.1818181818181836E-3</v>
      </c>
      <c r="Q1671" s="4">
        <f>(Table1[[#This Row],[Dom Bet]]*Table1[[#This Row],[Odds]]*Table1[[#This Row],[Win]]-Table1[[#This Row],[Dom Bet]])*Table1[[#This Row],[Dom Bankroll]]</f>
        <v>3.8860865238070329E-3</v>
      </c>
      <c r="R1671" s="4">
        <f>Table1[[#This Row],[Dom Bet]]*Table1[[#This Row],[Odds]]*Table1[[#This Row],[Win]]-Table1[[#This Row],[Dom Bet]]</f>
        <v>2.4000000000000024E-3</v>
      </c>
      <c r="S1671" s="4">
        <f>S1670</f>
        <v>1.6192027182529287</v>
      </c>
      <c r="T1671">
        <v>0.41589999999999999</v>
      </c>
      <c r="U1671">
        <f>((Table1[[#This Row],[BB prob.]]*(Table1[[#This Row],[Odds]]-1)-1+Table1[[#This Row],[BB prob.]])/(Table1[[#This Row],[Odds]]-1))*0.3</f>
        <v>-3.4530000000000012E-2</v>
      </c>
      <c r="W1671">
        <f>(Table1[[#This Row],[BB Bet]]*Table1[[#This Row],[Odds]]*Table1[[#This Row],[Win]]-Table1[[#This Row],[BB Bet]])*Table1[[#This Row],[BB Bankroll]]</f>
        <v>0</v>
      </c>
      <c r="X1671">
        <f>Table1[[#This Row],[BB Bet]]*Table1[[#This Row],[Odds]]*Table1[[#This Row],[Win]]-Table1[[#This Row],[BB Bet]]</f>
        <v>0</v>
      </c>
      <c r="Y1671" s="5">
        <f>Y1670</f>
        <v>0.70073858749400875</v>
      </c>
    </row>
    <row r="1672" spans="1:25" x14ac:dyDescent="0.35">
      <c r="A1672" s="4">
        <v>2020020862</v>
      </c>
      <c r="B1672" s="4">
        <v>113</v>
      </c>
      <c r="C1672" s="4" t="s">
        <v>6</v>
      </c>
      <c r="D1672" s="4" t="s">
        <v>7</v>
      </c>
      <c r="E1672" s="4">
        <v>0</v>
      </c>
      <c r="F1672" s="4">
        <v>0</v>
      </c>
      <c r="G1672" s="4">
        <v>2.95</v>
      </c>
      <c r="H1672">
        <v>0.35818397845583683</v>
      </c>
      <c r="I1672">
        <f>((Table1[[#This Row],[H-S prob.]]*(Table1[[#This Row],[Odds]]-1)-1+Table1[[#This Row],[H-S prob.]])/(Table1[[#This Row],[Odds]]-1))*0.3</f>
        <v>8.7142671453413426E-3</v>
      </c>
      <c r="J1672">
        <v>8.7142671453413426E-3</v>
      </c>
      <c r="K1672">
        <f>(Table1[[#This Row],[H-S Bet]]*Table1[[#This Row],[Odds]]*Table1[[#This Row],[Win]]-Table1[[#This Row],[H-S Bet]])*Table1[[#This Row],[H-S Bankroll]]</f>
        <v>-1.0425210415214055E-2</v>
      </c>
      <c r="L1672">
        <f>Table1[[#This Row],[H-S Bet]]*Table1[[#This Row],[Odds]]*Table1[[#This Row],[Win]]-Table1[[#This Row],[H-S Bet]]</f>
        <v>-8.7142671453413426E-3</v>
      </c>
      <c r="M1672" s="5">
        <f>M1671</f>
        <v>1.1963381706501142</v>
      </c>
      <c r="N1672" s="4">
        <v>0.32499999999999996</v>
      </c>
      <c r="O1672" s="4">
        <f>((Table1[[#This Row],[Dom prob.]]*(Table1[[#This Row],[Odds]]-1)-1+Table1[[#This Row],[Dom prob.]])/(Table1[[#This Row],[Odds]]-1))*0.3</f>
        <v>-6.3461538461538642E-3</v>
      </c>
      <c r="P1672" s="4"/>
      <c r="Q1672" s="4">
        <f>(Table1[[#This Row],[Dom Bet]]*Table1[[#This Row],[Odds]]*Table1[[#This Row],[Win]]-Table1[[#This Row],[Dom Bet]])*Table1[[#This Row],[Dom Bankroll]]</f>
        <v>0</v>
      </c>
      <c r="R1672" s="4">
        <f>Table1[[#This Row],[Dom Bet]]*Table1[[#This Row],[Odds]]*Table1[[#This Row],[Win]]-Table1[[#This Row],[Dom Bet]]</f>
        <v>0</v>
      </c>
      <c r="S1672" s="4">
        <f>S1671</f>
        <v>1.6192027182529287</v>
      </c>
      <c r="T1672">
        <v>0.31659999999999999</v>
      </c>
      <c r="U1672">
        <f>((Table1[[#This Row],[BB prob.]]*(Table1[[#This Row],[Odds]]-1)-1+Table1[[#This Row],[BB prob.]])/(Table1[[#This Row],[Odds]]-1))*0.3</f>
        <v>-1.0158461538461524E-2</v>
      </c>
      <c r="W1672">
        <f>(Table1[[#This Row],[BB Bet]]*Table1[[#This Row],[Odds]]*Table1[[#This Row],[Win]]-Table1[[#This Row],[BB Bet]])*Table1[[#This Row],[BB Bankroll]]</f>
        <v>0</v>
      </c>
      <c r="X1672">
        <f>Table1[[#This Row],[BB Bet]]*Table1[[#This Row],[Odds]]*Table1[[#This Row],[Win]]-Table1[[#This Row],[BB Bet]]</f>
        <v>0</v>
      </c>
      <c r="Y1672" s="5">
        <f>Y1671</f>
        <v>0.70073858749400875</v>
      </c>
    </row>
    <row r="1673" spans="1:25" x14ac:dyDescent="0.35">
      <c r="A1673" s="4">
        <v>2020020862</v>
      </c>
      <c r="B1673" s="4">
        <v>113</v>
      </c>
      <c r="C1673" s="4" t="s">
        <v>7</v>
      </c>
      <c r="D1673" s="4" t="s">
        <v>6</v>
      </c>
      <c r="E1673" s="4">
        <v>1</v>
      </c>
      <c r="F1673" s="4">
        <v>1</v>
      </c>
      <c r="G1673" s="4">
        <v>1.47</v>
      </c>
      <c r="H1673">
        <v>0.64181602154416306</v>
      </c>
      <c r="I1673">
        <f>((Table1[[#This Row],[H-S prob.]]*(Table1[[#This Row],[Odds]]-1)-1+Table1[[#This Row],[H-S prob.]])/(Table1[[#This Row],[Odds]]-1))*0.3</f>
        <v>-3.6083264891540658E-2</v>
      </c>
      <c r="K1673">
        <f>(Table1[[#This Row],[H-S Bet]]*Table1[[#This Row],[Odds]]*Table1[[#This Row],[Win]]-Table1[[#This Row],[H-S Bet]])*Table1[[#This Row],[H-S Bankroll]]</f>
        <v>0</v>
      </c>
      <c r="L1673">
        <f>Table1[[#This Row],[H-S Bet]]*Table1[[#This Row],[Odds]]*Table1[[#This Row],[Win]]-Table1[[#This Row],[H-S Bet]]</f>
        <v>0</v>
      </c>
      <c r="M1673" s="5">
        <f>M1672</f>
        <v>1.1963381706501142</v>
      </c>
      <c r="N1673" s="4">
        <v>0.67500000000000004</v>
      </c>
      <c r="O1673" s="4">
        <f>((Table1[[#This Row],[Dom prob.]]*(Table1[[#This Row],[Odds]]-1)-1+Table1[[#This Row],[Dom prob.]])/(Table1[[#This Row],[Odds]]-1))*0.3</f>
        <v>-4.94680851063825E-3</v>
      </c>
      <c r="P1673" s="4"/>
      <c r="Q1673" s="4">
        <f>(Table1[[#This Row],[Dom Bet]]*Table1[[#This Row],[Odds]]*Table1[[#This Row],[Win]]-Table1[[#This Row],[Dom Bet]])*Table1[[#This Row],[Dom Bankroll]]</f>
        <v>0</v>
      </c>
      <c r="R1673" s="4">
        <f>Table1[[#This Row],[Dom Bet]]*Table1[[#This Row],[Odds]]*Table1[[#This Row],[Win]]-Table1[[#This Row],[Dom Bet]]</f>
        <v>0</v>
      </c>
      <c r="S1673" s="4">
        <f>S1672</f>
        <v>1.6192027182529287</v>
      </c>
      <c r="T1673">
        <v>0.68340000000000001</v>
      </c>
      <c r="U1673">
        <f>((Table1[[#This Row],[BB prob.]]*(Table1[[#This Row],[Odds]]-1)-1+Table1[[#This Row],[BB prob.]])/(Table1[[#This Row],[Odds]]-1))*0.3</f>
        <v>2.9348936170212709E-3</v>
      </c>
      <c r="V1673">
        <v>2.9348936170212709E-3</v>
      </c>
      <c r="W1673">
        <f>(Table1[[#This Row],[BB Bet]]*Table1[[#This Row],[Odds]]*Table1[[#This Row],[Win]]-Table1[[#This Row],[BB Bet]])*Table1[[#This Row],[BB Bankroll]]</f>
        <v>9.6659880758923403E-4</v>
      </c>
      <c r="X1673">
        <f>Table1[[#This Row],[BB Bet]]*Table1[[#This Row],[Odds]]*Table1[[#This Row],[Win]]-Table1[[#This Row],[BB Bet]]</f>
        <v>1.3793999999999976E-3</v>
      </c>
      <c r="Y1673" s="5">
        <f>Y1672</f>
        <v>0.70073858749400875</v>
      </c>
    </row>
    <row r="1674" spans="1:25" x14ac:dyDescent="0.35">
      <c r="A1674" s="4">
        <v>2020020863</v>
      </c>
      <c r="B1674" s="4">
        <v>113</v>
      </c>
      <c r="C1674" s="4" t="s">
        <v>30</v>
      </c>
      <c r="D1674" s="4" t="s">
        <v>23</v>
      </c>
      <c r="E1674" s="4">
        <v>0</v>
      </c>
      <c r="F1674" s="4">
        <v>1</v>
      </c>
      <c r="G1674" s="4">
        <v>2.65</v>
      </c>
      <c r="H1674">
        <v>0.38379326389400986</v>
      </c>
      <c r="I1674">
        <f>((Table1[[#This Row],[H-S prob.]]*(Table1[[#This Row],[Odds]]-1)-1+Table1[[#This Row],[H-S prob.]])/(Table1[[#This Row],[Odds]]-1))*0.3</f>
        <v>3.1003907852956499E-3</v>
      </c>
      <c r="J1674">
        <v>3.1003907852956499E-3</v>
      </c>
      <c r="K1674">
        <f>(Table1[[#This Row],[H-S Bet]]*Table1[[#This Row],[Odds]]*Table1[[#This Row],[Win]]-Table1[[#This Row],[H-S Bet]])*Table1[[#This Row],[H-S Bankroll]]</f>
        <v>6.1200411366287627E-3</v>
      </c>
      <c r="L1674">
        <f>Table1[[#This Row],[H-S Bet]]*Table1[[#This Row],[Odds]]*Table1[[#This Row],[Win]]-Table1[[#This Row],[H-S Bet]]</f>
        <v>5.1156447957378219E-3</v>
      </c>
      <c r="M1674" s="5">
        <f>M1673</f>
        <v>1.1963381706501142</v>
      </c>
      <c r="N1674" s="4">
        <v>0.41900000000000004</v>
      </c>
      <c r="O1674" s="4">
        <f>((Table1[[#This Row],[Dom prob.]]*(Table1[[#This Row],[Odds]]-1)-1+Table1[[#This Row],[Dom prob.]])/(Table1[[#This Row],[Odds]]-1))*0.3</f>
        <v>2.0063636363636374E-2</v>
      </c>
      <c r="P1674" s="4">
        <v>2.0063636363636374E-2</v>
      </c>
      <c r="Q1674" s="4">
        <f>(Table1[[#This Row],[Dom Bet]]*Table1[[#This Row],[Odds]]*Table1[[#This Row],[Win]]-Table1[[#This Row],[Dom Bet]])*Table1[[#This Row],[Dom Bankroll]]</f>
        <v>5.3603705987763234E-2</v>
      </c>
      <c r="R1674" s="4">
        <f>Table1[[#This Row],[Dom Bet]]*Table1[[#This Row],[Odds]]*Table1[[#This Row],[Win]]-Table1[[#This Row],[Dom Bet]]</f>
        <v>3.3105000000000016E-2</v>
      </c>
      <c r="S1674" s="4">
        <f>S1673</f>
        <v>1.6192027182529287</v>
      </c>
      <c r="T1674">
        <v>0.35740000000000005</v>
      </c>
      <c r="U1674">
        <f>((Table1[[#This Row],[BB prob.]]*(Table1[[#This Row],[Odds]]-1)-1+Table1[[#This Row],[BB prob.]])/(Table1[[#This Row],[Odds]]-1))*0.3</f>
        <v>-9.6163636363636156E-3</v>
      </c>
      <c r="W1674">
        <f>(Table1[[#This Row],[BB Bet]]*Table1[[#This Row],[Odds]]*Table1[[#This Row],[Win]]-Table1[[#This Row],[BB Bet]])*Table1[[#This Row],[BB Bankroll]]</f>
        <v>0</v>
      </c>
      <c r="X1674">
        <f>Table1[[#This Row],[BB Bet]]*Table1[[#This Row],[Odds]]*Table1[[#This Row],[Win]]-Table1[[#This Row],[BB Bet]]</f>
        <v>0</v>
      </c>
      <c r="Y1674" s="5">
        <f>Y1673</f>
        <v>0.70073858749400875</v>
      </c>
    </row>
    <row r="1675" spans="1:25" x14ac:dyDescent="0.35">
      <c r="A1675" s="4">
        <v>2020020863</v>
      </c>
      <c r="B1675" s="4">
        <v>113</v>
      </c>
      <c r="C1675" s="4" t="s">
        <v>23</v>
      </c>
      <c r="D1675" s="4" t="s">
        <v>30</v>
      </c>
      <c r="E1675" s="4">
        <v>1</v>
      </c>
      <c r="F1675" s="4">
        <v>0</v>
      </c>
      <c r="G1675" s="4">
        <v>1.54</v>
      </c>
      <c r="H1675">
        <v>0.61620673610599019</v>
      </c>
      <c r="I1675">
        <f>((Table1[[#This Row],[H-S prob.]]*(Table1[[#This Row],[Odds]]-1)-1+Table1[[#This Row],[H-S prob.]])/(Table1[[#This Row],[Odds]]-1))*0.3</f>
        <v>-2.8356459109319446E-2</v>
      </c>
      <c r="K1675">
        <f>(Table1[[#This Row],[H-S Bet]]*Table1[[#This Row],[Odds]]*Table1[[#This Row],[Win]]-Table1[[#This Row],[H-S Bet]])*Table1[[#This Row],[H-S Bankroll]]</f>
        <v>0</v>
      </c>
      <c r="L1675">
        <f>Table1[[#This Row],[H-S Bet]]*Table1[[#This Row],[Odds]]*Table1[[#This Row],[Win]]-Table1[[#This Row],[H-S Bet]]</f>
        <v>0</v>
      </c>
      <c r="M1675" s="5">
        <f>M1674</f>
        <v>1.1963381706501142</v>
      </c>
      <c r="N1675" s="4">
        <v>0.58099999999999996</v>
      </c>
      <c r="O1675" s="4">
        <f>((Table1[[#This Row],[Dom prob.]]*(Table1[[#This Row],[Odds]]-1)-1+Table1[[#This Row],[Dom prob.]])/(Table1[[#This Row],[Odds]]-1))*0.3</f>
        <v>-5.8477777777777781E-2</v>
      </c>
      <c r="P1675" s="4"/>
      <c r="Q1675" s="4">
        <f>(Table1[[#This Row],[Dom Bet]]*Table1[[#This Row],[Odds]]*Table1[[#This Row],[Win]]-Table1[[#This Row],[Dom Bet]])*Table1[[#This Row],[Dom Bankroll]]</f>
        <v>0</v>
      </c>
      <c r="R1675" s="4">
        <f>Table1[[#This Row],[Dom Bet]]*Table1[[#This Row],[Odds]]*Table1[[#This Row],[Win]]-Table1[[#This Row],[Dom Bet]]</f>
        <v>0</v>
      </c>
      <c r="S1675" s="4">
        <f>S1674</f>
        <v>1.6192027182529287</v>
      </c>
      <c r="T1675">
        <v>0.64259999999999995</v>
      </c>
      <c r="U1675">
        <f>((Table1[[#This Row],[BB prob.]]*(Table1[[#This Row],[Odds]]-1)-1+Table1[[#This Row],[BB prob.]])/(Table1[[#This Row],[Odds]]-1))*0.3</f>
        <v>-5.7755555555555954E-3</v>
      </c>
      <c r="W1675">
        <f>(Table1[[#This Row],[BB Bet]]*Table1[[#This Row],[Odds]]*Table1[[#This Row],[Win]]-Table1[[#This Row],[BB Bet]])*Table1[[#This Row],[BB Bankroll]]</f>
        <v>0</v>
      </c>
      <c r="X1675">
        <f>Table1[[#This Row],[BB Bet]]*Table1[[#This Row],[Odds]]*Table1[[#This Row],[Win]]-Table1[[#This Row],[BB Bet]]</f>
        <v>0</v>
      </c>
      <c r="Y1675" s="5">
        <f>Y1674</f>
        <v>0.70073858749400875</v>
      </c>
    </row>
    <row r="1676" spans="1:25" x14ac:dyDescent="0.35">
      <c r="A1676" s="4">
        <v>2020020865</v>
      </c>
      <c r="B1676" s="4">
        <v>113</v>
      </c>
      <c r="C1676" s="4" t="s">
        <v>26</v>
      </c>
      <c r="D1676" s="4" t="s">
        <v>29</v>
      </c>
      <c r="E1676" s="4">
        <v>0</v>
      </c>
      <c r="F1676" s="4">
        <v>0</v>
      </c>
      <c r="G1676" s="4">
        <v>3.3</v>
      </c>
      <c r="H1676">
        <v>0.24835182783457496</v>
      </c>
      <c r="I1676">
        <f>((Table1[[#This Row],[H-S prob.]]*(Table1[[#This Row],[Odds]]-1)-1+Table1[[#This Row],[H-S prob.]])/(Table1[[#This Row],[Odds]]-1))*0.3</f>
        <v>-2.353551758424818E-2</v>
      </c>
      <c r="K1676">
        <f>(Table1[[#This Row],[H-S Bet]]*Table1[[#This Row],[Odds]]*Table1[[#This Row],[Win]]-Table1[[#This Row],[H-S Bet]])*Table1[[#This Row],[H-S Bankroll]]</f>
        <v>0</v>
      </c>
      <c r="L1676">
        <f>Table1[[#This Row],[H-S Bet]]*Table1[[#This Row],[Odds]]*Table1[[#This Row],[Win]]-Table1[[#This Row],[H-S Bet]]</f>
        <v>0</v>
      </c>
      <c r="M1676" s="5">
        <f>M1675</f>
        <v>1.1963381706501142</v>
      </c>
      <c r="N1676" s="4">
        <v>0.28300000000000003</v>
      </c>
      <c r="O1676" s="4">
        <f>((Table1[[#This Row],[Dom prob.]]*(Table1[[#This Row],[Odds]]-1)-1+Table1[[#This Row],[Dom prob.]])/(Table1[[#This Row],[Odds]]-1))*0.3</f>
        <v>-8.6217391304347739E-3</v>
      </c>
      <c r="P1676" s="4"/>
      <c r="Q1676" s="4">
        <f>(Table1[[#This Row],[Dom Bet]]*Table1[[#This Row],[Odds]]*Table1[[#This Row],[Win]]-Table1[[#This Row],[Dom Bet]])*Table1[[#This Row],[Dom Bankroll]]</f>
        <v>0</v>
      </c>
      <c r="R1676" s="4">
        <f>Table1[[#This Row],[Dom Bet]]*Table1[[#This Row],[Odds]]*Table1[[#This Row],[Win]]-Table1[[#This Row],[Dom Bet]]</f>
        <v>0</v>
      </c>
      <c r="S1676" s="4">
        <f>S1675</f>
        <v>1.6192027182529287</v>
      </c>
      <c r="T1676">
        <v>0.25790000000000002</v>
      </c>
      <c r="U1676">
        <f>((Table1[[#This Row],[BB prob.]]*(Table1[[#This Row],[Odds]]-1)-1+Table1[[#This Row],[BB prob.]])/(Table1[[#This Row],[Odds]]-1))*0.3</f>
        <v>-1.9425652173913045E-2</v>
      </c>
      <c r="W1676">
        <f>(Table1[[#This Row],[BB Bet]]*Table1[[#This Row],[Odds]]*Table1[[#This Row],[Win]]-Table1[[#This Row],[BB Bet]])*Table1[[#This Row],[BB Bankroll]]</f>
        <v>0</v>
      </c>
      <c r="X1676">
        <f>Table1[[#This Row],[BB Bet]]*Table1[[#This Row],[Odds]]*Table1[[#This Row],[Win]]-Table1[[#This Row],[BB Bet]]</f>
        <v>0</v>
      </c>
      <c r="Y1676" s="5">
        <f>Y1675</f>
        <v>0.70073858749400875</v>
      </c>
    </row>
    <row r="1677" spans="1:25" x14ac:dyDescent="0.35">
      <c r="A1677" s="4">
        <v>2020020865</v>
      </c>
      <c r="B1677" s="4">
        <v>113</v>
      </c>
      <c r="C1677" s="4" t="s">
        <v>29</v>
      </c>
      <c r="D1677" s="4" t="s">
        <v>26</v>
      </c>
      <c r="E1677" s="4">
        <v>1</v>
      </c>
      <c r="F1677" s="4">
        <v>1</v>
      </c>
      <c r="G1677" s="4">
        <v>1.36</v>
      </c>
      <c r="H1677">
        <v>0.75164817216542512</v>
      </c>
      <c r="I1677">
        <f>((Table1[[#This Row],[H-S prob.]]*(Table1[[#This Row],[Odds]]-1)-1+Table1[[#This Row],[H-S prob.]])/(Table1[[#This Row],[Odds]]-1))*0.3</f>
        <v>1.8534595120815175E-2</v>
      </c>
      <c r="J1677">
        <v>1.8534595120815175E-2</v>
      </c>
      <c r="K1677">
        <f>(Table1[[#This Row],[H-S Bet]]*Table1[[#This Row],[Odds]]*Table1[[#This Row],[Win]]-Table1[[#This Row],[H-S Bet]])*Table1[[#This Row],[H-S Bankroll]]</f>
        <v>7.9825117034075643E-3</v>
      </c>
      <c r="L1677">
        <f>Table1[[#This Row],[H-S Bet]]*Table1[[#This Row],[Odds]]*Table1[[#This Row],[Win]]-Table1[[#This Row],[H-S Bet]]</f>
        <v>6.6724542434934662E-3</v>
      </c>
      <c r="M1677" s="5">
        <f>M1676</f>
        <v>1.1963381706501142</v>
      </c>
      <c r="N1677" s="4">
        <v>0.71699999999999997</v>
      </c>
      <c r="O1677" s="4">
        <f>((Table1[[#This Row],[Dom prob.]]*(Table1[[#This Row],[Odds]]-1)-1+Table1[[#This Row],[Dom prob.]])/(Table1[[#This Row],[Odds]]-1))*0.3</f>
        <v>-2.0733333333333246E-2</v>
      </c>
      <c r="P1677" s="4"/>
      <c r="Q1677" s="4">
        <f>(Table1[[#This Row],[Dom Bet]]*Table1[[#This Row],[Odds]]*Table1[[#This Row],[Win]]-Table1[[#This Row],[Dom Bet]])*Table1[[#This Row],[Dom Bankroll]]</f>
        <v>0</v>
      </c>
      <c r="R1677" s="4">
        <f>Table1[[#This Row],[Dom Bet]]*Table1[[#This Row],[Odds]]*Table1[[#This Row],[Win]]-Table1[[#This Row],[Dom Bet]]</f>
        <v>0</v>
      </c>
      <c r="S1677" s="4">
        <f>S1676</f>
        <v>1.6192027182529287</v>
      </c>
      <c r="T1677">
        <v>0.74209999999999998</v>
      </c>
      <c r="U1677">
        <f>((Table1[[#This Row],[BB prob.]]*(Table1[[#This Row],[Odds]]-1)-1+Table1[[#This Row],[BB prob.]])/(Table1[[#This Row],[Odds]]-1))*0.3</f>
        <v>7.7133333333333654E-3</v>
      </c>
      <c r="V1677">
        <v>7.7133333333333654E-3</v>
      </c>
      <c r="W1677">
        <f>(Table1[[#This Row],[BB Bet]]*Table1[[#This Row],[Odds]]*Table1[[#This Row],[Win]]-Table1[[#This Row],[BB Bet]])*Table1[[#This Row],[BB Bankroll]]</f>
        <v>1.9458109097533717E-3</v>
      </c>
      <c r="X1677">
        <f>Table1[[#This Row],[BB Bet]]*Table1[[#This Row],[Odds]]*Table1[[#This Row],[Win]]-Table1[[#This Row],[BB Bet]]</f>
        <v>2.7768000000000116E-3</v>
      </c>
      <c r="Y1677" s="5">
        <f>Y1676</f>
        <v>0.70073858749400875</v>
      </c>
    </row>
    <row r="1678" spans="1:25" x14ac:dyDescent="0.35">
      <c r="A1678" s="4">
        <v>2020020866</v>
      </c>
      <c r="B1678" s="4">
        <v>113</v>
      </c>
      <c r="C1678" s="4" t="s">
        <v>11</v>
      </c>
      <c r="D1678" s="4" t="s">
        <v>27</v>
      </c>
      <c r="E1678" s="4">
        <v>0</v>
      </c>
      <c r="F1678" s="4">
        <v>0</v>
      </c>
      <c r="G1678" s="4">
        <v>2.85</v>
      </c>
      <c r="H1678">
        <v>0.36460002684947646</v>
      </c>
      <c r="I1678">
        <f>((Table1[[#This Row],[H-S prob.]]*(Table1[[#This Row],[Odds]]-1)-1+Table1[[#This Row],[H-S prob.]])/(Table1[[#This Row],[Odds]]-1))*0.3</f>
        <v>6.3421745709742626E-3</v>
      </c>
      <c r="J1678">
        <v>6.3421745709742626E-3</v>
      </c>
      <c r="K1678">
        <f>(Table1[[#This Row],[H-S Bet]]*Table1[[#This Row],[Odds]]*Table1[[#This Row],[Win]]-Table1[[#This Row],[H-S Bet]])*Table1[[#This Row],[H-S Bankroll]]</f>
        <v>-7.587385524183022E-3</v>
      </c>
      <c r="L1678">
        <f>Table1[[#This Row],[H-S Bet]]*Table1[[#This Row],[Odds]]*Table1[[#This Row],[Win]]-Table1[[#This Row],[H-S Bet]]</f>
        <v>-6.3421745709742626E-3</v>
      </c>
      <c r="M1678" s="5">
        <f>M1677</f>
        <v>1.1963381706501142</v>
      </c>
      <c r="N1678" s="4">
        <v>0.32399999999999995</v>
      </c>
      <c r="O1678" s="4">
        <f>((Table1[[#This Row],[Dom prob.]]*(Table1[[#This Row],[Odds]]-1)-1+Table1[[#This Row],[Dom prob.]])/(Table1[[#This Row],[Odds]]-1))*0.3</f>
        <v>-1.2421621621621639E-2</v>
      </c>
      <c r="P1678" s="4"/>
      <c r="Q1678" s="4">
        <f>(Table1[[#This Row],[Dom Bet]]*Table1[[#This Row],[Odds]]*Table1[[#This Row],[Win]]-Table1[[#This Row],[Dom Bet]])*Table1[[#This Row],[Dom Bankroll]]</f>
        <v>0</v>
      </c>
      <c r="R1678" s="4">
        <f>Table1[[#This Row],[Dom Bet]]*Table1[[#This Row],[Odds]]*Table1[[#This Row],[Win]]-Table1[[#This Row],[Dom Bet]]</f>
        <v>0</v>
      </c>
      <c r="S1678" s="4">
        <f>S1677</f>
        <v>1.6192027182529287</v>
      </c>
      <c r="T1678">
        <v>0.3206</v>
      </c>
      <c r="U1678">
        <f>((Table1[[#This Row],[BB prob.]]*(Table1[[#This Row],[Odds]]-1)-1+Table1[[#This Row],[BB prob.]])/(Table1[[#This Row],[Odds]]-1))*0.3</f>
        <v>-1.3992972972972969E-2</v>
      </c>
      <c r="W1678">
        <f>(Table1[[#This Row],[BB Bet]]*Table1[[#This Row],[Odds]]*Table1[[#This Row],[Win]]-Table1[[#This Row],[BB Bet]])*Table1[[#This Row],[BB Bankroll]]</f>
        <v>0</v>
      </c>
      <c r="X1678">
        <f>Table1[[#This Row],[BB Bet]]*Table1[[#This Row],[Odds]]*Table1[[#This Row],[Win]]-Table1[[#This Row],[BB Bet]]</f>
        <v>0</v>
      </c>
      <c r="Y1678" s="5">
        <f>Y1677</f>
        <v>0.70073858749400875</v>
      </c>
    </row>
    <row r="1679" spans="1:25" x14ac:dyDescent="0.35">
      <c r="A1679" s="4">
        <v>2020020866</v>
      </c>
      <c r="B1679" s="4">
        <v>113</v>
      </c>
      <c r="C1679" s="4" t="s">
        <v>27</v>
      </c>
      <c r="D1679" s="4" t="s">
        <v>11</v>
      </c>
      <c r="E1679" s="4">
        <v>1</v>
      </c>
      <c r="F1679" s="4">
        <v>1</v>
      </c>
      <c r="G1679" s="4">
        <v>1.46</v>
      </c>
      <c r="H1679">
        <v>0.63539997315052366</v>
      </c>
      <c r="I1679">
        <f>((Table1[[#This Row],[H-S prob.]]*(Table1[[#This Row],[Odds]]-1)-1+Table1[[#This Row],[H-S prob.]])/(Table1[[#This Row],[Odds]]-1))*0.3</f>
        <v>-4.7162634261023115E-2</v>
      </c>
      <c r="K1679">
        <f>(Table1[[#This Row],[H-S Bet]]*Table1[[#This Row],[Odds]]*Table1[[#This Row],[Win]]-Table1[[#This Row],[H-S Bet]])*Table1[[#This Row],[H-S Bankroll]]</f>
        <v>0</v>
      </c>
      <c r="L1679">
        <f>Table1[[#This Row],[H-S Bet]]*Table1[[#This Row],[Odds]]*Table1[[#This Row],[Win]]-Table1[[#This Row],[H-S Bet]]</f>
        <v>0</v>
      </c>
      <c r="M1679" s="5">
        <f>M1678</f>
        <v>1.1963381706501142</v>
      </c>
      <c r="N1679" s="4">
        <v>0.67600000000000005</v>
      </c>
      <c r="O1679" s="4">
        <f>((Table1[[#This Row],[Dom prob.]]*(Table1[[#This Row],[Odds]]-1)-1+Table1[[#This Row],[Dom prob.]])/(Table1[[#This Row],[Odds]]-1))*0.3</f>
        <v>-8.5043478260869183E-3</v>
      </c>
      <c r="P1679" s="4"/>
      <c r="Q1679" s="4">
        <f>(Table1[[#This Row],[Dom Bet]]*Table1[[#This Row],[Odds]]*Table1[[#This Row],[Win]]-Table1[[#This Row],[Dom Bet]])*Table1[[#This Row],[Dom Bankroll]]</f>
        <v>0</v>
      </c>
      <c r="R1679" s="4">
        <f>Table1[[#This Row],[Dom Bet]]*Table1[[#This Row],[Odds]]*Table1[[#This Row],[Win]]-Table1[[#This Row],[Dom Bet]]</f>
        <v>0</v>
      </c>
      <c r="S1679" s="4">
        <f>S1678</f>
        <v>1.6192027182529287</v>
      </c>
      <c r="T1679">
        <v>0.6794</v>
      </c>
      <c r="U1679">
        <f>((Table1[[#This Row],[BB prob.]]*(Table1[[#This Row],[Odds]]-1)-1+Table1[[#This Row],[BB prob.]])/(Table1[[#This Row],[Odds]]-1))*0.3</f>
        <v>-5.2669565217391126E-3</v>
      </c>
      <c r="W1679">
        <f>(Table1[[#This Row],[BB Bet]]*Table1[[#This Row],[Odds]]*Table1[[#This Row],[Win]]-Table1[[#This Row],[BB Bet]])*Table1[[#This Row],[BB Bankroll]]</f>
        <v>0</v>
      </c>
      <c r="X1679">
        <f>Table1[[#This Row],[BB Bet]]*Table1[[#This Row],[Odds]]*Table1[[#This Row],[Win]]-Table1[[#This Row],[BB Bet]]</f>
        <v>0</v>
      </c>
      <c r="Y1679" s="5">
        <f>Y1678</f>
        <v>0.70073858749400875</v>
      </c>
    </row>
    <row r="1680" spans="1:25" x14ac:dyDescent="0.35">
      <c r="A1680" s="4">
        <v>2020020867</v>
      </c>
      <c r="B1680" s="4">
        <v>113</v>
      </c>
      <c r="C1680" s="4" t="s">
        <v>10</v>
      </c>
      <c r="D1680" s="4" t="s">
        <v>28</v>
      </c>
      <c r="E1680" s="4">
        <v>0</v>
      </c>
      <c r="F1680" s="4">
        <v>1</v>
      </c>
      <c r="G1680" s="4">
        <v>1.38</v>
      </c>
      <c r="H1680">
        <v>0.62171547479227829</v>
      </c>
      <c r="I1680">
        <f>((Table1[[#This Row],[H-S prob.]]*(Table1[[#This Row],[Odds]]-1)-1+Table1[[#This Row],[H-S prob.]])/(Table1[[#This Row],[Odds]]-1))*0.3</f>
        <v>-0.11213103535788635</v>
      </c>
      <c r="K1680">
        <f>(Table1[[#This Row],[H-S Bet]]*Table1[[#This Row],[Odds]]*Table1[[#This Row],[Win]]-Table1[[#This Row],[H-S Bet]])*Table1[[#This Row],[H-S Bankroll]]</f>
        <v>0</v>
      </c>
      <c r="L1680">
        <f>Table1[[#This Row],[H-S Bet]]*Table1[[#This Row],[Odds]]*Table1[[#This Row],[Win]]-Table1[[#This Row],[H-S Bet]]</f>
        <v>0</v>
      </c>
      <c r="M1680" s="5">
        <f>M1679</f>
        <v>1.1963381706501142</v>
      </c>
      <c r="N1680" s="4">
        <v>0.73</v>
      </c>
      <c r="O1680" s="4">
        <f>((Table1[[#This Row],[Dom prob.]]*(Table1[[#This Row],[Odds]]-1)-1+Table1[[#This Row],[Dom prob.]])/(Table1[[#This Row],[Odds]]-1))*0.3</f>
        <v>5.8421052631577779E-3</v>
      </c>
      <c r="P1680" s="4">
        <v>5.8421052631577779E-3</v>
      </c>
      <c r="Q1680" s="4">
        <f>(Table1[[#This Row],[Dom Bet]]*Table1[[#This Row],[Odds]]*Table1[[#This Row],[Win]]-Table1[[#This Row],[Dom Bet]])*Table1[[#This Row],[Dom Bankroll]]</f>
        <v>3.5946300345214297E-3</v>
      </c>
      <c r="R1680" s="4">
        <f>Table1[[#This Row],[Dom Bet]]*Table1[[#This Row],[Odds]]*Table1[[#This Row],[Win]]-Table1[[#This Row],[Dom Bet]]</f>
        <v>2.2199999999999555E-3</v>
      </c>
      <c r="S1680" s="4">
        <f>S1679</f>
        <v>1.6192027182529287</v>
      </c>
      <c r="T1680">
        <v>0.67490000000000006</v>
      </c>
      <c r="U1680">
        <f>((Table1[[#This Row],[BB prob.]]*(Table1[[#This Row],[Odds]]-1)-1+Table1[[#This Row],[BB prob.]])/(Table1[[#This Row],[Odds]]-1))*0.3</f>
        <v>-5.4187894736842095E-2</v>
      </c>
      <c r="W1680">
        <f>(Table1[[#This Row],[BB Bet]]*Table1[[#This Row],[Odds]]*Table1[[#This Row],[Win]]-Table1[[#This Row],[BB Bet]])*Table1[[#This Row],[BB Bankroll]]</f>
        <v>0</v>
      </c>
      <c r="X1680">
        <f>Table1[[#This Row],[BB Bet]]*Table1[[#This Row],[Odds]]*Table1[[#This Row],[Win]]-Table1[[#This Row],[BB Bet]]</f>
        <v>0</v>
      </c>
      <c r="Y1680" s="5">
        <f>Y1679</f>
        <v>0.70073858749400875</v>
      </c>
    </row>
    <row r="1681" spans="1:25" x14ac:dyDescent="0.35">
      <c r="A1681" s="4">
        <v>2020020867</v>
      </c>
      <c r="B1681" s="4">
        <v>113</v>
      </c>
      <c r="C1681" s="4" t="s">
        <v>28</v>
      </c>
      <c r="D1681" s="4" t="s">
        <v>10</v>
      </c>
      <c r="E1681" s="4">
        <v>1</v>
      </c>
      <c r="F1681" s="4">
        <v>0</v>
      </c>
      <c r="G1681" s="4">
        <v>3.15</v>
      </c>
      <c r="H1681">
        <v>0.37828452520772171</v>
      </c>
      <c r="I1681">
        <f>((Table1[[#This Row],[H-S prob.]]*(Table1[[#This Row],[Odds]]-1)-1+Table1[[#This Row],[H-S prob.]])/(Table1[[#This Row],[Odds]]-1))*0.3</f>
        <v>2.6734361079673027E-2</v>
      </c>
      <c r="J1681">
        <v>2.6734361079673027E-2</v>
      </c>
      <c r="K1681">
        <f>(Table1[[#This Row],[H-S Bet]]*Table1[[#This Row],[Odds]]*Table1[[#This Row],[Win]]-Table1[[#This Row],[H-S Bet]])*Table1[[#This Row],[H-S Bankroll]]</f>
        <v>-3.198333662755564E-2</v>
      </c>
      <c r="L1681">
        <f>Table1[[#This Row],[H-S Bet]]*Table1[[#This Row],[Odds]]*Table1[[#This Row],[Win]]-Table1[[#This Row],[H-S Bet]]</f>
        <v>-2.6734361079673027E-2</v>
      </c>
      <c r="M1681" s="5">
        <f>M1680</f>
        <v>1.1963381706501142</v>
      </c>
      <c r="N1681" s="4">
        <v>0.27</v>
      </c>
      <c r="O1681" s="4">
        <f>((Table1[[#This Row],[Dom prob.]]*(Table1[[#This Row],[Odds]]-1)-1+Table1[[#This Row],[Dom prob.]])/(Table1[[#This Row],[Odds]]-1))*0.3</f>
        <v>-2.0860465116279068E-2</v>
      </c>
      <c r="P1681" s="4"/>
      <c r="Q1681" s="4">
        <f>(Table1[[#This Row],[Dom Bet]]*Table1[[#This Row],[Odds]]*Table1[[#This Row],[Win]]-Table1[[#This Row],[Dom Bet]])*Table1[[#This Row],[Dom Bankroll]]</f>
        <v>0</v>
      </c>
      <c r="R1681" s="4">
        <f>Table1[[#This Row],[Dom Bet]]*Table1[[#This Row],[Odds]]*Table1[[#This Row],[Win]]-Table1[[#This Row],[Dom Bet]]</f>
        <v>0</v>
      </c>
      <c r="S1681" s="4">
        <f>S1680</f>
        <v>1.6192027182529287</v>
      </c>
      <c r="T1681">
        <v>0.3251</v>
      </c>
      <c r="U1681">
        <f>((Table1[[#This Row],[BB prob.]]*(Table1[[#This Row],[Odds]]-1)-1+Table1[[#This Row],[BB prob.]])/(Table1[[#This Row],[Odds]]-1))*0.3</f>
        <v>3.3579069767441785E-3</v>
      </c>
      <c r="V1681">
        <v>3.3579069767441785E-3</v>
      </c>
      <c r="W1681">
        <f>(Table1[[#This Row],[BB Bet]]*Table1[[#This Row],[Odds]]*Table1[[#This Row],[Win]]-Table1[[#This Row],[BB Bet]])*Table1[[#This Row],[BB Bankroll]]</f>
        <v>-2.3530149918199929E-3</v>
      </c>
      <c r="X1681">
        <f>Table1[[#This Row],[BB Bet]]*Table1[[#This Row],[Odds]]*Table1[[#This Row],[Win]]-Table1[[#This Row],[BB Bet]]</f>
        <v>-3.3579069767441785E-3</v>
      </c>
      <c r="Y1681" s="5">
        <f>Y1680</f>
        <v>0.70073858749400875</v>
      </c>
    </row>
    <row r="1682" spans="1:25" x14ac:dyDescent="0.35">
      <c r="A1682" s="4">
        <v>2020020868</v>
      </c>
      <c r="B1682" s="4">
        <v>113</v>
      </c>
      <c r="C1682" s="4" t="s">
        <v>24</v>
      </c>
      <c r="D1682" s="4" t="s">
        <v>25</v>
      </c>
      <c r="E1682" s="4">
        <v>0</v>
      </c>
      <c r="F1682" s="4">
        <v>1</v>
      </c>
      <c r="G1682" s="4">
        <v>1.95</v>
      </c>
      <c r="H1682">
        <v>0.47282294146203058</v>
      </c>
      <c r="I1682">
        <f>((Table1[[#This Row],[H-S prob.]]*(Table1[[#This Row],[Odds]]-1)-1+Table1[[#This Row],[H-S prob.]])/(Table1[[#This Row],[Odds]]-1))*0.3</f>
        <v>-2.4630083415486444E-2</v>
      </c>
      <c r="K1682">
        <f>(Table1[[#This Row],[H-S Bet]]*Table1[[#This Row],[Odds]]*Table1[[#This Row],[Win]]-Table1[[#This Row],[H-S Bet]])*Table1[[#This Row],[H-S Bankroll]]</f>
        <v>0</v>
      </c>
      <c r="L1682">
        <f>Table1[[#This Row],[H-S Bet]]*Table1[[#This Row],[Odds]]*Table1[[#This Row],[Win]]-Table1[[#This Row],[H-S Bet]]</f>
        <v>0</v>
      </c>
      <c r="M1682" s="5">
        <f>M1681</f>
        <v>1.1963381706501142</v>
      </c>
      <c r="N1682" s="4">
        <v>0.47199999999999998</v>
      </c>
      <c r="O1682" s="4">
        <f>((Table1[[#This Row],[Dom prob.]]*(Table1[[#This Row],[Odds]]-1)-1+Table1[[#This Row],[Dom prob.]])/(Table1[[#This Row],[Odds]]-1))*0.3</f>
        <v>-2.5136842105263194E-2</v>
      </c>
      <c r="P1682" s="4"/>
      <c r="Q1682" s="4">
        <f>(Table1[[#This Row],[Dom Bet]]*Table1[[#This Row],[Odds]]*Table1[[#This Row],[Win]]-Table1[[#This Row],[Dom Bet]])*Table1[[#This Row],[Dom Bankroll]]</f>
        <v>0</v>
      </c>
      <c r="R1682" s="4">
        <f>Table1[[#This Row],[Dom Bet]]*Table1[[#This Row],[Odds]]*Table1[[#This Row],[Win]]-Table1[[#This Row],[Dom Bet]]</f>
        <v>0</v>
      </c>
      <c r="S1682" s="4">
        <f>S1681</f>
        <v>1.6192027182529287</v>
      </c>
      <c r="T1682">
        <v>0.52010000000000001</v>
      </c>
      <c r="U1682">
        <f>((Table1[[#This Row],[BB prob.]]*(Table1[[#This Row],[Odds]]-1)-1+Table1[[#This Row],[BB prob.]])/(Table1[[#This Row],[Odds]]-1))*0.3</f>
        <v>4.4826315789473553E-3</v>
      </c>
      <c r="V1682">
        <v>4.4826315789473553E-3</v>
      </c>
      <c r="W1682">
        <f>(Table1[[#This Row],[BB Bet]]*Table1[[#This Row],[Odds]]*Table1[[#This Row],[Win]]-Table1[[#This Row],[BB Bet]])*Table1[[#This Row],[BB Bankroll]]</f>
        <v>2.9840952748432271E-3</v>
      </c>
      <c r="X1682">
        <f>Table1[[#This Row],[BB Bet]]*Table1[[#This Row],[Odds]]*Table1[[#This Row],[Win]]-Table1[[#This Row],[BB Bet]]</f>
        <v>4.2584999999999871E-3</v>
      </c>
      <c r="Y1682" s="5">
        <f>Y1681</f>
        <v>0.70073858749400875</v>
      </c>
    </row>
    <row r="1683" spans="1:25" x14ac:dyDescent="0.35">
      <c r="A1683" s="4">
        <v>2020020868</v>
      </c>
      <c r="B1683" s="4">
        <v>113</v>
      </c>
      <c r="C1683" s="4" t="s">
        <v>25</v>
      </c>
      <c r="D1683" s="4" t="s">
        <v>24</v>
      </c>
      <c r="E1683" s="4">
        <v>1</v>
      </c>
      <c r="F1683" s="4">
        <v>0</v>
      </c>
      <c r="G1683" s="4">
        <v>1.91</v>
      </c>
      <c r="H1683">
        <v>0.52717705853796948</v>
      </c>
      <c r="I1683">
        <f>((Table1[[#This Row],[H-S prob.]]*(Table1[[#This Row],[Odds]]-1)-1+Table1[[#This Row],[H-S prob.]])/(Table1[[#This Row],[Odds]]-1))*0.3</f>
        <v>2.2774225739082624E-3</v>
      </c>
      <c r="J1683">
        <v>2.2774225739082624E-3</v>
      </c>
      <c r="K1683">
        <f>(Table1[[#This Row],[H-S Bet]]*Table1[[#This Row],[Odds]]*Table1[[#This Row],[Win]]-Table1[[#This Row],[H-S Bet]])*Table1[[#This Row],[H-S Bankroll]]</f>
        <v>-2.7245675558666849E-3</v>
      </c>
      <c r="L1683">
        <f>Table1[[#This Row],[H-S Bet]]*Table1[[#This Row],[Odds]]*Table1[[#This Row],[Win]]-Table1[[#This Row],[H-S Bet]]</f>
        <v>-2.2774225739082624E-3</v>
      </c>
      <c r="M1683" s="5">
        <f>M1682</f>
        <v>1.1963381706501142</v>
      </c>
      <c r="N1683" s="4">
        <v>0.52800000000000002</v>
      </c>
      <c r="O1683" s="4">
        <f>((Table1[[#This Row],[Dom prob.]]*(Table1[[#This Row],[Odds]]-1)-1+Table1[[#This Row],[Dom prob.]])/(Table1[[#This Row],[Odds]]-1))*0.3</f>
        <v>2.7956043956044101E-3</v>
      </c>
      <c r="P1683" s="4">
        <v>2.7956043956044101E-3</v>
      </c>
      <c r="Q1683" s="4">
        <f>(Table1[[#This Row],[Dom Bet]]*Table1[[#This Row],[Odds]]*Table1[[#This Row],[Win]]-Table1[[#This Row],[Dom Bet]])*Table1[[#This Row],[Dom Bankroll]]</f>
        <v>-4.526650236522497E-3</v>
      </c>
      <c r="R1683" s="4">
        <f>Table1[[#This Row],[Dom Bet]]*Table1[[#This Row],[Odds]]*Table1[[#This Row],[Win]]-Table1[[#This Row],[Dom Bet]]</f>
        <v>-2.7956043956044101E-3</v>
      </c>
      <c r="S1683" s="4">
        <f>S1682</f>
        <v>1.6192027182529287</v>
      </c>
      <c r="T1683">
        <v>0.47989999999999999</v>
      </c>
      <c r="U1683">
        <f>((Table1[[#This Row],[BB prob.]]*(Table1[[#This Row],[Odds]]-1)-1+Table1[[#This Row],[BB prob.]])/(Table1[[#This Row],[Odds]]-1))*0.3</f>
        <v>-2.7491538461538463E-2</v>
      </c>
      <c r="W1683">
        <f>(Table1[[#This Row],[BB Bet]]*Table1[[#This Row],[Odds]]*Table1[[#This Row],[Win]]-Table1[[#This Row],[BB Bet]])*Table1[[#This Row],[BB Bankroll]]</f>
        <v>0</v>
      </c>
      <c r="X1683">
        <f>Table1[[#This Row],[BB Bet]]*Table1[[#This Row],[Odds]]*Table1[[#This Row],[Win]]-Table1[[#This Row],[BB Bet]]</f>
        <v>0</v>
      </c>
      <c r="Y1683" s="5">
        <f>Y1682</f>
        <v>0.70073858749400875</v>
      </c>
    </row>
    <row r="1684" spans="1:25" x14ac:dyDescent="0.35">
      <c r="A1684" s="4">
        <v>2020020868.0999999</v>
      </c>
      <c r="B1684" s="4">
        <v>113</v>
      </c>
      <c r="C1684" s="4" t="s">
        <v>8</v>
      </c>
      <c r="D1684" s="4" t="s">
        <v>9</v>
      </c>
      <c r="E1684" s="4">
        <v>1</v>
      </c>
      <c r="F1684" s="4">
        <v>1</v>
      </c>
      <c r="G1684" s="4">
        <v>1.41</v>
      </c>
      <c r="H1684">
        <v>0.63126492350765639</v>
      </c>
      <c r="I1684">
        <f>((Table1[[#This Row],[H-S prob.]]*(Table1[[#This Row],[Odds]]-1)-1+Table1[[#This Row],[H-S prob.]])/(Table1[[#This Row],[Odds]]-1))*0.3</f>
        <v>-8.042667647868619E-2</v>
      </c>
      <c r="K1684">
        <f>(Table1[[#This Row],[H-S Bet]]*Table1[[#This Row],[Odds]]*Table1[[#This Row],[Win]]-Table1[[#This Row],[H-S Bet]])*Table1[[#This Row],[H-S Bankroll]]</f>
        <v>0</v>
      </c>
      <c r="L1684">
        <f>Table1[[#This Row],[H-S Bet]]*Table1[[#This Row],[Odds]]*Table1[[#This Row],[Win]]-Table1[[#This Row],[H-S Bet]]</f>
        <v>0</v>
      </c>
      <c r="M1684" s="5">
        <f>M1683</f>
        <v>1.1963381706501142</v>
      </c>
      <c r="N1684" s="4">
        <v>0.60199999999999998</v>
      </c>
      <c r="O1684" s="4">
        <f>((Table1[[#This Row],[Dom prob.]]*(Table1[[#This Row],[Odds]]-1)-1+Table1[[#This Row],[Dom prob.]])/(Table1[[#This Row],[Odds]]-1))*0.3</f>
        <v>-0.11061951219512203</v>
      </c>
      <c r="P1684" s="4"/>
      <c r="Q1684" s="4">
        <f>(Table1[[#This Row],[Dom Bet]]*Table1[[#This Row],[Odds]]*Table1[[#This Row],[Win]]-Table1[[#This Row],[Dom Bet]])*Table1[[#This Row],[Dom Bankroll]]</f>
        <v>0</v>
      </c>
      <c r="R1684" s="4">
        <f>Table1[[#This Row],[Dom Bet]]*Table1[[#This Row],[Odds]]*Table1[[#This Row],[Win]]-Table1[[#This Row],[Dom Bet]]</f>
        <v>0</v>
      </c>
      <c r="S1684" s="4">
        <f>S1683</f>
        <v>1.6192027182529287</v>
      </c>
      <c r="T1684">
        <v>0.68169999999999997</v>
      </c>
      <c r="U1684">
        <f>((Table1[[#This Row],[BB prob.]]*(Table1[[#This Row],[Odds]]-1)-1+Table1[[#This Row],[BB prob.]])/(Table1[[#This Row],[Odds]]-1))*0.3</f>
        <v>-2.8392439024390353E-2</v>
      </c>
      <c r="W1684">
        <f>(Table1[[#This Row],[BB Bet]]*Table1[[#This Row],[Odds]]*Table1[[#This Row],[Win]]-Table1[[#This Row],[BB Bet]])*Table1[[#This Row],[BB Bankroll]]</f>
        <v>0</v>
      </c>
      <c r="X1684">
        <f>Table1[[#This Row],[BB Bet]]*Table1[[#This Row],[Odds]]*Table1[[#This Row],[Win]]-Table1[[#This Row],[BB Bet]]</f>
        <v>0</v>
      </c>
      <c r="Y1684" s="5">
        <f>Y1683</f>
        <v>0.70073858749400875</v>
      </c>
    </row>
    <row r="1685" spans="1:25" x14ac:dyDescent="0.35">
      <c r="A1685" s="4">
        <v>2020020868.0999999</v>
      </c>
      <c r="B1685" s="4">
        <v>113</v>
      </c>
      <c r="C1685" s="4" t="s">
        <v>9</v>
      </c>
      <c r="D1685" s="4" t="s">
        <v>8</v>
      </c>
      <c r="E1685" s="4">
        <v>0</v>
      </c>
      <c r="F1685" s="4">
        <v>0</v>
      </c>
      <c r="G1685" s="4">
        <v>3.05</v>
      </c>
      <c r="H1685">
        <v>0.36873507649234366</v>
      </c>
      <c r="I1685">
        <f>((Table1[[#This Row],[H-S prob.]]*(Table1[[#This Row],[Odds]]-1)-1+Table1[[#This Row],[H-S prob.]])/(Table1[[#This Row],[Odds]]-1))*0.3</f>
        <v>1.8240290239265568E-2</v>
      </c>
      <c r="J1685">
        <v>1.8240290239265568E-2</v>
      </c>
      <c r="K1685">
        <f>(Table1[[#This Row],[H-S Bet]]*Table1[[#This Row],[Odds]]*Table1[[#This Row],[Win]]-Table1[[#This Row],[H-S Bet]])*Table1[[#This Row],[H-S Bankroll]]</f>
        <v>-2.1821555456970104E-2</v>
      </c>
      <c r="L1685">
        <f>Table1[[#This Row],[H-S Bet]]*Table1[[#This Row],[Odds]]*Table1[[#This Row],[Win]]-Table1[[#This Row],[H-S Bet]]</f>
        <v>-1.8240290239265568E-2</v>
      </c>
      <c r="M1685" s="5">
        <f>M1684</f>
        <v>1.1963381706501142</v>
      </c>
      <c r="N1685" s="4">
        <v>0.39800000000000002</v>
      </c>
      <c r="O1685" s="4">
        <f>((Table1[[#This Row],[Dom prob.]]*(Table1[[#This Row],[Odds]]-1)-1+Table1[[#This Row],[Dom prob.]])/(Table1[[#This Row],[Odds]]-1))*0.3</f>
        <v>3.1302439024390241E-2</v>
      </c>
      <c r="P1685" s="4">
        <v>3.1302439024390241E-2</v>
      </c>
      <c r="Q1685" s="4">
        <f>(Table1[[#This Row],[Dom Bet]]*Table1[[#This Row],[Odds]]*Table1[[#This Row],[Win]]-Table1[[#This Row],[Dom Bet]])*Table1[[#This Row],[Dom Bankroll]]</f>
        <v>-5.068499435623923E-2</v>
      </c>
      <c r="R1685" s="4">
        <f>Table1[[#This Row],[Dom Bet]]*Table1[[#This Row],[Odds]]*Table1[[#This Row],[Win]]-Table1[[#This Row],[Dom Bet]]</f>
        <v>-3.1302439024390241E-2</v>
      </c>
      <c r="S1685" s="4">
        <f>S1684</f>
        <v>1.6192027182529287</v>
      </c>
      <c r="T1685">
        <v>0.31830000000000003</v>
      </c>
      <c r="U1685">
        <f>((Table1[[#This Row],[BB prob.]]*(Table1[[#This Row],[Odds]]-1)-1+Table1[[#This Row],[BB prob.]])/(Table1[[#This Row],[Odds]]-1))*0.3</f>
        <v>-4.2709756097561004E-3</v>
      </c>
      <c r="W1685">
        <f>(Table1[[#This Row],[BB Bet]]*Table1[[#This Row],[Odds]]*Table1[[#This Row],[Win]]-Table1[[#This Row],[BB Bet]])*Table1[[#This Row],[BB Bankroll]]</f>
        <v>0</v>
      </c>
      <c r="X1685">
        <f>Table1[[#This Row],[BB Bet]]*Table1[[#This Row],[Odds]]*Table1[[#This Row],[Win]]-Table1[[#This Row],[BB Bet]]</f>
        <v>0</v>
      </c>
      <c r="Y1685" s="5">
        <f>Y1684</f>
        <v>0.70073858749400875</v>
      </c>
    </row>
    <row r="1686" spans="1:25" x14ac:dyDescent="0.35">
      <c r="A1686" s="4">
        <v>2020020869.0999999</v>
      </c>
      <c r="B1686" s="4">
        <v>114</v>
      </c>
      <c r="C1686" s="4" t="s">
        <v>4</v>
      </c>
      <c r="D1686" s="4" t="s">
        <v>32</v>
      </c>
      <c r="E1686" s="4">
        <v>1</v>
      </c>
      <c r="F1686" s="4">
        <v>1</v>
      </c>
      <c r="G1686" s="4">
        <v>2.2000000000000002</v>
      </c>
      <c r="H1686">
        <v>0.4598749527584699</v>
      </c>
      <c r="I1686">
        <f>((Table1[[#This Row],[H-S prob.]]*(Table1[[#This Row],[Odds]]-1)-1+Table1[[#This Row],[H-S prob.]])/(Table1[[#This Row],[Odds]]-1))*0.3</f>
        <v>2.9312240171584787E-3</v>
      </c>
      <c r="J1686">
        <v>2.9312240171584787E-3</v>
      </c>
      <c r="K1686">
        <f>(Table1[[#This Row],[H-S Bet]]*Table1[[#This Row],[Odds]]*Table1[[#This Row],[Win]]-Table1[[#This Row],[H-S Bet]])*Table1[[#This Row],[H-S Bankroll]]</f>
        <v>3.8349161267603868E-3</v>
      </c>
      <c r="L1686">
        <f>Table1[[#This Row],[H-S Bet]]*Table1[[#This Row],[Odds]]*Table1[[#This Row],[Win]]-Table1[[#This Row],[H-S Bet]]</f>
        <v>3.5174688205901754E-3</v>
      </c>
      <c r="M1686" s="5">
        <f>M1685+SUM(K1658:K1685)</f>
        <v>1.0902487903551477</v>
      </c>
      <c r="N1686" s="4">
        <v>0.501</v>
      </c>
      <c r="O1686" s="4">
        <f>((Table1[[#This Row],[Dom prob.]]*(Table1[[#This Row],[Odds]]-1)-1+Table1[[#This Row],[Dom prob.]])/(Table1[[#This Row],[Odds]]-1))*0.3</f>
        <v>2.5550000000000014E-2</v>
      </c>
      <c r="P1686" s="4">
        <v>2.5550000000000014E-2</v>
      </c>
      <c r="Q1686" s="4">
        <f>(Table1[[#This Row],[Dom Bet]]*Table1[[#This Row],[Odds]]*Table1[[#This Row],[Win]]-Table1[[#This Row],[Dom Bet]])*Table1[[#This Row],[Dom Bankroll]]</f>
        <v>4.8704952730898518E-2</v>
      </c>
      <c r="R1686" s="4">
        <f>Table1[[#This Row],[Dom Bet]]*Table1[[#This Row],[Odds]]*Table1[[#This Row],[Win]]-Table1[[#This Row],[Dom Bet]]</f>
        <v>3.0660000000000024E-2</v>
      </c>
      <c r="S1686" s="4">
        <f>S1685+SUM(Q1658:Q1685)</f>
        <v>1.5885503173809028</v>
      </c>
      <c r="T1686">
        <v>0.45490000000000003</v>
      </c>
      <c r="U1686">
        <f>((Table1[[#This Row],[BB prob.]]*(Table1[[#This Row],[Odds]]-1)-1+Table1[[#This Row],[BB prob.]])/(Table1[[#This Row],[Odds]]-1))*0.3</f>
        <v>1.9500000000004233E-4</v>
      </c>
      <c r="V1686">
        <v>1.9500000000004233E-4</v>
      </c>
      <c r="W1686">
        <f>(Table1[[#This Row],[BB Bet]]*Table1[[#This Row],[Odds]]*Table1[[#This Row],[Win]]-Table1[[#This Row],[BB Bet]])*Table1[[#This Row],[BB Bankroll]]</f>
        <v>1.8126223825031774E-4</v>
      </c>
      <c r="X1686">
        <f>Table1[[#This Row],[BB Bet]]*Table1[[#This Row],[Odds]]*Table1[[#This Row],[Win]]-Table1[[#This Row],[BB Bet]]</f>
        <v>2.3400000000005082E-4</v>
      </c>
      <c r="Y1686" s="5">
        <f>Y1685+SUM(W1658:W1685)</f>
        <v>0.77462494978751439</v>
      </c>
    </row>
    <row r="1687" spans="1:25" x14ac:dyDescent="0.35">
      <c r="A1687" s="4">
        <v>2020020869.0999999</v>
      </c>
      <c r="B1687" s="4">
        <v>114</v>
      </c>
      <c r="C1687" s="4" t="s">
        <v>32</v>
      </c>
      <c r="D1687" s="4" t="s">
        <v>4</v>
      </c>
      <c r="E1687" s="4">
        <v>0</v>
      </c>
      <c r="F1687" s="4">
        <v>0</v>
      </c>
      <c r="G1687" s="4">
        <v>1.86</v>
      </c>
      <c r="H1687">
        <v>0.54012504724152999</v>
      </c>
      <c r="I1687">
        <f>((Table1[[#This Row],[H-S prob.]]*(Table1[[#This Row],[Odds]]-1)-1+Table1[[#This Row],[H-S prob.]])/(Table1[[#This Row],[Odds]]-1))*0.3</f>
        <v>1.616019024155514E-3</v>
      </c>
      <c r="J1687">
        <v>1.616019024155514E-3</v>
      </c>
      <c r="K1687">
        <f>(Table1[[#This Row],[H-S Bet]]*Table1[[#This Row],[Odds]]*Table1[[#This Row],[Win]]-Table1[[#This Row],[H-S Bet]])*Table1[[#This Row],[H-S Bankroll]]</f>
        <v>-1.7618627862764553E-3</v>
      </c>
      <c r="L1687">
        <f>Table1[[#This Row],[H-S Bet]]*Table1[[#This Row],[Odds]]*Table1[[#This Row],[Win]]-Table1[[#This Row],[H-S Bet]]</f>
        <v>-1.616019024155514E-3</v>
      </c>
      <c r="M1687" s="5">
        <f>M1686</f>
        <v>1.0902487903551477</v>
      </c>
      <c r="N1687" s="4">
        <v>0.499</v>
      </c>
      <c r="O1687" s="4">
        <f>((Table1[[#This Row],[Dom prob.]]*(Table1[[#This Row],[Odds]]-1)-1+Table1[[#This Row],[Dom prob.]])/(Table1[[#This Row],[Odds]]-1))*0.3</f>
        <v>-2.5067441860465087E-2</v>
      </c>
      <c r="P1687" s="4"/>
      <c r="Q1687" s="4">
        <f>(Table1[[#This Row],[Dom Bet]]*Table1[[#This Row],[Odds]]*Table1[[#This Row],[Win]]-Table1[[#This Row],[Dom Bet]])*Table1[[#This Row],[Dom Bankroll]]</f>
        <v>0</v>
      </c>
      <c r="R1687" s="4">
        <f>Table1[[#This Row],[Dom Bet]]*Table1[[#This Row],[Odds]]*Table1[[#This Row],[Win]]-Table1[[#This Row],[Dom Bet]]</f>
        <v>0</v>
      </c>
      <c r="S1687" s="4">
        <f>S1686</f>
        <v>1.5885503173809028</v>
      </c>
      <c r="T1687">
        <v>0.54509999999999992</v>
      </c>
      <c r="U1687">
        <f>((Table1[[#This Row],[BB prob.]]*(Table1[[#This Row],[Odds]]-1)-1+Table1[[#This Row],[BB prob.]])/(Table1[[#This Row],[Odds]]-1))*0.3</f>
        <v>4.8439534883720371E-3</v>
      </c>
      <c r="V1687">
        <v>4.8439534883720371E-3</v>
      </c>
      <c r="W1687">
        <f>(Table1[[#This Row],[BB Bet]]*Table1[[#This Row],[Odds]]*Table1[[#This Row],[Win]]-Table1[[#This Row],[BB Bet]])*Table1[[#This Row],[BB Bankroll]]</f>
        <v>-3.7522472277032445E-3</v>
      </c>
      <c r="X1687">
        <f>Table1[[#This Row],[BB Bet]]*Table1[[#This Row],[Odds]]*Table1[[#This Row],[Win]]-Table1[[#This Row],[BB Bet]]</f>
        <v>-4.8439534883720371E-3</v>
      </c>
      <c r="Y1687" s="5">
        <f>Y1686</f>
        <v>0.77462494978751439</v>
      </c>
    </row>
    <row r="1688" spans="1:25" x14ac:dyDescent="0.35">
      <c r="A1688" s="4">
        <v>2020020869.2</v>
      </c>
      <c r="B1688" s="4">
        <v>114</v>
      </c>
      <c r="C1688" s="4" t="s">
        <v>22</v>
      </c>
      <c r="D1688" s="4" t="s">
        <v>30</v>
      </c>
      <c r="E1688" s="4">
        <v>1</v>
      </c>
      <c r="F1688" s="4">
        <v>1</v>
      </c>
      <c r="G1688" s="4">
        <v>1.54</v>
      </c>
      <c r="H1688">
        <v>0.60390693902345505</v>
      </c>
      <c r="I1688">
        <f>((Table1[[#This Row],[H-S prob.]]*(Table1[[#This Row],[Odds]]-1)-1+Table1[[#This Row],[H-S prob.]])/(Table1[[#This Row],[Odds]]-1))*0.3</f>
        <v>-3.8879618835488461E-2</v>
      </c>
      <c r="K1688">
        <f>(Table1[[#This Row],[H-S Bet]]*Table1[[#This Row],[Odds]]*Table1[[#This Row],[Win]]-Table1[[#This Row],[H-S Bet]])*Table1[[#This Row],[H-S Bankroll]]</f>
        <v>0</v>
      </c>
      <c r="L1688">
        <f>Table1[[#This Row],[H-S Bet]]*Table1[[#This Row],[Odds]]*Table1[[#This Row],[Win]]-Table1[[#This Row],[H-S Bet]]</f>
        <v>0</v>
      </c>
      <c r="M1688" s="5">
        <f>M1687</f>
        <v>1.0902487903551477</v>
      </c>
      <c r="N1688" s="4">
        <v>0.60099999999999998</v>
      </c>
      <c r="O1688" s="4">
        <f>((Table1[[#This Row],[Dom prob.]]*(Table1[[#This Row],[Odds]]-1)-1+Table1[[#This Row],[Dom prob.]])/(Table1[[#This Row],[Odds]]-1))*0.3</f>
        <v>-4.1366666666666649E-2</v>
      </c>
      <c r="P1688" s="4"/>
      <c r="Q1688" s="4">
        <f>(Table1[[#This Row],[Dom Bet]]*Table1[[#This Row],[Odds]]*Table1[[#This Row],[Win]]-Table1[[#This Row],[Dom Bet]])*Table1[[#This Row],[Dom Bankroll]]</f>
        <v>0</v>
      </c>
      <c r="R1688" s="4">
        <f>Table1[[#This Row],[Dom Bet]]*Table1[[#This Row],[Odds]]*Table1[[#This Row],[Win]]-Table1[[#This Row],[Dom Bet]]</f>
        <v>0</v>
      </c>
      <c r="S1688" s="4">
        <f>S1687</f>
        <v>1.5885503173809028</v>
      </c>
      <c r="T1688">
        <v>0.57189999999999996</v>
      </c>
      <c r="U1688">
        <f>((Table1[[#This Row],[BB prob.]]*(Table1[[#This Row],[Odds]]-1)-1+Table1[[#This Row],[BB prob.]])/(Table1[[#This Row],[Odds]]-1))*0.3</f>
        <v>-6.6263333333333327E-2</v>
      </c>
      <c r="W1688">
        <f>(Table1[[#This Row],[BB Bet]]*Table1[[#This Row],[Odds]]*Table1[[#This Row],[Win]]-Table1[[#This Row],[BB Bet]])*Table1[[#This Row],[BB Bankroll]]</f>
        <v>0</v>
      </c>
      <c r="X1688">
        <f>Table1[[#This Row],[BB Bet]]*Table1[[#This Row],[Odds]]*Table1[[#This Row],[Win]]-Table1[[#This Row],[BB Bet]]</f>
        <v>0</v>
      </c>
      <c r="Y1688" s="5">
        <f>Y1687</f>
        <v>0.77462494978751439</v>
      </c>
    </row>
    <row r="1689" spans="1:25" x14ac:dyDescent="0.35">
      <c r="A1689" s="4">
        <v>2020020869.2</v>
      </c>
      <c r="B1689" s="4">
        <v>114</v>
      </c>
      <c r="C1689" s="4" t="s">
        <v>30</v>
      </c>
      <c r="D1689" s="4" t="s">
        <v>22</v>
      </c>
      <c r="E1689" s="4">
        <v>0</v>
      </c>
      <c r="F1689" s="4">
        <v>0</v>
      </c>
      <c r="G1689" s="4">
        <v>2.65</v>
      </c>
      <c r="H1689">
        <v>0.39609306097654501</v>
      </c>
      <c r="I1689">
        <f>((Table1[[#This Row],[H-S prob.]]*(Table1[[#This Row],[Odds]]-1)-1+Table1[[#This Row],[H-S prob.]])/(Table1[[#This Row],[Odds]]-1))*0.3</f>
        <v>9.0266566523353239E-3</v>
      </c>
      <c r="J1689">
        <v>9.0266566523353239E-3</v>
      </c>
      <c r="K1689">
        <f>(Table1[[#This Row],[H-S Bet]]*Table1[[#This Row],[Odds]]*Table1[[#This Row],[Win]]-Table1[[#This Row],[H-S Bet]])*Table1[[#This Row],[H-S Bankroll]]</f>
        <v>-9.8413014961598339E-3</v>
      </c>
      <c r="L1689">
        <f>Table1[[#This Row],[H-S Bet]]*Table1[[#This Row],[Odds]]*Table1[[#This Row],[Win]]-Table1[[#This Row],[H-S Bet]]</f>
        <v>-9.0266566523353239E-3</v>
      </c>
      <c r="M1689" s="5">
        <f>M1688</f>
        <v>1.0902487903551477</v>
      </c>
      <c r="N1689" s="4">
        <v>0.39900000000000002</v>
      </c>
      <c r="O1689" s="4">
        <f>((Table1[[#This Row],[Dom prob.]]*(Table1[[#This Row],[Odds]]-1)-1+Table1[[#This Row],[Dom prob.]])/(Table1[[#This Row],[Odds]]-1))*0.3</f>
        <v>1.0427272727272729E-2</v>
      </c>
      <c r="P1689" s="4">
        <v>1.0427272727272729E-2</v>
      </c>
      <c r="Q1689" s="4">
        <f>(Table1[[#This Row],[Dom Bet]]*Table1[[#This Row],[Odds]]*Table1[[#This Row],[Win]]-Table1[[#This Row],[Dom Bet]])*Table1[[#This Row],[Dom Bankroll]]</f>
        <v>-1.6564247400326325E-2</v>
      </c>
      <c r="R1689" s="4">
        <f>Table1[[#This Row],[Dom Bet]]*Table1[[#This Row],[Odds]]*Table1[[#This Row],[Win]]-Table1[[#This Row],[Dom Bet]]</f>
        <v>-1.0427272727272729E-2</v>
      </c>
      <c r="S1689" s="4">
        <f>S1688</f>
        <v>1.5885503173809028</v>
      </c>
      <c r="T1689">
        <v>0.42810000000000004</v>
      </c>
      <c r="U1689">
        <f>((Table1[[#This Row],[BB prob.]]*(Table1[[#This Row],[Odds]]-1)-1+Table1[[#This Row],[BB prob.]])/(Table1[[#This Row],[Odds]]-1))*0.3</f>
        <v>2.4448181818181831E-2</v>
      </c>
      <c r="V1689">
        <v>2.4448181818181831E-2</v>
      </c>
      <c r="W1689">
        <f>(Table1[[#This Row],[BB Bet]]*Table1[[#This Row],[Odds]]*Table1[[#This Row],[Win]]-Table1[[#This Row],[BB Bet]])*Table1[[#This Row],[BB Bankroll]]</f>
        <v>-1.8938171613305122E-2</v>
      </c>
      <c r="X1689">
        <f>Table1[[#This Row],[BB Bet]]*Table1[[#This Row],[Odds]]*Table1[[#This Row],[Win]]-Table1[[#This Row],[BB Bet]]</f>
        <v>-2.4448181818181831E-2</v>
      </c>
      <c r="Y1689" s="5">
        <f>Y1688</f>
        <v>0.77462494978751439</v>
      </c>
    </row>
    <row r="1690" spans="1:25" x14ac:dyDescent="0.35">
      <c r="A1690" s="4">
        <v>2020020870.0999999</v>
      </c>
      <c r="B1690" s="4">
        <v>115</v>
      </c>
      <c r="C1690" s="4" t="s">
        <v>14</v>
      </c>
      <c r="D1690" s="4" t="s">
        <v>16</v>
      </c>
      <c r="E1690" s="4">
        <v>1</v>
      </c>
      <c r="F1690" s="4">
        <v>1</v>
      </c>
      <c r="G1690" s="4">
        <v>1.61</v>
      </c>
      <c r="H1690">
        <v>0.58413403076043191</v>
      </c>
      <c r="I1690">
        <f>((Table1[[#This Row],[H-S prob.]]*(Table1[[#This Row],[Odds]]-1)-1+Table1[[#This Row],[H-S prob.]])/(Table1[[#This Row],[Odds]]-1))*0.3</f>
        <v>-2.9284037938871098E-2</v>
      </c>
      <c r="K1690">
        <f>(Table1[[#This Row],[H-S Bet]]*Table1[[#This Row],[Odds]]*Table1[[#This Row],[Win]]-Table1[[#This Row],[H-S Bet]])*Table1[[#This Row],[H-S Bankroll]]</f>
        <v>0</v>
      </c>
      <c r="L1690">
        <f>Table1[[#This Row],[H-S Bet]]*Table1[[#This Row],[Odds]]*Table1[[#This Row],[Win]]-Table1[[#This Row],[H-S Bet]]</f>
        <v>0</v>
      </c>
      <c r="M1690" s="5">
        <f>M1689+SUM(K1686:K1689)</f>
        <v>1.0824805421994717</v>
      </c>
      <c r="N1690" s="4">
        <v>0.60399999999999998</v>
      </c>
      <c r="O1690" s="4">
        <f>((Table1[[#This Row],[Dom prob.]]*(Table1[[#This Row],[Odds]]-1)-1+Table1[[#This Row],[Dom prob.]])/(Table1[[#This Row],[Odds]]-1))*0.3</f>
        <v>-1.3554098360655695E-2</v>
      </c>
      <c r="P1690" s="4"/>
      <c r="Q1690" s="4">
        <f>(Table1[[#This Row],[Dom Bet]]*Table1[[#This Row],[Odds]]*Table1[[#This Row],[Win]]-Table1[[#This Row],[Dom Bet]])*Table1[[#This Row],[Dom Bankroll]]</f>
        <v>0</v>
      </c>
      <c r="R1690" s="4">
        <f>Table1[[#This Row],[Dom Bet]]*Table1[[#This Row],[Odds]]*Table1[[#This Row],[Win]]-Table1[[#This Row],[Dom Bet]]</f>
        <v>0</v>
      </c>
      <c r="S1690" s="4">
        <f>S1689+SUM(Q1686:Q1689)</f>
        <v>1.620691022711475</v>
      </c>
      <c r="T1690">
        <v>0.59099999999999997</v>
      </c>
      <c r="U1690">
        <f>((Table1[[#This Row],[BB prob.]]*(Table1[[#This Row],[Odds]]-1)-1+Table1[[#This Row],[BB prob.]])/(Table1[[#This Row],[Odds]]-1))*0.3</f>
        <v>-2.3847540983606513E-2</v>
      </c>
      <c r="W1690">
        <f>(Table1[[#This Row],[BB Bet]]*Table1[[#This Row],[Odds]]*Table1[[#This Row],[Win]]-Table1[[#This Row],[BB Bet]])*Table1[[#This Row],[BB Bankroll]]</f>
        <v>0</v>
      </c>
      <c r="X1690">
        <f>Table1[[#This Row],[BB Bet]]*Table1[[#This Row],[Odds]]*Table1[[#This Row],[Win]]-Table1[[#This Row],[BB Bet]]</f>
        <v>0</v>
      </c>
      <c r="Y1690" s="5">
        <f>Y1689+SUM(W1686:W1689)</f>
        <v>0.7521157931847563</v>
      </c>
    </row>
    <row r="1691" spans="1:25" x14ac:dyDescent="0.35">
      <c r="A1691" s="4">
        <v>2020020870.0999999</v>
      </c>
      <c r="B1691" s="4">
        <v>115</v>
      </c>
      <c r="C1691" s="4" t="s">
        <v>16</v>
      </c>
      <c r="D1691" s="4" t="s">
        <v>14</v>
      </c>
      <c r="E1691" s="4">
        <v>0</v>
      </c>
      <c r="F1691" s="4">
        <v>0</v>
      </c>
      <c r="G1691" s="4">
        <v>2.4500000000000002</v>
      </c>
      <c r="H1691">
        <v>0.41586596923956803</v>
      </c>
      <c r="I1691">
        <f>((Table1[[#This Row],[H-S prob.]]*(Table1[[#This Row],[Odds]]-1)-1+Table1[[#This Row],[H-S prob.]])/(Table1[[#This Row],[Odds]]-1))*0.3</f>
        <v>3.9044740628155343E-3</v>
      </c>
      <c r="J1691">
        <v>3.9044740628155343E-3</v>
      </c>
      <c r="K1691">
        <f>(Table1[[#This Row],[H-S Bet]]*Table1[[#This Row],[Odds]]*Table1[[#This Row],[Win]]-Table1[[#This Row],[H-S Bet]])*Table1[[#This Row],[H-S Bankroll]]</f>
        <v>-4.2265172005203338E-3</v>
      </c>
      <c r="L1691">
        <f>Table1[[#This Row],[H-S Bet]]*Table1[[#This Row],[Odds]]*Table1[[#This Row],[Win]]-Table1[[#This Row],[H-S Bet]]</f>
        <v>-3.9044740628155343E-3</v>
      </c>
      <c r="M1691" s="5">
        <f>M1690</f>
        <v>1.0824805421994717</v>
      </c>
      <c r="N1691" s="4">
        <v>0.39600000000000002</v>
      </c>
      <c r="O1691" s="4">
        <f>((Table1[[#This Row],[Dom prob.]]*(Table1[[#This Row],[Odds]]-1)-1+Table1[[#This Row],[Dom prob.]])/(Table1[[#This Row],[Odds]]-1))*0.3</f>
        <v>-6.1655172413792965E-3</v>
      </c>
      <c r="P1691" s="4"/>
      <c r="Q1691" s="4">
        <f>(Table1[[#This Row],[Dom Bet]]*Table1[[#This Row],[Odds]]*Table1[[#This Row],[Win]]-Table1[[#This Row],[Dom Bet]])*Table1[[#This Row],[Dom Bankroll]]</f>
        <v>0</v>
      </c>
      <c r="R1691" s="4">
        <f>Table1[[#This Row],[Dom Bet]]*Table1[[#This Row],[Odds]]*Table1[[#This Row],[Win]]-Table1[[#This Row],[Dom Bet]]</f>
        <v>0</v>
      </c>
      <c r="S1691" s="4">
        <f>S1690</f>
        <v>1.620691022711475</v>
      </c>
      <c r="T1691">
        <v>0.40900000000000003</v>
      </c>
      <c r="U1691">
        <f>((Table1[[#This Row],[BB prob.]]*(Table1[[#This Row],[Odds]]-1)-1+Table1[[#This Row],[BB prob.]])/(Table1[[#This Row],[Odds]]-1))*0.3</f>
        <v>4.2413793103450491E-4</v>
      </c>
      <c r="V1691">
        <v>4.2413793103450491E-4</v>
      </c>
      <c r="W1691">
        <f>(Table1[[#This Row],[BB Bet]]*Table1[[#This Row],[Odds]]*Table1[[#This Row],[Win]]-Table1[[#This Row],[BB Bet]])*Table1[[#This Row],[BB Bankroll]]</f>
        <v>-3.1900083641975811E-4</v>
      </c>
      <c r="X1691">
        <f>Table1[[#This Row],[BB Bet]]*Table1[[#This Row],[Odds]]*Table1[[#This Row],[Win]]-Table1[[#This Row],[BB Bet]]</f>
        <v>-4.2413793103450491E-4</v>
      </c>
      <c r="Y1691" s="5">
        <f>Y1690</f>
        <v>0.7521157931847563</v>
      </c>
    </row>
    <row r="1692" spans="1:25" x14ac:dyDescent="0.35">
      <c r="A1692" s="4">
        <v>2020020870.2</v>
      </c>
      <c r="B1692" s="4">
        <v>115</v>
      </c>
      <c r="C1692" s="4" t="s">
        <v>31</v>
      </c>
      <c r="D1692" s="4" t="s">
        <v>5</v>
      </c>
      <c r="E1692" s="4">
        <v>1</v>
      </c>
      <c r="F1692" s="4">
        <v>1</v>
      </c>
      <c r="G1692" s="4">
        <v>1.71</v>
      </c>
      <c r="H1692">
        <v>0.45556766356459388</v>
      </c>
      <c r="I1692">
        <f>((Table1[[#This Row],[H-S prob.]]*(Table1[[#This Row],[Odds]]-1)-1+Table1[[#This Row],[H-S prob.]])/(Table1[[#This Row],[Odds]]-1))*0.3</f>
        <v>-9.3371533227272333E-2</v>
      </c>
      <c r="K1692">
        <f>(Table1[[#This Row],[H-S Bet]]*Table1[[#This Row],[Odds]]*Table1[[#This Row],[Win]]-Table1[[#This Row],[H-S Bet]])*Table1[[#This Row],[H-S Bankroll]]</f>
        <v>0</v>
      </c>
      <c r="L1692">
        <f>Table1[[#This Row],[H-S Bet]]*Table1[[#This Row],[Odds]]*Table1[[#This Row],[Win]]-Table1[[#This Row],[H-S Bet]]</f>
        <v>0</v>
      </c>
      <c r="M1692" s="5">
        <f>M1691</f>
        <v>1.0824805421994717</v>
      </c>
      <c r="N1692" s="4">
        <v>0.57799999999999996</v>
      </c>
      <c r="O1692" s="4">
        <f>((Table1[[#This Row],[Dom prob.]]*(Table1[[#This Row],[Odds]]-1)-1+Table1[[#This Row],[Dom prob.]])/(Table1[[#This Row],[Odds]]-1))*0.3</f>
        <v>-4.909859154929609E-3</v>
      </c>
      <c r="P1692" s="4"/>
      <c r="Q1692" s="4">
        <f>(Table1[[#This Row],[Dom Bet]]*Table1[[#This Row],[Odds]]*Table1[[#This Row],[Win]]-Table1[[#This Row],[Dom Bet]])*Table1[[#This Row],[Dom Bankroll]]</f>
        <v>0</v>
      </c>
      <c r="R1692" s="4">
        <f>Table1[[#This Row],[Dom Bet]]*Table1[[#This Row],[Odds]]*Table1[[#This Row],[Win]]-Table1[[#This Row],[Dom Bet]]</f>
        <v>0</v>
      </c>
      <c r="S1692" s="4">
        <f>S1691</f>
        <v>1.620691022711475</v>
      </c>
      <c r="T1692">
        <v>0.50800000000000001</v>
      </c>
      <c r="U1692">
        <f>((Table1[[#This Row],[BB prob.]]*(Table1[[#This Row],[Odds]]-1)-1+Table1[[#This Row],[BB prob.]])/(Table1[[#This Row],[Odds]]-1))*0.3</f>
        <v>-5.5487323943661966E-2</v>
      </c>
      <c r="W1692">
        <f>(Table1[[#This Row],[BB Bet]]*Table1[[#This Row],[Odds]]*Table1[[#This Row],[Win]]-Table1[[#This Row],[BB Bet]])*Table1[[#This Row],[BB Bankroll]]</f>
        <v>0</v>
      </c>
      <c r="X1692">
        <f>Table1[[#This Row],[BB Bet]]*Table1[[#This Row],[Odds]]*Table1[[#This Row],[Win]]-Table1[[#This Row],[BB Bet]]</f>
        <v>0</v>
      </c>
      <c r="Y1692" s="5">
        <f>Y1691</f>
        <v>0.7521157931847563</v>
      </c>
    </row>
    <row r="1693" spans="1:25" x14ac:dyDescent="0.35">
      <c r="A1693" s="4">
        <v>2020020870.2</v>
      </c>
      <c r="B1693" s="4">
        <v>115</v>
      </c>
      <c r="C1693" s="4" t="s">
        <v>5</v>
      </c>
      <c r="D1693" s="4" t="s">
        <v>31</v>
      </c>
      <c r="E1693" s="4">
        <v>0</v>
      </c>
      <c r="F1693" s="4">
        <v>0</v>
      </c>
      <c r="G1693" s="4">
        <v>2.2999999999999998</v>
      </c>
      <c r="H1693">
        <v>0.54443233643540623</v>
      </c>
      <c r="I1693">
        <f>((Table1[[#This Row],[H-S prob.]]*(Table1[[#This Row],[Odds]]-1)-1+Table1[[#This Row],[H-S prob.]])/(Table1[[#This Row],[Odds]]-1))*0.3</f>
        <v>5.8198701646484843E-2</v>
      </c>
      <c r="J1693">
        <v>5.8198701646484843E-2</v>
      </c>
      <c r="K1693">
        <f>(Table1[[#This Row],[H-S Bet]]*Table1[[#This Row],[Odds]]*Table1[[#This Row],[Win]]-Table1[[#This Row],[H-S Bet]])*Table1[[#This Row],[H-S Bankroll]]</f>
        <v>-6.2998962113592197E-2</v>
      </c>
      <c r="L1693">
        <f>Table1[[#This Row],[H-S Bet]]*Table1[[#This Row],[Odds]]*Table1[[#This Row],[Win]]-Table1[[#This Row],[H-S Bet]]</f>
        <v>-5.8198701646484843E-2</v>
      </c>
      <c r="M1693" s="5">
        <f>M1692</f>
        <v>1.0824805421994717</v>
      </c>
      <c r="N1693" s="4">
        <v>0.42200000000000004</v>
      </c>
      <c r="O1693" s="4">
        <f>((Table1[[#This Row],[Dom prob.]]*(Table1[[#This Row],[Odds]]-1)-1+Table1[[#This Row],[Dom prob.]])/(Table1[[#This Row],[Odds]]-1))*0.3</f>
        <v>-6.7846153846153811E-3</v>
      </c>
      <c r="P1693" s="4"/>
      <c r="Q1693" s="4">
        <f>(Table1[[#This Row],[Dom Bet]]*Table1[[#This Row],[Odds]]*Table1[[#This Row],[Win]]-Table1[[#This Row],[Dom Bet]])*Table1[[#This Row],[Dom Bankroll]]</f>
        <v>0</v>
      </c>
      <c r="R1693" s="4">
        <f>Table1[[#This Row],[Dom Bet]]*Table1[[#This Row],[Odds]]*Table1[[#This Row],[Win]]-Table1[[#This Row],[Dom Bet]]</f>
        <v>0</v>
      </c>
      <c r="S1693" s="4">
        <f>S1692</f>
        <v>1.620691022711475</v>
      </c>
      <c r="T1693">
        <v>0.49199999999999999</v>
      </c>
      <c r="U1693">
        <f>((Table1[[#This Row],[BB prob.]]*(Table1[[#This Row],[Odds]]-1)-1+Table1[[#This Row],[BB prob.]])/(Table1[[#This Row],[Odds]]-1))*0.3</f>
        <v>3.0369230769230756E-2</v>
      </c>
      <c r="V1693">
        <v>3.0369230769230756E-2</v>
      </c>
      <c r="W1693">
        <f>(Table1[[#This Row],[BB Bet]]*Table1[[#This Row],[Odds]]*Table1[[#This Row],[Win]]-Table1[[#This Row],[BB Bet]])*Table1[[#This Row],[BB Bankroll]]</f>
        <v>-2.2841178088410897E-2</v>
      </c>
      <c r="X1693">
        <f>Table1[[#This Row],[BB Bet]]*Table1[[#This Row],[Odds]]*Table1[[#This Row],[Win]]-Table1[[#This Row],[BB Bet]]</f>
        <v>-3.0369230769230756E-2</v>
      </c>
      <c r="Y1693" s="5">
        <f>Y1692</f>
        <v>0.7521157931847563</v>
      </c>
    </row>
    <row r="1694" spans="1:25" x14ac:dyDescent="0.35">
      <c r="A1694" s="4">
        <v>2020020870.3</v>
      </c>
      <c r="B1694" s="4">
        <v>115</v>
      </c>
      <c r="C1694" s="4" t="s">
        <v>8</v>
      </c>
      <c r="D1694" s="4" t="s">
        <v>6</v>
      </c>
      <c r="E1694" s="4">
        <v>0</v>
      </c>
      <c r="F1694" s="4">
        <v>1</v>
      </c>
      <c r="G1694" s="4">
        <v>1.95</v>
      </c>
      <c r="H1694">
        <v>0.55115880179478538</v>
      </c>
      <c r="I1694">
        <f>((Table1[[#This Row],[H-S prob.]]*(Table1[[#This Row],[Odds]]-1)-1+Table1[[#This Row],[H-S prob.]])/(Table1[[#This Row],[Odds]]-1))*0.3</f>
        <v>2.3608314789420451E-2</v>
      </c>
      <c r="J1694">
        <v>2.3608314789420451E-2</v>
      </c>
      <c r="K1694">
        <f>(Table1[[#This Row],[H-S Bet]]*Table1[[#This Row],[Odds]]*Table1[[#This Row],[Win]]-Table1[[#This Row],[H-S Bet]])*Table1[[#This Row],[H-S Bankroll]]</f>
        <v>2.427776432398427E-2</v>
      </c>
      <c r="L1694">
        <f>Table1[[#This Row],[H-S Bet]]*Table1[[#This Row],[Odds]]*Table1[[#This Row],[Win]]-Table1[[#This Row],[H-S Bet]]</f>
        <v>2.2427899049949428E-2</v>
      </c>
      <c r="M1694" s="5">
        <f>M1693</f>
        <v>1.0824805421994717</v>
      </c>
      <c r="N1694" s="4">
        <v>0.48599999999999999</v>
      </c>
      <c r="O1694" s="4">
        <f>((Table1[[#This Row],[Dom prob.]]*(Table1[[#This Row],[Odds]]-1)-1+Table1[[#This Row],[Dom prob.]])/(Table1[[#This Row],[Odds]]-1))*0.3</f>
        <v>-1.6515789473684216E-2</v>
      </c>
      <c r="P1694" s="4"/>
      <c r="Q1694" s="4">
        <f>(Table1[[#This Row],[Dom Bet]]*Table1[[#This Row],[Odds]]*Table1[[#This Row],[Win]]-Table1[[#This Row],[Dom Bet]])*Table1[[#This Row],[Dom Bankroll]]</f>
        <v>0</v>
      </c>
      <c r="R1694" s="4">
        <f>Table1[[#This Row],[Dom Bet]]*Table1[[#This Row],[Odds]]*Table1[[#This Row],[Win]]-Table1[[#This Row],[Dom Bet]]</f>
        <v>0</v>
      </c>
      <c r="S1694" s="4">
        <f>S1693</f>
        <v>1.620691022711475</v>
      </c>
      <c r="T1694">
        <v>0.56590000000000007</v>
      </c>
      <c r="U1694">
        <f>((Table1[[#This Row],[BB prob.]]*(Table1[[#This Row],[Odds]]-1)-1+Table1[[#This Row],[BB prob.]])/(Table1[[#This Row],[Odds]]-1))*0.3</f>
        <v>3.2685789473684231E-2</v>
      </c>
      <c r="V1694">
        <v>3.2685789473684231E-2</v>
      </c>
      <c r="W1694">
        <f>(Table1[[#This Row],[BB Bet]]*Table1[[#This Row],[Odds]]*Table1[[#This Row],[Win]]-Table1[[#This Row],[BB Bet]])*Table1[[#This Row],[BB Bankroll]]</f>
        <v>2.3354323552076471E-2</v>
      </c>
      <c r="X1694">
        <f>Table1[[#This Row],[BB Bet]]*Table1[[#This Row],[Odds]]*Table1[[#This Row],[Win]]-Table1[[#This Row],[BB Bet]]</f>
        <v>3.1051500000000017E-2</v>
      </c>
      <c r="Y1694" s="5">
        <f>Y1693</f>
        <v>0.7521157931847563</v>
      </c>
    </row>
    <row r="1695" spans="1:25" x14ac:dyDescent="0.35">
      <c r="A1695" s="4">
        <v>2020020870.3</v>
      </c>
      <c r="B1695" s="4">
        <v>115</v>
      </c>
      <c r="C1695" s="4" t="s">
        <v>6</v>
      </c>
      <c r="D1695" s="4" t="s">
        <v>8</v>
      </c>
      <c r="E1695" s="4">
        <v>1</v>
      </c>
      <c r="F1695" s="4">
        <v>0</v>
      </c>
      <c r="G1695" s="4">
        <v>1.91</v>
      </c>
      <c r="H1695">
        <v>0.44884119820521468</v>
      </c>
      <c r="I1695">
        <f>((Table1[[#This Row],[H-S prob.]]*(Table1[[#This Row],[Odds]]-1)-1+Table1[[#This Row],[H-S prob.]])/(Table1[[#This Row],[Odds]]-1))*0.3</f>
        <v>-4.7048344426826358E-2</v>
      </c>
      <c r="K1695">
        <f>(Table1[[#This Row],[H-S Bet]]*Table1[[#This Row],[Odds]]*Table1[[#This Row],[Win]]-Table1[[#This Row],[H-S Bet]])*Table1[[#This Row],[H-S Bankroll]]</f>
        <v>0</v>
      </c>
      <c r="L1695">
        <f>Table1[[#This Row],[H-S Bet]]*Table1[[#This Row],[Odds]]*Table1[[#This Row],[Win]]-Table1[[#This Row],[H-S Bet]]</f>
        <v>0</v>
      </c>
      <c r="M1695" s="5">
        <f>M1694</f>
        <v>1.0824805421994717</v>
      </c>
      <c r="N1695" s="4">
        <v>0.51400000000000001</v>
      </c>
      <c r="O1695" s="4">
        <f>((Table1[[#This Row],[Dom prob.]]*(Table1[[#This Row],[Odds]]-1)-1+Table1[[#This Row],[Dom prob.]])/(Table1[[#This Row],[Odds]]-1))*0.3</f>
        <v>-6.0197802197802016E-3</v>
      </c>
      <c r="P1695" s="4"/>
      <c r="Q1695" s="4">
        <f>(Table1[[#This Row],[Dom Bet]]*Table1[[#This Row],[Odds]]*Table1[[#This Row],[Win]]-Table1[[#This Row],[Dom Bet]])*Table1[[#This Row],[Dom Bankroll]]</f>
        <v>0</v>
      </c>
      <c r="R1695" s="4">
        <f>Table1[[#This Row],[Dom Bet]]*Table1[[#This Row],[Odds]]*Table1[[#This Row],[Win]]-Table1[[#This Row],[Dom Bet]]</f>
        <v>0</v>
      </c>
      <c r="S1695" s="4">
        <f>S1694</f>
        <v>1.620691022711475</v>
      </c>
      <c r="T1695">
        <v>0.43409999999999999</v>
      </c>
      <c r="U1695">
        <f>((Table1[[#This Row],[BB prob.]]*(Table1[[#This Row],[Odds]]-1)-1+Table1[[#This Row],[BB prob.]])/(Table1[[#This Row],[Odds]]-1))*0.3</f>
        <v>-5.6330439560439594E-2</v>
      </c>
      <c r="W1695">
        <f>(Table1[[#This Row],[BB Bet]]*Table1[[#This Row],[Odds]]*Table1[[#This Row],[Win]]-Table1[[#This Row],[BB Bet]])*Table1[[#This Row],[BB Bankroll]]</f>
        <v>0</v>
      </c>
      <c r="X1695">
        <f>Table1[[#This Row],[BB Bet]]*Table1[[#This Row],[Odds]]*Table1[[#This Row],[Win]]-Table1[[#This Row],[BB Bet]]</f>
        <v>0</v>
      </c>
      <c r="Y1695" s="5">
        <f>Y1694</f>
        <v>0.7521157931847563</v>
      </c>
    </row>
    <row r="1696" spans="1:25" x14ac:dyDescent="0.35">
      <c r="A1696" s="4">
        <v>2020020870.4000001</v>
      </c>
      <c r="B1696" s="4">
        <v>115</v>
      </c>
      <c r="C1696" s="4" t="s">
        <v>15</v>
      </c>
      <c r="D1696" s="4" t="s">
        <v>2</v>
      </c>
      <c r="E1696" s="4">
        <v>0</v>
      </c>
      <c r="F1696" s="4">
        <v>0</v>
      </c>
      <c r="G1696" s="4">
        <v>2.4</v>
      </c>
      <c r="H1696">
        <v>0.39819898175643481</v>
      </c>
      <c r="I1696">
        <f>((Table1[[#This Row],[H-S prob.]]*(Table1[[#This Row],[Odds]]-1)-1+Table1[[#This Row],[H-S prob.]])/(Table1[[#This Row],[Odds]]-1))*0.3</f>
        <v>-9.4976665252620995E-3</v>
      </c>
      <c r="K1696">
        <f>(Table1[[#This Row],[H-S Bet]]*Table1[[#This Row],[Odds]]*Table1[[#This Row],[Win]]-Table1[[#This Row],[H-S Bet]])*Table1[[#This Row],[H-S Bankroll]]</f>
        <v>0</v>
      </c>
      <c r="L1696">
        <f>Table1[[#This Row],[H-S Bet]]*Table1[[#This Row],[Odds]]*Table1[[#This Row],[Win]]-Table1[[#This Row],[H-S Bet]]</f>
        <v>0</v>
      </c>
      <c r="M1696" s="5">
        <f>M1695</f>
        <v>1.0824805421994717</v>
      </c>
      <c r="N1696" s="4">
        <v>0.40500000000000003</v>
      </c>
      <c r="O1696" s="4">
        <f>((Table1[[#This Row],[Dom prob.]]*(Table1[[#This Row],[Odds]]-1)-1+Table1[[#This Row],[Dom prob.]])/(Table1[[#This Row],[Odds]]-1))*0.3</f>
        <v>-6.0000000000000053E-3</v>
      </c>
      <c r="P1696" s="4"/>
      <c r="Q1696" s="4">
        <f>(Table1[[#This Row],[Dom Bet]]*Table1[[#This Row],[Odds]]*Table1[[#This Row],[Win]]-Table1[[#This Row],[Dom Bet]])*Table1[[#This Row],[Dom Bankroll]]</f>
        <v>0</v>
      </c>
      <c r="R1696" s="4">
        <f>Table1[[#This Row],[Dom Bet]]*Table1[[#This Row],[Odds]]*Table1[[#This Row],[Win]]-Table1[[#This Row],[Dom Bet]]</f>
        <v>0</v>
      </c>
      <c r="S1696" s="4">
        <f>S1695</f>
        <v>1.620691022711475</v>
      </c>
      <c r="T1696">
        <v>0.39710000000000001</v>
      </c>
      <c r="U1696">
        <f>((Table1[[#This Row],[BB prob.]]*(Table1[[#This Row],[Odds]]-1)-1+Table1[[#This Row],[BB prob.]])/(Table1[[#This Row],[Odds]]-1))*0.3</f>
        <v>-1.0062857142857142E-2</v>
      </c>
      <c r="W1696">
        <f>(Table1[[#This Row],[BB Bet]]*Table1[[#This Row],[Odds]]*Table1[[#This Row],[Win]]-Table1[[#This Row],[BB Bet]])*Table1[[#This Row],[BB Bankroll]]</f>
        <v>0</v>
      </c>
      <c r="X1696">
        <f>Table1[[#This Row],[BB Bet]]*Table1[[#This Row],[Odds]]*Table1[[#This Row],[Win]]-Table1[[#This Row],[BB Bet]]</f>
        <v>0</v>
      </c>
      <c r="Y1696" s="5">
        <f>Y1695</f>
        <v>0.7521157931847563</v>
      </c>
    </row>
    <row r="1697" spans="1:25" x14ac:dyDescent="0.35">
      <c r="A1697" s="4">
        <v>2020020870.4000001</v>
      </c>
      <c r="B1697" s="4">
        <v>115</v>
      </c>
      <c r="C1697" s="4" t="s">
        <v>2</v>
      </c>
      <c r="D1697" s="4" t="s">
        <v>15</v>
      </c>
      <c r="E1697" s="4">
        <v>1</v>
      </c>
      <c r="F1697" s="4">
        <v>1</v>
      </c>
      <c r="G1697" s="4">
        <v>1.67</v>
      </c>
      <c r="H1697">
        <v>0.60180101824356513</v>
      </c>
      <c r="I1697">
        <f>((Table1[[#This Row],[H-S prob.]]*(Table1[[#This Row],[Odds]]-1)-1+Table1[[#This Row],[H-S prob.]])/(Table1[[#This Row],[Odds]]-1))*0.3</f>
        <v>2.2422539403374755E-3</v>
      </c>
      <c r="J1697">
        <v>2.2422539403374755E-3</v>
      </c>
      <c r="K1697">
        <f>(Table1[[#This Row],[H-S Bet]]*Table1[[#This Row],[Odds]]*Table1[[#This Row],[Win]]-Table1[[#This Row],[H-S Bet]])*Table1[[#This Row],[H-S Bankroll]]</f>
        <v>1.6262214949272261E-3</v>
      </c>
      <c r="L1697">
        <f>Table1[[#This Row],[H-S Bet]]*Table1[[#This Row],[Odds]]*Table1[[#This Row],[Win]]-Table1[[#This Row],[H-S Bet]]</f>
        <v>1.5023101400261085E-3</v>
      </c>
      <c r="M1697" s="5">
        <f>M1696</f>
        <v>1.0824805421994717</v>
      </c>
      <c r="N1697" s="4">
        <v>0.59499999999999997</v>
      </c>
      <c r="O1697" s="4">
        <f>((Table1[[#This Row],[Dom prob.]]*(Table1[[#This Row],[Odds]]-1)-1+Table1[[#This Row],[Dom prob.]])/(Table1[[#This Row],[Odds]]-1))*0.3</f>
        <v>-2.8432835820895873E-3</v>
      </c>
      <c r="P1697" s="4"/>
      <c r="Q1697" s="4">
        <f>(Table1[[#This Row],[Dom Bet]]*Table1[[#This Row],[Odds]]*Table1[[#This Row],[Win]]-Table1[[#This Row],[Dom Bet]])*Table1[[#This Row],[Dom Bankroll]]</f>
        <v>0</v>
      </c>
      <c r="R1697" s="4">
        <f>Table1[[#This Row],[Dom Bet]]*Table1[[#This Row],[Odds]]*Table1[[#This Row],[Win]]-Table1[[#This Row],[Dom Bet]]</f>
        <v>0</v>
      </c>
      <c r="S1697" s="4">
        <f>S1696</f>
        <v>1.620691022711475</v>
      </c>
      <c r="T1697">
        <v>0.60289999999999999</v>
      </c>
      <c r="U1697">
        <f>((Table1[[#This Row],[BB prob.]]*(Table1[[#This Row],[Odds]]-1)-1+Table1[[#This Row],[BB prob.]])/(Table1[[#This Row],[Odds]]-1))*0.3</f>
        <v>3.0640298507462389E-3</v>
      </c>
      <c r="V1697">
        <v>3.0640298507462389E-3</v>
      </c>
      <c r="W1697">
        <f>(Table1[[#This Row],[BB Bet]]*Table1[[#This Row],[Odds]]*Table1[[#This Row],[Win]]-Table1[[#This Row],[BB Bet]])*Table1[[#This Row],[BB Bankroll]]</f>
        <v>1.5440185118289708E-3</v>
      </c>
      <c r="X1697">
        <f>Table1[[#This Row],[BB Bet]]*Table1[[#This Row],[Odds]]*Table1[[#This Row],[Win]]-Table1[[#This Row],[BB Bet]]</f>
        <v>2.0528999999999795E-3</v>
      </c>
      <c r="Y1697" s="5">
        <f>Y1696</f>
        <v>0.7521157931847563</v>
      </c>
    </row>
    <row r="1698" spans="1:25" x14ac:dyDescent="0.35">
      <c r="A1698" s="4">
        <v>2020020870.5</v>
      </c>
      <c r="B1698" s="4">
        <v>115</v>
      </c>
      <c r="C1698" s="4" t="s">
        <v>4</v>
      </c>
      <c r="D1698" s="4" t="s">
        <v>32</v>
      </c>
      <c r="E1698" s="4">
        <v>1</v>
      </c>
      <c r="F1698" s="4">
        <v>0</v>
      </c>
      <c r="G1698" s="4">
        <v>2.15</v>
      </c>
      <c r="H1698">
        <v>0.50860018375079541</v>
      </c>
      <c r="I1698">
        <f>((Table1[[#This Row],[H-S prob.]]*(Table1[[#This Row],[Odds]]-1)-1+Table1[[#This Row],[H-S prob.]])/(Table1[[#This Row],[Odds]]-1))*0.3</f>
        <v>2.438879871240263E-2</v>
      </c>
      <c r="J1698">
        <v>2.438879871240263E-2</v>
      </c>
      <c r="K1698">
        <f>(Table1[[#This Row],[H-S Bet]]*Table1[[#This Row],[Odds]]*Table1[[#This Row],[Win]]-Table1[[#This Row],[H-S Bet]])*Table1[[#This Row],[H-S Bankroll]]</f>
        <v>-2.6400400053795375E-2</v>
      </c>
      <c r="L1698">
        <f>Table1[[#This Row],[H-S Bet]]*Table1[[#This Row],[Odds]]*Table1[[#This Row],[Win]]-Table1[[#This Row],[H-S Bet]]</f>
        <v>-2.438879871240263E-2</v>
      </c>
      <c r="M1698" s="5">
        <f>M1697</f>
        <v>1.0824805421994717</v>
      </c>
      <c r="N1698" s="4">
        <v>0.499</v>
      </c>
      <c r="O1698" s="4">
        <f>((Table1[[#This Row],[Dom prob.]]*(Table1[[#This Row],[Odds]]-1)-1+Table1[[#This Row],[Dom prob.]])/(Table1[[#This Row],[Odds]]-1))*0.3</f>
        <v>1.900434782608695E-2</v>
      </c>
      <c r="P1698" s="4">
        <v>1.900434782608695E-2</v>
      </c>
      <c r="Q1698" s="4">
        <f>(Table1[[#This Row],[Dom Bet]]*Table1[[#This Row],[Odds]]*Table1[[#This Row],[Win]]-Table1[[#This Row],[Dom Bet]])*Table1[[#This Row],[Dom Bankroll]]</f>
        <v>-3.0800175914225455E-2</v>
      </c>
      <c r="R1698" s="4">
        <f>Table1[[#This Row],[Dom Bet]]*Table1[[#This Row],[Odds]]*Table1[[#This Row],[Win]]-Table1[[#This Row],[Dom Bet]]</f>
        <v>-1.900434782608695E-2</v>
      </c>
      <c r="S1698" s="4">
        <f>S1697</f>
        <v>1.620691022711475</v>
      </c>
      <c r="T1698">
        <v>0.48159999999999997</v>
      </c>
      <c r="U1698">
        <f>((Table1[[#This Row],[BB prob.]]*(Table1[[#This Row],[Odds]]-1)-1+Table1[[#This Row],[BB prob.]])/(Table1[[#This Row],[Odds]]-1))*0.3</f>
        <v>9.2452173913043119E-3</v>
      </c>
      <c r="V1698">
        <v>9.2452173913043119E-3</v>
      </c>
      <c r="W1698">
        <f>(Table1[[#This Row],[BB Bet]]*Table1[[#This Row],[Odds]]*Table1[[#This Row],[Win]]-Table1[[#This Row],[BB Bet]])*Table1[[#This Row],[BB Bankroll]]</f>
        <v>-6.9534740114263463E-3</v>
      </c>
      <c r="X1698">
        <f>Table1[[#This Row],[BB Bet]]*Table1[[#This Row],[Odds]]*Table1[[#This Row],[Win]]-Table1[[#This Row],[BB Bet]]</f>
        <v>-9.2452173913043119E-3</v>
      </c>
      <c r="Y1698" s="5">
        <f>Y1697</f>
        <v>0.7521157931847563</v>
      </c>
    </row>
    <row r="1699" spans="1:25" x14ac:dyDescent="0.35">
      <c r="A1699" s="4">
        <v>2020020870.5</v>
      </c>
      <c r="B1699" s="4">
        <v>115</v>
      </c>
      <c r="C1699" s="4" t="s">
        <v>32</v>
      </c>
      <c r="D1699" s="4" t="s">
        <v>4</v>
      </c>
      <c r="E1699" s="4">
        <v>0</v>
      </c>
      <c r="F1699" s="4">
        <v>1</v>
      </c>
      <c r="G1699" s="4">
        <v>1.74</v>
      </c>
      <c r="H1699">
        <v>0.49139981624920459</v>
      </c>
      <c r="I1699">
        <f>((Table1[[#This Row],[H-S prob.]]*(Table1[[#This Row],[Odds]]-1)-1+Table1[[#This Row],[H-S prob.]])/(Table1[[#This Row],[Odds]]-1))*0.3</f>
        <v>-5.876931880799352E-2</v>
      </c>
      <c r="K1699">
        <f>(Table1[[#This Row],[H-S Bet]]*Table1[[#This Row],[Odds]]*Table1[[#This Row],[Win]]-Table1[[#This Row],[H-S Bet]])*Table1[[#This Row],[H-S Bankroll]]</f>
        <v>0</v>
      </c>
      <c r="L1699">
        <f>Table1[[#This Row],[H-S Bet]]*Table1[[#This Row],[Odds]]*Table1[[#This Row],[Win]]-Table1[[#This Row],[H-S Bet]]</f>
        <v>0</v>
      </c>
      <c r="M1699" s="5">
        <f>M1698</f>
        <v>1.0824805421994717</v>
      </c>
      <c r="N1699" s="4">
        <v>0.501</v>
      </c>
      <c r="O1699" s="4">
        <f>((Table1[[#This Row],[Dom prob.]]*(Table1[[#This Row],[Odds]]-1)-1+Table1[[#This Row],[Dom prob.]])/(Table1[[#This Row],[Odds]]-1))*0.3</f>
        <v>-5.1997297297297268E-2</v>
      </c>
      <c r="P1699" s="4"/>
      <c r="Q1699" s="4">
        <f>(Table1[[#This Row],[Dom Bet]]*Table1[[#This Row],[Odds]]*Table1[[#This Row],[Win]]-Table1[[#This Row],[Dom Bet]])*Table1[[#This Row],[Dom Bankroll]]</f>
        <v>0</v>
      </c>
      <c r="R1699" s="4">
        <f>Table1[[#This Row],[Dom Bet]]*Table1[[#This Row],[Odds]]*Table1[[#This Row],[Win]]-Table1[[#This Row],[Dom Bet]]</f>
        <v>0</v>
      </c>
      <c r="S1699" s="4">
        <f>S1698</f>
        <v>1.620691022711475</v>
      </c>
      <c r="T1699">
        <v>0.51839999999999997</v>
      </c>
      <c r="U1699">
        <f>((Table1[[#This Row],[BB prob.]]*(Table1[[#This Row],[Odds]]-1)-1+Table1[[#This Row],[BB prob.]])/(Table1[[#This Row],[Odds]]-1))*0.3</f>
        <v>-3.9723243243243271E-2</v>
      </c>
      <c r="W1699">
        <f>(Table1[[#This Row],[BB Bet]]*Table1[[#This Row],[Odds]]*Table1[[#This Row],[Win]]-Table1[[#This Row],[BB Bet]])*Table1[[#This Row],[BB Bankroll]]</f>
        <v>0</v>
      </c>
      <c r="X1699">
        <f>Table1[[#This Row],[BB Bet]]*Table1[[#This Row],[Odds]]*Table1[[#This Row],[Win]]-Table1[[#This Row],[BB Bet]]</f>
        <v>0</v>
      </c>
      <c r="Y1699" s="5">
        <f>Y1698</f>
        <v>0.7521157931847563</v>
      </c>
    </row>
    <row r="1700" spans="1:25" x14ac:dyDescent="0.35">
      <c r="A1700" s="4">
        <v>2020020870.5999999</v>
      </c>
      <c r="B1700" s="4">
        <v>115</v>
      </c>
      <c r="C1700" s="4" t="s">
        <v>18</v>
      </c>
      <c r="D1700" s="4" t="s">
        <v>21</v>
      </c>
      <c r="E1700" s="4">
        <v>0</v>
      </c>
      <c r="F1700" s="4">
        <v>0</v>
      </c>
      <c r="G1700" s="4">
        <v>1.74</v>
      </c>
      <c r="H1700">
        <v>0.57112274975683375</v>
      </c>
      <c r="I1700">
        <f>((Table1[[#This Row],[H-S prob.]]*(Table1[[#This Row],[Odds]]-1)-1+Table1[[#This Row],[H-S prob.]])/(Table1[[#This Row],[Odds]]-1))*0.3</f>
        <v>-2.5323305769362147E-3</v>
      </c>
      <c r="K1700">
        <f>(Table1[[#This Row],[H-S Bet]]*Table1[[#This Row],[Odds]]*Table1[[#This Row],[Win]]-Table1[[#This Row],[H-S Bet]])*Table1[[#This Row],[H-S Bankroll]]</f>
        <v>0</v>
      </c>
      <c r="L1700">
        <f>Table1[[#This Row],[H-S Bet]]*Table1[[#This Row],[Odds]]*Table1[[#This Row],[Win]]-Table1[[#This Row],[H-S Bet]]</f>
        <v>0</v>
      </c>
      <c r="M1700" s="5">
        <f>M1699</f>
        <v>1.0824805421994717</v>
      </c>
      <c r="N1700" s="4">
        <v>0.59000000000000008</v>
      </c>
      <c r="O1700" s="4">
        <f>((Table1[[#This Row],[Dom prob.]]*(Table1[[#This Row],[Odds]]-1)-1+Table1[[#This Row],[Dom prob.]])/(Table1[[#This Row],[Odds]]-1))*0.3</f>
        <v>1.0783783783783857E-2</v>
      </c>
      <c r="P1700" s="4">
        <v>1.0783783783783857E-2</v>
      </c>
      <c r="Q1700" s="4">
        <f>(Table1[[#This Row],[Dom Bet]]*Table1[[#This Row],[Odds]]*Table1[[#This Row],[Win]]-Table1[[#This Row],[Dom Bet]])*Table1[[#This Row],[Dom Bankroll]]</f>
        <v>-1.747718156924008E-2</v>
      </c>
      <c r="R1700" s="4">
        <f>Table1[[#This Row],[Dom Bet]]*Table1[[#This Row],[Odds]]*Table1[[#This Row],[Win]]-Table1[[#This Row],[Dom Bet]]</f>
        <v>-1.0783783783783857E-2</v>
      </c>
      <c r="S1700" s="4">
        <f>S1699</f>
        <v>1.620691022711475</v>
      </c>
      <c r="T1700">
        <v>0.55400000000000005</v>
      </c>
      <c r="U1700">
        <f>((Table1[[#This Row],[BB prob.]]*(Table1[[#This Row],[Odds]]-1)-1+Table1[[#This Row],[BB prob.]])/(Table1[[#This Row],[Odds]]-1))*0.3</f>
        <v>-1.461081081081075E-2</v>
      </c>
      <c r="W1700">
        <f>(Table1[[#This Row],[BB Bet]]*Table1[[#This Row],[Odds]]*Table1[[#This Row],[Win]]-Table1[[#This Row],[BB Bet]])*Table1[[#This Row],[BB Bankroll]]</f>
        <v>0</v>
      </c>
      <c r="X1700">
        <f>Table1[[#This Row],[BB Bet]]*Table1[[#This Row],[Odds]]*Table1[[#This Row],[Win]]-Table1[[#This Row],[BB Bet]]</f>
        <v>0</v>
      </c>
      <c r="Y1700" s="5">
        <f>Y1699</f>
        <v>0.7521157931847563</v>
      </c>
    </row>
    <row r="1701" spans="1:25" x14ac:dyDescent="0.35">
      <c r="A1701" s="4">
        <v>2020020870.5999999</v>
      </c>
      <c r="B1701" s="4">
        <v>115</v>
      </c>
      <c r="C1701" s="4" t="s">
        <v>21</v>
      </c>
      <c r="D1701" s="4" t="s">
        <v>18</v>
      </c>
      <c r="E1701" s="4">
        <v>1</v>
      </c>
      <c r="F1701" s="4">
        <v>1</v>
      </c>
      <c r="G1701" s="4">
        <v>2.2000000000000002</v>
      </c>
      <c r="H1701">
        <v>0.42887725024316614</v>
      </c>
      <c r="I1701">
        <f>((Table1[[#This Row],[H-S prob.]]*(Table1[[#This Row],[Odds]]-1)-1+Table1[[#This Row],[H-S prob.]])/(Table1[[#This Row],[Odds]]-1))*0.3</f>
        <v>-1.4117512366258602E-2</v>
      </c>
      <c r="K1701">
        <f>(Table1[[#This Row],[H-S Bet]]*Table1[[#This Row],[Odds]]*Table1[[#This Row],[Win]]-Table1[[#This Row],[H-S Bet]])*Table1[[#This Row],[H-S Bankroll]]</f>
        <v>0</v>
      </c>
      <c r="L1701">
        <f>Table1[[#This Row],[H-S Bet]]*Table1[[#This Row],[Odds]]*Table1[[#This Row],[Win]]-Table1[[#This Row],[H-S Bet]]</f>
        <v>0</v>
      </c>
      <c r="M1701" s="5">
        <f>M1700</f>
        <v>1.0824805421994717</v>
      </c>
      <c r="N1701" s="4">
        <v>0.41</v>
      </c>
      <c r="O1701" s="4">
        <f>((Table1[[#This Row],[Dom prob.]]*(Table1[[#This Row],[Odds]]-1)-1+Table1[[#This Row],[Dom prob.]])/(Table1[[#This Row],[Odds]]-1))*0.3</f>
        <v>-2.4500000000000004E-2</v>
      </c>
      <c r="P1701" s="4"/>
      <c r="Q1701" s="4">
        <f>(Table1[[#This Row],[Dom Bet]]*Table1[[#This Row],[Odds]]*Table1[[#This Row],[Win]]-Table1[[#This Row],[Dom Bet]])*Table1[[#This Row],[Dom Bankroll]]</f>
        <v>0</v>
      </c>
      <c r="R1701" s="4">
        <f>Table1[[#This Row],[Dom Bet]]*Table1[[#This Row],[Odds]]*Table1[[#This Row],[Win]]-Table1[[#This Row],[Dom Bet]]</f>
        <v>0</v>
      </c>
      <c r="S1701" s="4">
        <f>S1700</f>
        <v>1.620691022711475</v>
      </c>
      <c r="T1701">
        <v>0.44600000000000001</v>
      </c>
      <c r="U1701">
        <f>((Table1[[#This Row],[BB prob.]]*(Table1[[#This Row],[Odds]]-1)-1+Table1[[#This Row],[BB prob.]])/(Table1[[#This Row],[Odds]]-1))*0.3</f>
        <v>-4.6999999999999672E-3</v>
      </c>
      <c r="W1701">
        <f>(Table1[[#This Row],[BB Bet]]*Table1[[#This Row],[Odds]]*Table1[[#This Row],[Win]]-Table1[[#This Row],[BB Bet]])*Table1[[#This Row],[BB Bankroll]]</f>
        <v>0</v>
      </c>
      <c r="X1701">
        <f>Table1[[#This Row],[BB Bet]]*Table1[[#This Row],[Odds]]*Table1[[#This Row],[Win]]-Table1[[#This Row],[BB Bet]]</f>
        <v>0</v>
      </c>
      <c r="Y1701" s="5">
        <f>Y1700</f>
        <v>0.7521157931847563</v>
      </c>
    </row>
    <row r="1702" spans="1:25" x14ac:dyDescent="0.35">
      <c r="A1702" s="4">
        <v>2020020870.7</v>
      </c>
      <c r="B1702" s="4">
        <v>115</v>
      </c>
      <c r="C1702" s="4" t="s">
        <v>9</v>
      </c>
      <c r="D1702" s="4" t="s">
        <v>23</v>
      </c>
      <c r="E1702" s="4">
        <v>0</v>
      </c>
      <c r="F1702" s="4">
        <v>1</v>
      </c>
      <c r="G1702" s="4">
        <v>2.4500000000000002</v>
      </c>
      <c r="H1702">
        <v>0.46000311259195403</v>
      </c>
      <c r="I1702">
        <f>((Table1[[#This Row],[H-S prob.]]*(Table1[[#This Row],[Odds]]-1)-1+Table1[[#This Row],[H-S prob.]])/(Table1[[#This Row],[Odds]]-1))*0.3</f>
        <v>2.6277439831093954E-2</v>
      </c>
      <c r="J1702">
        <v>2.6277439831093954E-2</v>
      </c>
      <c r="K1702">
        <f>(Table1[[#This Row],[H-S Bet]]*Table1[[#This Row],[Odds]]*Table1[[#This Row],[Win]]-Table1[[#This Row],[H-S Bet]])*Table1[[#This Row],[H-S Bankroll]]</f>
        <v>4.124498510816603E-2</v>
      </c>
      <c r="L1702">
        <f>Table1[[#This Row],[H-S Bet]]*Table1[[#This Row],[Odds]]*Table1[[#This Row],[Win]]-Table1[[#This Row],[H-S Bet]]</f>
        <v>3.8102287755086228E-2</v>
      </c>
      <c r="M1702" s="5">
        <f>M1701</f>
        <v>1.0824805421994717</v>
      </c>
      <c r="N1702" s="4">
        <v>0.43200000000000005</v>
      </c>
      <c r="O1702" s="4">
        <f>((Table1[[#This Row],[Dom prob.]]*(Table1[[#This Row],[Odds]]-1)-1+Table1[[#This Row],[Dom prob.]])/(Table1[[#This Row],[Odds]]-1))*0.3</f>
        <v>1.20827586206897E-2</v>
      </c>
      <c r="P1702" s="4">
        <v>1.20827586206897E-2</v>
      </c>
      <c r="Q1702" s="4">
        <f>(Table1[[#This Row],[Dom Bet]]*Table1[[#This Row],[Odds]]*Table1[[#This Row],[Win]]-Table1[[#This Row],[Dom Bet]])*Table1[[#This Row],[Dom Bankroll]]</f>
        <v>2.8394506717905152E-2</v>
      </c>
      <c r="R1702" s="4">
        <f>Table1[[#This Row],[Dom Bet]]*Table1[[#This Row],[Odds]]*Table1[[#This Row],[Win]]-Table1[[#This Row],[Dom Bet]]</f>
        <v>1.7520000000000067E-2</v>
      </c>
      <c r="S1702" s="4">
        <f>S1701</f>
        <v>1.620691022711475</v>
      </c>
      <c r="T1702">
        <v>0.36319999999999997</v>
      </c>
      <c r="U1702">
        <f>((Table1[[#This Row],[BB prob.]]*(Table1[[#This Row],[Odds]]-1)-1+Table1[[#This Row],[BB prob.]])/(Table1[[#This Row],[Odds]]-1))*0.3</f>
        <v>-2.2791724137931037E-2</v>
      </c>
      <c r="W1702">
        <f>(Table1[[#This Row],[BB Bet]]*Table1[[#This Row],[Odds]]*Table1[[#This Row],[Win]]-Table1[[#This Row],[BB Bet]])*Table1[[#This Row],[BB Bankroll]]</f>
        <v>0</v>
      </c>
      <c r="X1702">
        <f>Table1[[#This Row],[BB Bet]]*Table1[[#This Row],[Odds]]*Table1[[#This Row],[Win]]-Table1[[#This Row],[BB Bet]]</f>
        <v>0</v>
      </c>
      <c r="Y1702" s="5">
        <f>Y1701</f>
        <v>0.7521157931847563</v>
      </c>
    </row>
    <row r="1703" spans="1:25" x14ac:dyDescent="0.35">
      <c r="A1703" s="4">
        <v>2020020870.7</v>
      </c>
      <c r="B1703" s="4">
        <v>115</v>
      </c>
      <c r="C1703" s="4" t="s">
        <v>23</v>
      </c>
      <c r="D1703" s="4" t="s">
        <v>9</v>
      </c>
      <c r="E1703" s="4">
        <v>1</v>
      </c>
      <c r="F1703" s="4">
        <v>0</v>
      </c>
      <c r="G1703" s="4">
        <v>1.6</v>
      </c>
      <c r="H1703">
        <v>0.53999688740804597</v>
      </c>
      <c r="I1703">
        <f>((Table1[[#This Row],[H-S prob.]]*(Table1[[#This Row],[Odds]]-1)-1+Table1[[#This Row],[H-S prob.]])/(Table1[[#This Row],[Odds]]-1))*0.3</f>
        <v>-6.8002490073563224E-2</v>
      </c>
      <c r="K1703">
        <f>(Table1[[#This Row],[H-S Bet]]*Table1[[#This Row],[Odds]]*Table1[[#This Row],[Win]]-Table1[[#This Row],[H-S Bet]])*Table1[[#This Row],[H-S Bankroll]]</f>
        <v>0</v>
      </c>
      <c r="L1703">
        <f>Table1[[#This Row],[H-S Bet]]*Table1[[#This Row],[Odds]]*Table1[[#This Row],[Win]]-Table1[[#This Row],[H-S Bet]]</f>
        <v>0</v>
      </c>
      <c r="M1703" s="5">
        <f>M1702</f>
        <v>1.0824805421994717</v>
      </c>
      <c r="N1703" s="4">
        <v>0.56799999999999995</v>
      </c>
      <c r="O1703" s="4">
        <f>((Table1[[#This Row],[Dom prob.]]*(Table1[[#This Row],[Odds]]-1)-1+Table1[[#This Row],[Dom prob.]])/(Table1[[#This Row],[Odds]]-1))*0.3</f>
        <v>-4.5600000000000022E-2</v>
      </c>
      <c r="P1703" s="4"/>
      <c r="Q1703" s="4">
        <f>(Table1[[#This Row],[Dom Bet]]*Table1[[#This Row],[Odds]]*Table1[[#This Row],[Win]]-Table1[[#This Row],[Dom Bet]])*Table1[[#This Row],[Dom Bankroll]]</f>
        <v>0</v>
      </c>
      <c r="R1703" s="4">
        <f>Table1[[#This Row],[Dom Bet]]*Table1[[#This Row],[Odds]]*Table1[[#This Row],[Win]]-Table1[[#This Row],[Dom Bet]]</f>
        <v>0</v>
      </c>
      <c r="S1703" s="4">
        <f>S1702</f>
        <v>1.620691022711475</v>
      </c>
      <c r="T1703">
        <v>0.63680000000000003</v>
      </c>
      <c r="U1703">
        <f>((Table1[[#This Row],[BB prob.]]*(Table1[[#This Row],[Odds]]-1)-1+Table1[[#This Row],[BB prob.]])/(Table1[[#This Row],[Odds]]-1))*0.3</f>
        <v>9.4400000000000577E-3</v>
      </c>
      <c r="V1703">
        <v>9.4400000000000577E-3</v>
      </c>
      <c r="W1703">
        <f>(Table1[[#This Row],[BB Bet]]*Table1[[#This Row],[Odds]]*Table1[[#This Row],[Win]]-Table1[[#This Row],[BB Bet]])*Table1[[#This Row],[BB Bankroll]]</f>
        <v>-7.0999730876641432E-3</v>
      </c>
      <c r="X1703">
        <f>Table1[[#This Row],[BB Bet]]*Table1[[#This Row],[Odds]]*Table1[[#This Row],[Win]]-Table1[[#This Row],[BB Bet]]</f>
        <v>-9.4400000000000577E-3</v>
      </c>
      <c r="Y1703" s="5">
        <f>Y1702</f>
        <v>0.7521157931847563</v>
      </c>
    </row>
    <row r="1704" spans="1:25" x14ac:dyDescent="0.35">
      <c r="A1704" s="4">
        <v>2020020870.8</v>
      </c>
      <c r="B1704" s="4">
        <v>115</v>
      </c>
      <c r="C1704" s="4" t="s">
        <v>28</v>
      </c>
      <c r="D1704" s="4" t="s">
        <v>11</v>
      </c>
      <c r="E1704" s="4">
        <v>1</v>
      </c>
      <c r="F1704" s="4">
        <v>0</v>
      </c>
      <c r="G1704" s="4">
        <v>2.2000000000000002</v>
      </c>
      <c r="H1704">
        <v>0.48155067670700002</v>
      </c>
      <c r="I1704">
        <f>((Table1[[#This Row],[H-S prob.]]*(Table1[[#This Row],[Odds]]-1)-1+Table1[[#This Row],[H-S prob.]])/(Table1[[#This Row],[Odds]]-1))*0.3</f>
        <v>1.4852872188850032E-2</v>
      </c>
      <c r="J1704">
        <v>1.4852872188850032E-2</v>
      </c>
      <c r="K1704">
        <f>(Table1[[#This Row],[H-S Bet]]*Table1[[#This Row],[Odds]]*Table1[[#This Row],[Win]]-Table1[[#This Row],[H-S Bet]])*Table1[[#This Row],[H-S Bankroll]]</f>
        <v>-1.6077945140205836E-2</v>
      </c>
      <c r="L1704">
        <f>Table1[[#This Row],[H-S Bet]]*Table1[[#This Row],[Odds]]*Table1[[#This Row],[Win]]-Table1[[#This Row],[H-S Bet]]</f>
        <v>-1.4852872188850032E-2</v>
      </c>
      <c r="M1704" s="5">
        <f>M1703</f>
        <v>1.0824805421994717</v>
      </c>
      <c r="N1704" s="4">
        <v>0.49199999999999999</v>
      </c>
      <c r="O1704" s="4">
        <f>((Table1[[#This Row],[Dom prob.]]*(Table1[[#This Row],[Odds]]-1)-1+Table1[[#This Row],[Dom prob.]])/(Table1[[#This Row],[Odds]]-1))*0.3</f>
        <v>2.0600000000000004E-2</v>
      </c>
      <c r="P1704" s="4">
        <v>2.0600000000000004E-2</v>
      </c>
      <c r="Q1704" s="4">
        <f>(Table1[[#This Row],[Dom Bet]]*Table1[[#This Row],[Odds]]*Table1[[#This Row],[Win]]-Table1[[#This Row],[Dom Bet]])*Table1[[#This Row],[Dom Bankroll]]</f>
        <v>-3.3386235067856394E-2</v>
      </c>
      <c r="R1704" s="4">
        <f>Table1[[#This Row],[Dom Bet]]*Table1[[#This Row],[Odds]]*Table1[[#This Row],[Win]]-Table1[[#This Row],[Dom Bet]]</f>
        <v>-2.0600000000000004E-2</v>
      </c>
      <c r="S1704" s="4">
        <f>S1703</f>
        <v>1.620691022711475</v>
      </c>
      <c r="T1704">
        <v>0.47089999999999999</v>
      </c>
      <c r="U1704">
        <f>((Table1[[#This Row],[BB prob.]]*(Table1[[#This Row],[Odds]]-1)-1+Table1[[#This Row],[BB prob.]])/(Table1[[#This Row],[Odds]]-1))*0.3</f>
        <v>8.9950000000000013E-3</v>
      </c>
      <c r="V1704">
        <v>8.9950000000000013E-3</v>
      </c>
      <c r="W1704">
        <f>(Table1[[#This Row],[BB Bet]]*Table1[[#This Row],[Odds]]*Table1[[#This Row],[Win]]-Table1[[#This Row],[BB Bet]])*Table1[[#This Row],[BB Bankroll]]</f>
        <v>-6.7652815596968841E-3</v>
      </c>
      <c r="X1704">
        <f>Table1[[#This Row],[BB Bet]]*Table1[[#This Row],[Odds]]*Table1[[#This Row],[Win]]-Table1[[#This Row],[BB Bet]]</f>
        <v>-8.9950000000000013E-3</v>
      </c>
      <c r="Y1704" s="5">
        <f>Y1703</f>
        <v>0.7521157931847563</v>
      </c>
    </row>
    <row r="1705" spans="1:25" x14ac:dyDescent="0.35">
      <c r="A1705" s="4">
        <v>2020020870.8</v>
      </c>
      <c r="B1705" s="4">
        <v>115</v>
      </c>
      <c r="C1705" s="4" t="s">
        <v>11</v>
      </c>
      <c r="D1705" s="4" t="s">
        <v>28</v>
      </c>
      <c r="E1705" s="4">
        <v>0</v>
      </c>
      <c r="F1705" s="4">
        <v>1</v>
      </c>
      <c r="G1705" s="4">
        <v>1.76</v>
      </c>
      <c r="H1705">
        <v>0.51844932329299998</v>
      </c>
      <c r="I1705">
        <f>((Table1[[#This Row],[H-S prob.]]*(Table1[[#This Row],[Odds]]-1)-1+Table1[[#This Row],[H-S prob.]])/(Table1[[#This Row],[Odds]]-1))*0.3</f>
        <v>-3.4550996449073682E-2</v>
      </c>
      <c r="K1705">
        <f>(Table1[[#This Row],[H-S Bet]]*Table1[[#This Row],[Odds]]*Table1[[#This Row],[Win]]-Table1[[#This Row],[H-S Bet]])*Table1[[#This Row],[H-S Bankroll]]</f>
        <v>0</v>
      </c>
      <c r="L1705">
        <f>Table1[[#This Row],[H-S Bet]]*Table1[[#This Row],[Odds]]*Table1[[#This Row],[Win]]-Table1[[#This Row],[H-S Bet]]</f>
        <v>0</v>
      </c>
      <c r="M1705" s="5">
        <f>M1704</f>
        <v>1.0824805421994717</v>
      </c>
      <c r="N1705" s="4">
        <v>0.50800000000000001</v>
      </c>
      <c r="O1705" s="4">
        <f>((Table1[[#This Row],[Dom prob.]]*(Table1[[#This Row],[Odds]]-1)-1+Table1[[#This Row],[Dom prob.]])/(Table1[[#This Row],[Odds]]-1))*0.3</f>
        <v>-4.1810526315789472E-2</v>
      </c>
      <c r="P1705" s="4"/>
      <c r="Q1705" s="4">
        <f>(Table1[[#This Row],[Dom Bet]]*Table1[[#This Row],[Odds]]*Table1[[#This Row],[Win]]-Table1[[#This Row],[Dom Bet]])*Table1[[#This Row],[Dom Bankroll]]</f>
        <v>0</v>
      </c>
      <c r="R1705" s="4">
        <f>Table1[[#This Row],[Dom Bet]]*Table1[[#This Row],[Odds]]*Table1[[#This Row],[Win]]-Table1[[#This Row],[Dom Bet]]</f>
        <v>0</v>
      </c>
      <c r="S1705" s="4">
        <f>S1704</f>
        <v>1.620691022711475</v>
      </c>
      <c r="T1705">
        <v>0.52910000000000001</v>
      </c>
      <c r="U1705">
        <f>((Table1[[#This Row],[BB prob.]]*(Table1[[#This Row],[Odds]]-1)-1+Table1[[#This Row],[BB prob.]])/(Table1[[#This Row],[Odds]]-1))*0.3</f>
        <v>-2.7151578947368402E-2</v>
      </c>
      <c r="W1705">
        <f>(Table1[[#This Row],[BB Bet]]*Table1[[#This Row],[Odds]]*Table1[[#This Row],[Win]]-Table1[[#This Row],[BB Bet]])*Table1[[#This Row],[BB Bankroll]]</f>
        <v>0</v>
      </c>
      <c r="X1705">
        <f>Table1[[#This Row],[BB Bet]]*Table1[[#This Row],[Odds]]*Table1[[#This Row],[Win]]-Table1[[#This Row],[BB Bet]]</f>
        <v>0</v>
      </c>
      <c r="Y1705" s="5">
        <f>Y1704</f>
        <v>0.7521157931847563</v>
      </c>
    </row>
    <row r="1706" spans="1:25" x14ac:dyDescent="0.35">
      <c r="A1706" s="4">
        <v>2020020870.9000001</v>
      </c>
      <c r="B1706" s="4">
        <v>115</v>
      </c>
      <c r="C1706" s="4" t="s">
        <v>10</v>
      </c>
      <c r="D1706" s="4" t="s">
        <v>27</v>
      </c>
      <c r="E1706" s="4">
        <v>0</v>
      </c>
      <c r="F1706" s="4">
        <v>1</v>
      </c>
      <c r="G1706" s="4">
        <v>1.83</v>
      </c>
      <c r="H1706">
        <v>0.49558447301939834</v>
      </c>
      <c r="I1706">
        <f>((Table1[[#This Row],[H-S prob.]]*(Table1[[#This Row],[Odds]]-1)-1+Table1[[#This Row],[H-S prob.]])/(Table1[[#This Row],[Odds]]-1))*0.3</f>
        <v>-3.3643523267891919E-2</v>
      </c>
      <c r="K1706">
        <f>(Table1[[#This Row],[H-S Bet]]*Table1[[#This Row],[Odds]]*Table1[[#This Row],[Win]]-Table1[[#This Row],[H-S Bet]])*Table1[[#This Row],[H-S Bankroll]]</f>
        <v>0</v>
      </c>
      <c r="L1706">
        <f>Table1[[#This Row],[H-S Bet]]*Table1[[#This Row],[Odds]]*Table1[[#This Row],[Win]]-Table1[[#This Row],[H-S Bet]]</f>
        <v>0</v>
      </c>
      <c r="M1706" s="5">
        <f>M1705</f>
        <v>1.0824805421994717</v>
      </c>
      <c r="N1706" s="4">
        <v>0.495</v>
      </c>
      <c r="O1706" s="4">
        <f>((Table1[[#This Row],[Dom prob.]]*(Table1[[#This Row],[Odds]]-1)-1+Table1[[#This Row],[Dom prob.]])/(Table1[[#This Row],[Odds]]-1))*0.3</f>
        <v>-3.4030120481927689E-2</v>
      </c>
      <c r="P1706" s="4"/>
      <c r="Q1706" s="4">
        <f>(Table1[[#This Row],[Dom Bet]]*Table1[[#This Row],[Odds]]*Table1[[#This Row],[Win]]-Table1[[#This Row],[Dom Bet]])*Table1[[#This Row],[Dom Bankroll]]</f>
        <v>0</v>
      </c>
      <c r="R1706" s="4">
        <f>Table1[[#This Row],[Dom Bet]]*Table1[[#This Row],[Odds]]*Table1[[#This Row],[Win]]-Table1[[#This Row],[Dom Bet]]</f>
        <v>0</v>
      </c>
      <c r="S1706" s="4">
        <f>S1705</f>
        <v>1.620691022711475</v>
      </c>
      <c r="T1706">
        <v>0.42720000000000002</v>
      </c>
      <c r="U1706">
        <f>((Table1[[#This Row],[BB prob.]]*(Table1[[#This Row],[Odds]]-1)-1+Table1[[#This Row],[BB prob.]])/(Table1[[#This Row],[Odds]]-1))*0.3</f>
        <v>-7.8876144578313226E-2</v>
      </c>
      <c r="W1706">
        <f>(Table1[[#This Row],[BB Bet]]*Table1[[#This Row],[Odds]]*Table1[[#This Row],[Win]]-Table1[[#This Row],[BB Bet]])*Table1[[#This Row],[BB Bankroll]]</f>
        <v>0</v>
      </c>
      <c r="X1706">
        <f>Table1[[#This Row],[BB Bet]]*Table1[[#This Row],[Odds]]*Table1[[#This Row],[Win]]-Table1[[#This Row],[BB Bet]]</f>
        <v>0</v>
      </c>
      <c r="Y1706" s="5">
        <f>Y1705</f>
        <v>0.7521157931847563</v>
      </c>
    </row>
    <row r="1707" spans="1:25" x14ac:dyDescent="0.35">
      <c r="A1707" s="4">
        <v>2020020870.9000001</v>
      </c>
      <c r="B1707" s="4">
        <v>115</v>
      </c>
      <c r="C1707" s="4" t="s">
        <v>27</v>
      </c>
      <c r="D1707" s="4" t="s">
        <v>10</v>
      </c>
      <c r="E1707" s="4">
        <v>1</v>
      </c>
      <c r="F1707" s="4">
        <v>0</v>
      </c>
      <c r="G1707" s="4">
        <v>2.1</v>
      </c>
      <c r="H1707">
        <v>0.50441552698060166</v>
      </c>
      <c r="I1707">
        <f>((Table1[[#This Row],[H-S prob.]]*(Table1[[#This Row],[Odds]]-1)-1+Table1[[#This Row],[H-S prob.]])/(Table1[[#This Row],[Odds]]-1))*0.3</f>
        <v>1.6165256361617312E-2</v>
      </c>
      <c r="J1707">
        <v>1.6165256361617312E-2</v>
      </c>
      <c r="K1707">
        <f>(Table1[[#This Row],[H-S Bet]]*Table1[[#This Row],[Odds]]*Table1[[#This Row],[Win]]-Table1[[#This Row],[H-S Bet]])*Table1[[#This Row],[H-S Bankroll]]</f>
        <v>-1.7498575471116967E-2</v>
      </c>
      <c r="L1707">
        <f>Table1[[#This Row],[H-S Bet]]*Table1[[#This Row],[Odds]]*Table1[[#This Row],[Win]]-Table1[[#This Row],[H-S Bet]]</f>
        <v>-1.6165256361617312E-2</v>
      </c>
      <c r="M1707" s="5">
        <f>M1706</f>
        <v>1.0824805421994717</v>
      </c>
      <c r="N1707" s="4">
        <v>0.505</v>
      </c>
      <c r="O1707" s="4">
        <f>((Table1[[#This Row],[Dom prob.]]*(Table1[[#This Row],[Odds]]-1)-1+Table1[[#This Row],[Dom prob.]])/(Table1[[#This Row],[Odds]]-1))*0.3</f>
        <v>1.6500000000000029E-2</v>
      </c>
      <c r="P1707" s="4">
        <v>1.6500000000000029E-2</v>
      </c>
      <c r="Q1707" s="4">
        <f>(Table1[[#This Row],[Dom Bet]]*Table1[[#This Row],[Odds]]*Table1[[#This Row],[Win]]-Table1[[#This Row],[Dom Bet]])*Table1[[#This Row],[Dom Bankroll]]</f>
        <v>-2.6741401874739383E-2</v>
      </c>
      <c r="R1707" s="4">
        <f>Table1[[#This Row],[Dom Bet]]*Table1[[#This Row],[Odds]]*Table1[[#This Row],[Win]]-Table1[[#This Row],[Dom Bet]]</f>
        <v>-1.6500000000000029E-2</v>
      </c>
      <c r="S1707" s="4">
        <f>S1706</f>
        <v>1.620691022711475</v>
      </c>
      <c r="T1707">
        <v>0.57279999999999998</v>
      </c>
      <c r="U1707">
        <f>((Table1[[#This Row],[BB prob.]]*(Table1[[#This Row],[Odds]]-1)-1+Table1[[#This Row],[BB prob.]])/(Table1[[#This Row],[Odds]]-1))*0.3</f>
        <v>5.533090909090907E-2</v>
      </c>
      <c r="V1707">
        <v>5.533090909090907E-2</v>
      </c>
      <c r="W1707">
        <f>(Table1[[#This Row],[BB Bet]]*Table1[[#This Row],[Odds]]*Table1[[#This Row],[Win]]-Table1[[#This Row],[BB Bet]])*Table1[[#This Row],[BB Bankroll]]</f>
        <v>-4.161525057854272E-2</v>
      </c>
      <c r="X1707">
        <f>Table1[[#This Row],[BB Bet]]*Table1[[#This Row],[Odds]]*Table1[[#This Row],[Win]]-Table1[[#This Row],[BB Bet]]</f>
        <v>-5.533090909090907E-2</v>
      </c>
      <c r="Y1707" s="5">
        <f>Y1706</f>
        <v>0.7521157931847563</v>
      </c>
    </row>
    <row r="1708" spans="1:25" x14ac:dyDescent="0.35">
      <c r="A1708" s="4">
        <v>2020020872.0999999</v>
      </c>
      <c r="B1708" s="4">
        <v>116</v>
      </c>
      <c r="C1708" s="4" t="s">
        <v>14</v>
      </c>
      <c r="D1708" s="4" t="s">
        <v>13</v>
      </c>
      <c r="E1708" s="4">
        <v>0</v>
      </c>
      <c r="F1708" s="4">
        <v>0</v>
      </c>
      <c r="G1708" s="4">
        <v>2.65</v>
      </c>
      <c r="H1708">
        <v>0.28946218799078527</v>
      </c>
      <c r="I1708">
        <f>((Table1[[#This Row],[H-S prob.]]*(Table1[[#This Row],[Odds]]-1)-1+Table1[[#This Row],[H-S prob.]])/(Table1[[#This Row],[Odds]]-1))*0.3</f>
        <v>-4.2350036695348904E-2</v>
      </c>
      <c r="K1708">
        <f>(Table1[[#This Row],[H-S Bet]]*Table1[[#This Row],[Odds]]*Table1[[#This Row],[Win]]-Table1[[#This Row],[H-S Bet]])*Table1[[#This Row],[H-S Bankroll]]</f>
        <v>0</v>
      </c>
      <c r="L1708">
        <f>Table1[[#This Row],[H-S Bet]]*Table1[[#This Row],[Odds]]*Table1[[#This Row],[Win]]-Table1[[#This Row],[H-S Bet]]</f>
        <v>0</v>
      </c>
      <c r="M1708" s="5">
        <f>M1707+SUM(K1690:K1707)</f>
        <v>1.0224271131473184</v>
      </c>
      <c r="N1708" s="4">
        <v>0.30900000000000005</v>
      </c>
      <c r="O1708" s="4">
        <f>((Table1[[#This Row],[Dom prob.]]*(Table1[[#This Row],[Odds]]-1)-1+Table1[[#This Row],[Dom prob.]])/(Table1[[#This Row],[Odds]]-1))*0.3</f>
        <v>-3.2936363636363618E-2</v>
      </c>
      <c r="P1708" s="4"/>
      <c r="Q1708" s="4">
        <f>(Table1[[#This Row],[Dom Bet]]*Table1[[#This Row],[Odds]]*Table1[[#This Row],[Win]]-Table1[[#This Row],[Dom Bet]])*Table1[[#This Row],[Dom Bankroll]]</f>
        <v>0</v>
      </c>
      <c r="R1708" s="4">
        <f>Table1[[#This Row],[Dom Bet]]*Table1[[#This Row],[Odds]]*Table1[[#This Row],[Win]]-Table1[[#This Row],[Dom Bet]]</f>
        <v>0</v>
      </c>
      <c r="S1708" s="4">
        <f>S1707+SUM(Q1690:Q1707)</f>
        <v>1.5406805350033188</v>
      </c>
      <c r="T1708">
        <v>0.49129999999999996</v>
      </c>
      <c r="U1708">
        <f>((Table1[[#This Row],[BB prob.]]*(Table1[[#This Row],[Odds]]-1)-1+Table1[[#This Row],[BB prob.]])/(Table1[[#This Row],[Odds]]-1))*0.3</f>
        <v>5.489909090909087E-2</v>
      </c>
      <c r="V1708">
        <v>5.489909090909087E-2</v>
      </c>
      <c r="W1708">
        <f>(Table1[[#This Row],[BB Bet]]*Table1[[#This Row],[Odds]]*Table1[[#This Row],[Win]]-Table1[[#This Row],[BB Bet]])*Table1[[#This Row],[BB Bankroll]]</f>
        <v>-3.7958328178433344E-2</v>
      </c>
      <c r="X1708">
        <f>Table1[[#This Row],[BB Bet]]*Table1[[#This Row],[Odds]]*Table1[[#This Row],[Win]]-Table1[[#This Row],[BB Bet]]</f>
        <v>-5.489909090909087E-2</v>
      </c>
      <c r="Y1708" s="5">
        <f>Y1707+SUM(W1690:W1707)</f>
        <v>0.69141997708650105</v>
      </c>
    </row>
    <row r="1709" spans="1:25" x14ac:dyDescent="0.35">
      <c r="A1709" s="4">
        <v>2020020872.0999999</v>
      </c>
      <c r="B1709" s="4">
        <v>116</v>
      </c>
      <c r="C1709" s="4" t="s">
        <v>13</v>
      </c>
      <c r="D1709" s="4" t="s">
        <v>14</v>
      </c>
      <c r="E1709" s="4">
        <v>1</v>
      </c>
      <c r="F1709" s="4">
        <v>1</v>
      </c>
      <c r="G1709" s="4">
        <v>1.54</v>
      </c>
      <c r="H1709">
        <v>0.71053781200921462</v>
      </c>
      <c r="I1709">
        <f>((Table1[[#This Row],[H-S prob.]]*(Table1[[#This Row],[Odds]]-1)-1+Table1[[#This Row],[H-S prob.]])/(Table1[[#This Row],[Odds]]-1))*0.3</f>
        <v>5.2349016941216936E-2</v>
      </c>
      <c r="J1709">
        <v>5.2349016941216936E-2</v>
      </c>
      <c r="K1709">
        <f>(Table1[[#This Row],[H-S Bet]]*Table1[[#This Row],[Odds]]*Table1[[#This Row],[Win]]-Table1[[#This Row],[H-S Bet]])*Table1[[#This Row],[H-S Bankroll]]</f>
        <v>2.890244930434659E-2</v>
      </c>
      <c r="L1709">
        <f>Table1[[#This Row],[H-S Bet]]*Table1[[#This Row],[Odds]]*Table1[[#This Row],[Win]]-Table1[[#This Row],[H-S Bet]]</f>
        <v>2.8268469148257147E-2</v>
      </c>
      <c r="M1709" s="5">
        <f>M1708</f>
        <v>1.0224271131473184</v>
      </c>
      <c r="N1709" s="4">
        <v>0.69099999999999995</v>
      </c>
      <c r="O1709" s="4">
        <f>((Table1[[#This Row],[Dom prob.]]*(Table1[[#This Row],[Odds]]-1)-1+Table1[[#This Row],[Dom prob.]])/(Table1[[#This Row],[Odds]]-1))*0.3</f>
        <v>3.5633333333333315E-2</v>
      </c>
      <c r="P1709" s="4">
        <v>3.5633333333333315E-2</v>
      </c>
      <c r="Q1709" s="4">
        <f>(Table1[[#This Row],[Dom Bet]]*Table1[[#This Row],[Odds]]*Table1[[#This Row],[Win]]-Table1[[#This Row],[Dom Bet]])*Table1[[#This Row],[Dom Bankroll]]</f>
        <v>2.9645774854533843E-2</v>
      </c>
      <c r="R1709" s="4">
        <f>Table1[[#This Row],[Dom Bet]]*Table1[[#This Row],[Odds]]*Table1[[#This Row],[Win]]-Table1[[#This Row],[Dom Bet]]</f>
        <v>1.9241999999999988E-2</v>
      </c>
      <c r="S1709" s="4">
        <f>S1708</f>
        <v>1.5406805350033188</v>
      </c>
      <c r="T1709">
        <v>0.50870000000000004</v>
      </c>
      <c r="U1709">
        <f>((Table1[[#This Row],[BB prob.]]*(Table1[[#This Row],[Odds]]-1)-1+Table1[[#This Row],[BB prob.]])/(Table1[[#This Row],[Odds]]-1))*0.3</f>
        <v>-0.12033444444444436</v>
      </c>
      <c r="W1709">
        <f>(Table1[[#This Row],[BB Bet]]*Table1[[#This Row],[Odds]]*Table1[[#This Row],[Win]]-Table1[[#This Row],[BB Bet]])*Table1[[#This Row],[BB Bankroll]]</f>
        <v>0</v>
      </c>
      <c r="X1709">
        <f>Table1[[#This Row],[BB Bet]]*Table1[[#This Row],[Odds]]*Table1[[#This Row],[Win]]-Table1[[#This Row],[BB Bet]]</f>
        <v>0</v>
      </c>
      <c r="Y1709" s="5">
        <f>Y1708</f>
        <v>0.69141997708650105</v>
      </c>
    </row>
    <row r="1710" spans="1:25" x14ac:dyDescent="0.35">
      <c r="A1710" s="4">
        <v>2020020872.2</v>
      </c>
      <c r="B1710" s="4">
        <v>116</v>
      </c>
      <c r="C1710" s="4" t="s">
        <v>9</v>
      </c>
      <c r="D1710" s="4" t="s">
        <v>23</v>
      </c>
      <c r="E1710" s="4">
        <v>0</v>
      </c>
      <c r="F1710" s="4">
        <v>0</v>
      </c>
      <c r="G1710" s="4">
        <v>2.5499999999999998</v>
      </c>
      <c r="H1710">
        <v>0.45032951323875997</v>
      </c>
      <c r="I1710">
        <f>((Table1[[#This Row],[H-S prob.]]*(Table1[[#This Row],[Odds]]-1)-1+Table1[[#This Row],[H-S prob.]])/(Table1[[#This Row],[Odds]]-1))*0.3</f>
        <v>2.8711017824291203E-2</v>
      </c>
      <c r="J1710">
        <v>2.8711017824291203E-2</v>
      </c>
      <c r="K1710">
        <f>(Table1[[#This Row],[H-S Bet]]*Table1[[#This Row],[Odds]]*Table1[[#This Row],[Win]]-Table1[[#This Row],[H-S Bet]])*Table1[[#This Row],[H-S Bankroll]]</f>
        <v>-2.9354923069611256E-2</v>
      </c>
      <c r="L1710">
        <f>Table1[[#This Row],[H-S Bet]]*Table1[[#This Row],[Odds]]*Table1[[#This Row],[Win]]-Table1[[#This Row],[H-S Bet]]</f>
        <v>-2.8711017824291203E-2</v>
      </c>
      <c r="M1710" s="5">
        <f>M1709</f>
        <v>1.0224271131473184</v>
      </c>
      <c r="N1710" s="4">
        <v>0.39400000000000002</v>
      </c>
      <c r="O1710" s="4">
        <f>((Table1[[#This Row],[Dom prob.]]*(Table1[[#This Row],[Odds]]-1)-1+Table1[[#This Row],[Dom prob.]])/(Table1[[#This Row],[Odds]]-1))*0.3</f>
        <v>9.0967741935482453E-4</v>
      </c>
      <c r="P1710" s="4">
        <v>9.0967741935482453E-4</v>
      </c>
      <c r="Q1710" s="4">
        <f>(Table1[[#This Row],[Dom Bet]]*Table1[[#This Row],[Odds]]*Table1[[#This Row],[Win]]-Table1[[#This Row],[Dom Bet]])*Table1[[#This Row],[Dom Bankroll]]</f>
        <v>-1.4015222931320294E-3</v>
      </c>
      <c r="R1710" s="4">
        <f>Table1[[#This Row],[Dom Bet]]*Table1[[#This Row],[Odds]]*Table1[[#This Row],[Win]]-Table1[[#This Row],[Dom Bet]]</f>
        <v>-9.0967741935482453E-4</v>
      </c>
      <c r="S1710" s="4">
        <f>S1709</f>
        <v>1.5406805350033188</v>
      </c>
      <c r="T1710">
        <v>0.38759999999999994</v>
      </c>
      <c r="U1710">
        <f>((Table1[[#This Row],[BB prob.]]*(Table1[[#This Row],[Odds]]-1)-1+Table1[[#This Row],[BB prob.]])/(Table1[[#This Row],[Odds]]-1))*0.3</f>
        <v>-2.2490322580645521E-3</v>
      </c>
      <c r="W1710">
        <f>(Table1[[#This Row],[BB Bet]]*Table1[[#This Row],[Odds]]*Table1[[#This Row],[Win]]-Table1[[#This Row],[BB Bet]])*Table1[[#This Row],[BB Bankroll]]</f>
        <v>0</v>
      </c>
      <c r="X1710">
        <f>Table1[[#This Row],[BB Bet]]*Table1[[#This Row],[Odds]]*Table1[[#This Row],[Win]]-Table1[[#This Row],[BB Bet]]</f>
        <v>0</v>
      </c>
      <c r="Y1710" s="5">
        <f>Y1709</f>
        <v>0.69141997708650105</v>
      </c>
    </row>
    <row r="1711" spans="1:25" x14ac:dyDescent="0.35">
      <c r="A1711" s="4">
        <v>2020020872.2</v>
      </c>
      <c r="B1711" s="4">
        <v>116</v>
      </c>
      <c r="C1711" s="4" t="s">
        <v>23</v>
      </c>
      <c r="D1711" s="4" t="s">
        <v>9</v>
      </c>
      <c r="E1711" s="4">
        <v>1</v>
      </c>
      <c r="F1711" s="4">
        <v>1</v>
      </c>
      <c r="G1711" s="4">
        <v>1.57</v>
      </c>
      <c r="H1711">
        <v>0.54967048676124008</v>
      </c>
      <c r="I1711">
        <f>((Table1[[#This Row],[H-S prob.]]*(Table1[[#This Row],[Odds]]-1)-1+Table1[[#This Row],[H-S prob.]])/(Table1[[#This Row],[Odds]]-1))*0.3</f>
        <v>-7.2114387255185763E-2</v>
      </c>
      <c r="K1711">
        <f>(Table1[[#This Row],[H-S Bet]]*Table1[[#This Row],[Odds]]*Table1[[#This Row],[Win]]-Table1[[#This Row],[H-S Bet]])*Table1[[#This Row],[H-S Bankroll]]</f>
        <v>0</v>
      </c>
      <c r="L1711">
        <f>Table1[[#This Row],[H-S Bet]]*Table1[[#This Row],[Odds]]*Table1[[#This Row],[Win]]-Table1[[#This Row],[H-S Bet]]</f>
        <v>0</v>
      </c>
      <c r="M1711" s="5">
        <f>M1710</f>
        <v>1.0224271131473184</v>
      </c>
      <c r="N1711" s="4">
        <v>0.60599999999999998</v>
      </c>
      <c r="O1711" s="4">
        <f>((Table1[[#This Row],[Dom prob.]]*(Table1[[#This Row],[Odds]]-1)-1+Table1[[#This Row],[Dom prob.]])/(Table1[[#This Row],[Odds]]-1))*0.3</f>
        <v>-2.5568421052631553E-2</v>
      </c>
      <c r="P1711" s="4"/>
      <c r="Q1711" s="4">
        <f>(Table1[[#This Row],[Dom Bet]]*Table1[[#This Row],[Odds]]*Table1[[#This Row],[Win]]-Table1[[#This Row],[Dom Bet]])*Table1[[#This Row],[Dom Bankroll]]</f>
        <v>0</v>
      </c>
      <c r="R1711" s="4">
        <f>Table1[[#This Row],[Dom Bet]]*Table1[[#This Row],[Odds]]*Table1[[#This Row],[Win]]-Table1[[#This Row],[Dom Bet]]</f>
        <v>0</v>
      </c>
      <c r="S1711" s="4">
        <f>S1710</f>
        <v>1.5406805350033188</v>
      </c>
      <c r="T1711">
        <v>0.61240000000000006</v>
      </c>
      <c r="U1711">
        <f>((Table1[[#This Row],[BB prob.]]*(Table1[[#This Row],[Odds]]-1)-1+Table1[[#This Row],[BB prob.]])/(Table1[[#This Row],[Odds]]-1))*0.3</f>
        <v>-2.0279999999999944E-2</v>
      </c>
      <c r="W1711">
        <f>(Table1[[#This Row],[BB Bet]]*Table1[[#This Row],[Odds]]*Table1[[#This Row],[Win]]-Table1[[#This Row],[BB Bet]])*Table1[[#This Row],[BB Bankroll]]</f>
        <v>0</v>
      </c>
      <c r="X1711">
        <f>Table1[[#This Row],[BB Bet]]*Table1[[#This Row],[Odds]]*Table1[[#This Row],[Win]]-Table1[[#This Row],[BB Bet]]</f>
        <v>0</v>
      </c>
      <c r="Y1711" s="5">
        <f>Y1710</f>
        <v>0.69141997708650105</v>
      </c>
    </row>
    <row r="1712" spans="1:25" x14ac:dyDescent="0.35">
      <c r="A1712" s="4">
        <v>2020020873.0999999</v>
      </c>
      <c r="B1712" s="4">
        <v>117</v>
      </c>
      <c r="C1712" s="4" t="s">
        <v>8</v>
      </c>
      <c r="D1712" s="4" t="s">
        <v>6</v>
      </c>
      <c r="E1712" s="4">
        <v>0</v>
      </c>
      <c r="F1712" s="4">
        <v>1</v>
      </c>
      <c r="G1712" s="4">
        <v>1.77</v>
      </c>
      <c r="H1712">
        <v>0.54512673505200093</v>
      </c>
      <c r="I1712">
        <f>((Table1[[#This Row],[H-S prob.]]*(Table1[[#This Row],[Odds]]-1)-1+Table1[[#This Row],[H-S prob.]])/(Table1[[#This Row],[Odds]]-1))*0.3</f>
        <v>-1.3685329464139582E-2</v>
      </c>
      <c r="K1712">
        <f>(Table1[[#This Row],[H-S Bet]]*Table1[[#This Row],[Odds]]*Table1[[#This Row],[Win]]-Table1[[#This Row],[H-S Bet]])*Table1[[#This Row],[H-S Bankroll]]</f>
        <v>0</v>
      </c>
      <c r="L1712">
        <f>Table1[[#This Row],[H-S Bet]]*Table1[[#This Row],[Odds]]*Table1[[#This Row],[Win]]-Table1[[#This Row],[H-S Bet]]</f>
        <v>0</v>
      </c>
      <c r="M1712" s="5">
        <f>M1711+SUM(K1708:K1711)</f>
        <v>1.0219746393820537</v>
      </c>
      <c r="N1712" s="4">
        <v>0.56299999999999994</v>
      </c>
      <c r="O1712" s="4">
        <f>((Table1[[#This Row],[Dom prob.]]*(Table1[[#This Row],[Odds]]-1)-1+Table1[[#This Row],[Dom prob.]])/(Table1[[#This Row],[Odds]]-1))*0.3</f>
        <v>-1.3597402597403001E-3</v>
      </c>
      <c r="P1712" s="4"/>
      <c r="Q1712" s="4">
        <f>(Table1[[#This Row],[Dom Bet]]*Table1[[#This Row],[Odds]]*Table1[[#This Row],[Win]]-Table1[[#This Row],[Dom Bet]])*Table1[[#This Row],[Dom Bankroll]]</f>
        <v>0</v>
      </c>
      <c r="R1712" s="4">
        <f>Table1[[#This Row],[Dom Bet]]*Table1[[#This Row],[Odds]]*Table1[[#This Row],[Win]]-Table1[[#This Row],[Dom Bet]]</f>
        <v>0</v>
      </c>
      <c r="S1712" s="4">
        <f>S1711+SUM(Q1708:Q1711)</f>
        <v>1.5689247875647205</v>
      </c>
      <c r="T1712">
        <v>0.56730000000000003</v>
      </c>
      <c r="U1712">
        <f>((Table1[[#This Row],[BB prob.]]*(Table1[[#This Row],[Odds]]-1)-1+Table1[[#This Row],[BB prob.]])/(Table1[[#This Row],[Odds]]-1))*0.3</f>
        <v>1.6055844155844314E-3</v>
      </c>
      <c r="V1712">
        <v>1.6055844155844314E-3</v>
      </c>
      <c r="W1712">
        <f>(Table1[[#This Row],[BB Bet]]*Table1[[#This Row],[Odds]]*Table1[[#This Row],[Win]]-Table1[[#This Row],[BB Bet]])*Table1[[#This Row],[BB Bankroll]]</f>
        <v>8.0787463654505222E-4</v>
      </c>
      <c r="X1712">
        <f>Table1[[#This Row],[BB Bet]]*Table1[[#This Row],[Odds]]*Table1[[#This Row],[Win]]-Table1[[#This Row],[BB Bet]]</f>
        <v>1.2363000000000124E-3</v>
      </c>
      <c r="Y1712" s="5">
        <f>Y1711+SUM(W1708:W1711)</f>
        <v>0.65346164890806768</v>
      </c>
    </row>
    <row r="1713" spans="1:25" x14ac:dyDescent="0.35">
      <c r="A1713" s="4">
        <v>2020020873.0999999</v>
      </c>
      <c r="B1713" s="4">
        <v>117</v>
      </c>
      <c r="C1713" s="4" t="s">
        <v>6</v>
      </c>
      <c r="D1713" s="4" t="s">
        <v>8</v>
      </c>
      <c r="E1713" s="4">
        <v>1</v>
      </c>
      <c r="F1713" s="4">
        <v>0</v>
      </c>
      <c r="G1713" s="4">
        <v>2.25</v>
      </c>
      <c r="H1713">
        <v>0.45487326494799896</v>
      </c>
      <c r="I1713">
        <f>((Table1[[#This Row],[H-S prob.]]*(Table1[[#This Row],[Odds]]-1)-1+Table1[[#This Row],[H-S prob.]])/(Table1[[#This Row],[Odds]]-1))*0.3</f>
        <v>5.6315630719194236E-3</v>
      </c>
      <c r="J1713">
        <v>5.6315630719194236E-3</v>
      </c>
      <c r="K1713">
        <f>(Table1[[#This Row],[H-S Bet]]*Table1[[#This Row],[Odds]]*Table1[[#This Row],[Win]]-Table1[[#This Row],[H-S Bet]])*Table1[[#This Row],[H-S Bankroll]]</f>
        <v>-5.7553146395821434E-3</v>
      </c>
      <c r="L1713">
        <f>Table1[[#This Row],[H-S Bet]]*Table1[[#This Row],[Odds]]*Table1[[#This Row],[Win]]-Table1[[#This Row],[H-S Bet]]</f>
        <v>-5.6315630719194236E-3</v>
      </c>
      <c r="M1713" s="5">
        <f>M1712</f>
        <v>1.0219746393820537</v>
      </c>
      <c r="N1713" s="4">
        <v>0.437</v>
      </c>
      <c r="O1713" s="4">
        <f>((Table1[[#This Row],[Dom prob.]]*(Table1[[#This Row],[Odds]]-1)-1+Table1[[#This Row],[Dom prob.]])/(Table1[[#This Row],[Odds]]-1))*0.3</f>
        <v>-4.0199999999999967E-3</v>
      </c>
      <c r="P1713" s="4"/>
      <c r="Q1713" s="4">
        <f>(Table1[[#This Row],[Dom Bet]]*Table1[[#This Row],[Odds]]*Table1[[#This Row],[Win]]-Table1[[#This Row],[Dom Bet]])*Table1[[#This Row],[Dom Bankroll]]</f>
        <v>0</v>
      </c>
      <c r="R1713" s="4">
        <f>Table1[[#This Row],[Dom Bet]]*Table1[[#This Row],[Odds]]*Table1[[#This Row],[Win]]-Table1[[#This Row],[Dom Bet]]</f>
        <v>0</v>
      </c>
      <c r="S1713" s="4">
        <f>S1712</f>
        <v>1.5689247875647205</v>
      </c>
      <c r="T1713">
        <v>0.43269999999999997</v>
      </c>
      <c r="U1713">
        <f>((Table1[[#This Row],[BB prob.]]*(Table1[[#This Row],[Odds]]-1)-1+Table1[[#This Row],[BB prob.]])/(Table1[[#This Row],[Odds]]-1))*0.3</f>
        <v>-6.3420000000000082E-3</v>
      </c>
      <c r="W1713">
        <f>(Table1[[#This Row],[BB Bet]]*Table1[[#This Row],[Odds]]*Table1[[#This Row],[Win]]-Table1[[#This Row],[BB Bet]])*Table1[[#This Row],[BB Bankroll]]</f>
        <v>0</v>
      </c>
      <c r="X1713">
        <f>Table1[[#This Row],[BB Bet]]*Table1[[#This Row],[Odds]]*Table1[[#This Row],[Win]]-Table1[[#This Row],[BB Bet]]</f>
        <v>0</v>
      </c>
      <c r="Y1713" s="5">
        <f>Y1712</f>
        <v>0.65346164890806768</v>
      </c>
    </row>
    <row r="1714" spans="1:25" x14ac:dyDescent="0.35">
      <c r="A1714" s="4">
        <v>2020020873.2</v>
      </c>
      <c r="B1714" s="4">
        <v>117</v>
      </c>
      <c r="C1714" s="4" t="s">
        <v>30</v>
      </c>
      <c r="D1714" s="4" t="s">
        <v>7</v>
      </c>
      <c r="E1714" s="4">
        <v>1</v>
      </c>
      <c r="F1714" s="4">
        <v>1</v>
      </c>
      <c r="G1714" s="4">
        <v>2.65</v>
      </c>
      <c r="H1714">
        <v>0.35418599026773151</v>
      </c>
      <c r="I1714">
        <f>((Table1[[#This Row],[H-S prob.]]*(Table1[[#This Row],[Odds]]-1)-1+Table1[[#This Row],[H-S prob.]])/(Table1[[#This Row],[Odds]]-1))*0.3</f>
        <v>-1.116493196191118E-2</v>
      </c>
      <c r="K1714">
        <f>(Table1[[#This Row],[H-S Bet]]*Table1[[#This Row],[Odds]]*Table1[[#This Row],[Win]]-Table1[[#This Row],[H-S Bet]])*Table1[[#This Row],[H-S Bankroll]]</f>
        <v>0</v>
      </c>
      <c r="L1714">
        <f>Table1[[#This Row],[H-S Bet]]*Table1[[#This Row],[Odds]]*Table1[[#This Row],[Win]]-Table1[[#This Row],[H-S Bet]]</f>
        <v>0</v>
      </c>
      <c r="M1714" s="5">
        <f>M1713</f>
        <v>1.0219746393820537</v>
      </c>
      <c r="N1714" s="4">
        <v>0.36399999999999999</v>
      </c>
      <c r="O1714" s="4">
        <f>((Table1[[#This Row],[Dom prob.]]*(Table1[[#This Row],[Odds]]-1)-1+Table1[[#This Row],[Dom prob.]])/(Table1[[#This Row],[Odds]]-1))*0.3</f>
        <v>-6.4363636363636541E-3</v>
      </c>
      <c r="P1714" s="4"/>
      <c r="Q1714" s="4">
        <f>(Table1[[#This Row],[Dom Bet]]*Table1[[#This Row],[Odds]]*Table1[[#This Row],[Win]]-Table1[[#This Row],[Dom Bet]])*Table1[[#This Row],[Dom Bankroll]]</f>
        <v>0</v>
      </c>
      <c r="R1714" s="4">
        <f>Table1[[#This Row],[Dom Bet]]*Table1[[#This Row],[Odds]]*Table1[[#This Row],[Win]]-Table1[[#This Row],[Dom Bet]]</f>
        <v>0</v>
      </c>
      <c r="S1714" s="4">
        <f>S1713</f>
        <v>1.5689247875647205</v>
      </c>
      <c r="T1714">
        <v>0.36609999999999998</v>
      </c>
      <c r="U1714">
        <f>((Table1[[#This Row],[BB prob.]]*(Table1[[#This Row],[Odds]]-1)-1+Table1[[#This Row],[BB prob.]])/(Table1[[#This Row],[Odds]]-1))*0.3</f>
        <v>-5.4245454545454649E-3</v>
      </c>
      <c r="W1714">
        <f>(Table1[[#This Row],[BB Bet]]*Table1[[#This Row],[Odds]]*Table1[[#This Row],[Win]]-Table1[[#This Row],[BB Bet]])*Table1[[#This Row],[BB Bankroll]]</f>
        <v>0</v>
      </c>
      <c r="X1714">
        <f>Table1[[#This Row],[BB Bet]]*Table1[[#This Row],[Odds]]*Table1[[#This Row],[Win]]-Table1[[#This Row],[BB Bet]]</f>
        <v>0</v>
      </c>
      <c r="Y1714" s="5">
        <f>Y1713</f>
        <v>0.65346164890806768</v>
      </c>
    </row>
    <row r="1715" spans="1:25" x14ac:dyDescent="0.35">
      <c r="A1715" s="4">
        <v>2020020873.2</v>
      </c>
      <c r="B1715" s="4">
        <v>117</v>
      </c>
      <c r="C1715" s="4" t="s">
        <v>7</v>
      </c>
      <c r="D1715" s="4" t="s">
        <v>30</v>
      </c>
      <c r="E1715" s="4">
        <v>0</v>
      </c>
      <c r="F1715" s="4">
        <v>0</v>
      </c>
      <c r="G1715" s="4">
        <v>1.54</v>
      </c>
      <c r="H1715">
        <v>0.64581400973226855</v>
      </c>
      <c r="I1715">
        <f>((Table1[[#This Row],[H-S prob.]]*(Table1[[#This Row],[Odds]]-1)-1+Table1[[#This Row],[H-S prob.]])/(Table1[[#This Row],[Odds]]-1))*0.3</f>
        <v>-3.025791673503561E-3</v>
      </c>
      <c r="K1715">
        <f>(Table1[[#This Row],[H-S Bet]]*Table1[[#This Row],[Odds]]*Table1[[#This Row],[Win]]-Table1[[#This Row],[H-S Bet]])*Table1[[#This Row],[H-S Bankroll]]</f>
        <v>0</v>
      </c>
      <c r="L1715">
        <f>Table1[[#This Row],[H-S Bet]]*Table1[[#This Row],[Odds]]*Table1[[#This Row],[Win]]-Table1[[#This Row],[H-S Bet]]</f>
        <v>0</v>
      </c>
      <c r="M1715" s="5">
        <f>M1714</f>
        <v>1.0219746393820537</v>
      </c>
      <c r="N1715" s="4">
        <v>0.63600000000000001</v>
      </c>
      <c r="O1715" s="4">
        <f>((Table1[[#This Row],[Dom prob.]]*(Table1[[#This Row],[Odds]]-1)-1+Table1[[#This Row],[Dom prob.]])/(Table1[[#This Row],[Odds]]-1))*0.3</f>
        <v>-1.1422222222222235E-2</v>
      </c>
      <c r="P1715" s="4"/>
      <c r="Q1715" s="4">
        <f>(Table1[[#This Row],[Dom Bet]]*Table1[[#This Row],[Odds]]*Table1[[#This Row],[Win]]-Table1[[#This Row],[Dom Bet]])*Table1[[#This Row],[Dom Bankroll]]</f>
        <v>0</v>
      </c>
      <c r="R1715" s="4">
        <f>Table1[[#This Row],[Dom Bet]]*Table1[[#This Row],[Odds]]*Table1[[#This Row],[Win]]-Table1[[#This Row],[Dom Bet]]</f>
        <v>0</v>
      </c>
      <c r="S1715" s="4">
        <f>S1714</f>
        <v>1.5689247875647205</v>
      </c>
      <c r="T1715">
        <v>0.63390000000000002</v>
      </c>
      <c r="U1715">
        <f>((Table1[[#This Row],[BB prob.]]*(Table1[[#This Row],[Odds]]-1)-1+Table1[[#This Row],[BB prob.]])/(Table1[[#This Row],[Odds]]-1))*0.3</f>
        <v>-1.3218888888888879E-2</v>
      </c>
      <c r="W1715">
        <f>(Table1[[#This Row],[BB Bet]]*Table1[[#This Row],[Odds]]*Table1[[#This Row],[Win]]-Table1[[#This Row],[BB Bet]])*Table1[[#This Row],[BB Bankroll]]</f>
        <v>0</v>
      </c>
      <c r="X1715">
        <f>Table1[[#This Row],[BB Bet]]*Table1[[#This Row],[Odds]]*Table1[[#This Row],[Win]]-Table1[[#This Row],[BB Bet]]</f>
        <v>0</v>
      </c>
      <c r="Y1715" s="5">
        <f>Y1714</f>
        <v>0.65346164890806768</v>
      </c>
    </row>
    <row r="1716" spans="1:25" x14ac:dyDescent="0.35">
      <c r="A1716" s="4">
        <v>2020020873.3</v>
      </c>
      <c r="B1716" s="4">
        <v>117</v>
      </c>
      <c r="C1716" s="4" t="s">
        <v>10</v>
      </c>
      <c r="D1716" s="4" t="s">
        <v>28</v>
      </c>
      <c r="E1716" s="4">
        <v>1</v>
      </c>
      <c r="F1716" s="4">
        <v>1</v>
      </c>
      <c r="G1716" s="4">
        <v>1.28</v>
      </c>
      <c r="H1716">
        <v>0.65076750527953309</v>
      </c>
      <c r="I1716">
        <f>((Table1[[#This Row],[H-S prob.]]*(Table1[[#This Row],[Odds]]-1)-1+Table1[[#This Row],[H-S prob.]])/(Table1[[#This Row],[Odds]]-1))*0.3</f>
        <v>-0.17894742133092606</v>
      </c>
      <c r="K1716">
        <f>(Table1[[#This Row],[H-S Bet]]*Table1[[#This Row],[Odds]]*Table1[[#This Row],[Win]]-Table1[[#This Row],[H-S Bet]])*Table1[[#This Row],[H-S Bankroll]]</f>
        <v>0</v>
      </c>
      <c r="L1716">
        <f>Table1[[#This Row],[H-S Bet]]*Table1[[#This Row],[Odds]]*Table1[[#This Row],[Win]]-Table1[[#This Row],[H-S Bet]]</f>
        <v>0</v>
      </c>
      <c r="M1716" s="5">
        <f>M1715</f>
        <v>1.0219746393820537</v>
      </c>
      <c r="N1716" s="4">
        <v>0.75700000000000001</v>
      </c>
      <c r="O1716" s="4">
        <f>((Table1[[#This Row],[Dom prob.]]*(Table1[[#This Row],[Odds]]-1)-1+Table1[[#This Row],[Dom prob.]])/(Table1[[#This Row],[Odds]]-1))*0.3</f>
        <v>-3.3257142857142805E-2</v>
      </c>
      <c r="P1716" s="4"/>
      <c r="Q1716" s="4">
        <f>(Table1[[#This Row],[Dom Bet]]*Table1[[#This Row],[Odds]]*Table1[[#This Row],[Win]]-Table1[[#This Row],[Dom Bet]])*Table1[[#This Row],[Dom Bankroll]]</f>
        <v>0</v>
      </c>
      <c r="R1716" s="4">
        <f>Table1[[#This Row],[Dom Bet]]*Table1[[#This Row],[Odds]]*Table1[[#This Row],[Win]]-Table1[[#This Row],[Dom Bet]]</f>
        <v>0</v>
      </c>
      <c r="S1716" s="4">
        <f>S1715</f>
        <v>1.5689247875647205</v>
      </c>
      <c r="T1716">
        <v>0.76339999999999997</v>
      </c>
      <c r="U1716">
        <f>((Table1[[#This Row],[BB prob.]]*(Table1[[#This Row],[Odds]]-1)-1+Table1[[#This Row],[BB prob.]])/(Table1[[#This Row],[Odds]]-1))*0.3</f>
        <v>-2.4480000000000092E-2</v>
      </c>
      <c r="W1716">
        <f>(Table1[[#This Row],[BB Bet]]*Table1[[#This Row],[Odds]]*Table1[[#This Row],[Win]]-Table1[[#This Row],[BB Bet]])*Table1[[#This Row],[BB Bankroll]]</f>
        <v>0</v>
      </c>
      <c r="X1716">
        <f>Table1[[#This Row],[BB Bet]]*Table1[[#This Row],[Odds]]*Table1[[#This Row],[Win]]-Table1[[#This Row],[BB Bet]]</f>
        <v>0</v>
      </c>
      <c r="Y1716" s="5">
        <f>Y1715</f>
        <v>0.65346164890806768</v>
      </c>
    </row>
    <row r="1717" spans="1:25" x14ac:dyDescent="0.35">
      <c r="A1717" s="4">
        <v>2020020873.3</v>
      </c>
      <c r="B1717" s="4">
        <v>117</v>
      </c>
      <c r="C1717" s="4" t="s">
        <v>28</v>
      </c>
      <c r="D1717" s="4" t="s">
        <v>10</v>
      </c>
      <c r="E1717" s="4">
        <v>0</v>
      </c>
      <c r="F1717" s="4">
        <v>0</v>
      </c>
      <c r="G1717" s="4">
        <v>3.9</v>
      </c>
      <c r="H1717">
        <v>0.34923249472046691</v>
      </c>
      <c r="I1717">
        <f>((Table1[[#This Row],[H-S prob.]]*(Table1[[#This Row],[Odds]]-1)-1+Table1[[#This Row],[H-S prob.]])/(Table1[[#This Row],[Odds]]-1))*0.3</f>
        <v>3.7448972007912508E-2</v>
      </c>
      <c r="J1717">
        <v>3.7448972007912508E-2</v>
      </c>
      <c r="K1717">
        <f>(Table1[[#This Row],[H-S Bet]]*Table1[[#This Row],[Odds]]*Table1[[#This Row],[Win]]-Table1[[#This Row],[H-S Bet]])*Table1[[#This Row],[H-S Bankroll]]</f>
        <v>-3.8271899663015009E-2</v>
      </c>
      <c r="L1717">
        <f>Table1[[#This Row],[H-S Bet]]*Table1[[#This Row],[Odds]]*Table1[[#This Row],[Win]]-Table1[[#This Row],[H-S Bet]]</f>
        <v>-3.7448972007912508E-2</v>
      </c>
      <c r="M1717" s="5">
        <f>M1716</f>
        <v>1.0219746393820537</v>
      </c>
      <c r="N1717" s="4">
        <v>0.24299999999999999</v>
      </c>
      <c r="O1717" s="4">
        <f>((Table1[[#This Row],[Dom prob.]]*(Table1[[#This Row],[Odds]]-1)-1+Table1[[#This Row],[Dom prob.]])/(Table1[[#This Row],[Odds]]-1))*0.3</f>
        <v>-5.410344827586208E-3</v>
      </c>
      <c r="P1717" s="4"/>
      <c r="Q1717" s="4">
        <f>(Table1[[#This Row],[Dom Bet]]*Table1[[#This Row],[Odds]]*Table1[[#This Row],[Win]]-Table1[[#This Row],[Dom Bet]])*Table1[[#This Row],[Dom Bankroll]]</f>
        <v>0</v>
      </c>
      <c r="R1717" s="4">
        <f>Table1[[#This Row],[Dom Bet]]*Table1[[#This Row],[Odds]]*Table1[[#This Row],[Win]]-Table1[[#This Row],[Dom Bet]]</f>
        <v>0</v>
      </c>
      <c r="S1717" s="4">
        <f>S1716</f>
        <v>1.5689247875647205</v>
      </c>
      <c r="T1717">
        <v>0.23660000000000003</v>
      </c>
      <c r="U1717">
        <f>((Table1[[#This Row],[BB prob.]]*(Table1[[#This Row],[Odds]]-1)-1+Table1[[#This Row],[BB prob.]])/(Table1[[#This Row],[Odds]]-1))*0.3</f>
        <v>-7.9924137931034357E-3</v>
      </c>
      <c r="W1717">
        <f>(Table1[[#This Row],[BB Bet]]*Table1[[#This Row],[Odds]]*Table1[[#This Row],[Win]]-Table1[[#This Row],[BB Bet]])*Table1[[#This Row],[BB Bankroll]]</f>
        <v>0</v>
      </c>
      <c r="X1717">
        <f>Table1[[#This Row],[BB Bet]]*Table1[[#This Row],[Odds]]*Table1[[#This Row],[Win]]-Table1[[#This Row],[BB Bet]]</f>
        <v>0</v>
      </c>
      <c r="Y1717" s="5">
        <f>Y1716</f>
        <v>0.65346164890806768</v>
      </c>
    </row>
    <row r="1718" spans="1:25" x14ac:dyDescent="0.35">
      <c r="A1718" s="4">
        <v>2020020873.4000001</v>
      </c>
      <c r="B1718" s="4">
        <v>117</v>
      </c>
      <c r="C1718" s="4" t="s">
        <v>25</v>
      </c>
      <c r="D1718" s="4" t="s">
        <v>27</v>
      </c>
      <c r="E1718" s="4">
        <v>1</v>
      </c>
      <c r="F1718" s="4">
        <v>0</v>
      </c>
      <c r="G1718" s="4">
        <v>2.8</v>
      </c>
      <c r="H1718">
        <v>0.33018645215949716</v>
      </c>
      <c r="I1718">
        <f>((Table1[[#This Row],[H-S prob.]]*(Table1[[#This Row],[Odds]]-1)-1+Table1[[#This Row],[H-S prob.]])/(Table1[[#This Row],[Odds]]-1))*0.3</f>
        <v>-1.2579655658901347E-2</v>
      </c>
      <c r="K1718">
        <f>(Table1[[#This Row],[H-S Bet]]*Table1[[#This Row],[Odds]]*Table1[[#This Row],[Win]]-Table1[[#This Row],[H-S Bet]])*Table1[[#This Row],[H-S Bankroll]]</f>
        <v>0</v>
      </c>
      <c r="L1718">
        <f>Table1[[#This Row],[H-S Bet]]*Table1[[#This Row],[Odds]]*Table1[[#This Row],[Win]]-Table1[[#This Row],[H-S Bet]]</f>
        <v>0</v>
      </c>
      <c r="M1718" s="5">
        <f>M1717</f>
        <v>1.0219746393820537</v>
      </c>
      <c r="N1718" s="4">
        <v>0.38700000000000001</v>
      </c>
      <c r="O1718" s="4">
        <f>((Table1[[#This Row],[Dom prob.]]*(Table1[[#This Row],[Odds]]-1)-1+Table1[[#This Row],[Dom prob.]])/(Table1[[#This Row],[Odds]]-1))*0.3</f>
        <v>1.3933333333333336E-2</v>
      </c>
      <c r="P1718" s="4">
        <v>1.3933333333333336E-2</v>
      </c>
      <c r="Q1718" s="4">
        <f>(Table1[[#This Row],[Dom Bet]]*Table1[[#This Row],[Odds]]*Table1[[#This Row],[Win]]-Table1[[#This Row],[Dom Bet]])*Table1[[#This Row],[Dom Bankroll]]</f>
        <v>-2.1860352040068445E-2</v>
      </c>
      <c r="R1718" s="4">
        <f>Table1[[#This Row],[Dom Bet]]*Table1[[#This Row],[Odds]]*Table1[[#This Row],[Win]]-Table1[[#This Row],[Dom Bet]]</f>
        <v>-1.3933333333333336E-2</v>
      </c>
      <c r="S1718" s="4">
        <f>S1717</f>
        <v>1.5689247875647205</v>
      </c>
      <c r="T1718">
        <v>0.29249999999999998</v>
      </c>
      <c r="U1718">
        <f>((Table1[[#This Row],[BB prob.]]*(Table1[[#This Row],[Odds]]-1)-1+Table1[[#This Row],[BB prob.]])/(Table1[[#This Row],[Odds]]-1))*0.3</f>
        <v>-3.0166666666666675E-2</v>
      </c>
      <c r="W1718">
        <f>(Table1[[#This Row],[BB Bet]]*Table1[[#This Row],[Odds]]*Table1[[#This Row],[Win]]-Table1[[#This Row],[BB Bet]])*Table1[[#This Row],[BB Bankroll]]</f>
        <v>0</v>
      </c>
      <c r="X1718">
        <f>Table1[[#This Row],[BB Bet]]*Table1[[#This Row],[Odds]]*Table1[[#This Row],[Win]]-Table1[[#This Row],[BB Bet]]</f>
        <v>0</v>
      </c>
      <c r="Y1718" s="5">
        <f>Y1717</f>
        <v>0.65346164890806768</v>
      </c>
    </row>
    <row r="1719" spans="1:25" x14ac:dyDescent="0.35">
      <c r="A1719" s="4">
        <v>2020020873.4000001</v>
      </c>
      <c r="B1719" s="4">
        <v>117</v>
      </c>
      <c r="C1719" s="4" t="s">
        <v>27</v>
      </c>
      <c r="D1719" s="4" t="s">
        <v>25</v>
      </c>
      <c r="E1719" s="4">
        <v>0</v>
      </c>
      <c r="F1719" s="4">
        <v>1</v>
      </c>
      <c r="G1719" s="4">
        <v>1.48</v>
      </c>
      <c r="H1719">
        <v>0.66981354784050273</v>
      </c>
      <c r="I1719">
        <f>((Table1[[#This Row],[H-S prob.]]*(Table1[[#This Row],[Odds]]-1)-1+Table1[[#This Row],[H-S prob.]])/(Table1[[#This Row],[Odds]]-1))*0.3</f>
        <v>-5.4224682475349784E-3</v>
      </c>
      <c r="K1719">
        <f>(Table1[[#This Row],[H-S Bet]]*Table1[[#This Row],[Odds]]*Table1[[#This Row],[Win]]-Table1[[#This Row],[H-S Bet]])*Table1[[#This Row],[H-S Bankroll]]</f>
        <v>0</v>
      </c>
      <c r="L1719">
        <f>Table1[[#This Row],[H-S Bet]]*Table1[[#This Row],[Odds]]*Table1[[#This Row],[Win]]-Table1[[#This Row],[H-S Bet]]</f>
        <v>0</v>
      </c>
      <c r="M1719" s="5">
        <f>M1718</f>
        <v>1.0219746393820537</v>
      </c>
      <c r="N1719" s="4">
        <v>0.61299999999999999</v>
      </c>
      <c r="O1719" s="4">
        <f>((Table1[[#This Row],[Dom prob.]]*(Table1[[#This Row],[Odds]]-1)-1+Table1[[#This Row],[Dom prob.]])/(Table1[[#This Row],[Odds]]-1))*0.3</f>
        <v>-5.7974999999999971E-2</v>
      </c>
      <c r="P1719" s="4"/>
      <c r="Q1719" s="4">
        <f>(Table1[[#This Row],[Dom Bet]]*Table1[[#This Row],[Odds]]*Table1[[#This Row],[Win]]-Table1[[#This Row],[Dom Bet]])*Table1[[#This Row],[Dom Bankroll]]</f>
        <v>0</v>
      </c>
      <c r="R1719" s="4">
        <f>Table1[[#This Row],[Dom Bet]]*Table1[[#This Row],[Odds]]*Table1[[#This Row],[Win]]-Table1[[#This Row],[Dom Bet]]</f>
        <v>0</v>
      </c>
      <c r="S1719" s="4">
        <f>S1718</f>
        <v>1.5689247875647205</v>
      </c>
      <c r="T1719">
        <v>0.70750000000000002</v>
      </c>
      <c r="U1719">
        <f>((Table1[[#This Row],[BB prob.]]*(Table1[[#This Row],[Odds]]-1)-1+Table1[[#This Row],[BB prob.]])/(Table1[[#This Row],[Odds]]-1))*0.3</f>
        <v>2.9437500000000019E-2</v>
      </c>
      <c r="V1719">
        <v>2.9437500000000019E-2</v>
      </c>
      <c r="W1719">
        <f>(Table1[[#This Row],[BB Bet]]*Table1[[#This Row],[Odds]]*Table1[[#This Row],[Win]]-Table1[[#This Row],[BB Bet]])*Table1[[#This Row],[BB Bankroll]]</f>
        <v>9.2334130990710025E-3</v>
      </c>
      <c r="X1719">
        <f>Table1[[#This Row],[BB Bet]]*Table1[[#This Row],[Odds]]*Table1[[#This Row],[Win]]-Table1[[#This Row],[BB Bet]]</f>
        <v>1.4130000000000011E-2</v>
      </c>
      <c r="Y1719" s="5">
        <f>Y1718</f>
        <v>0.65346164890806768</v>
      </c>
    </row>
    <row r="1720" spans="1:25" x14ac:dyDescent="0.35">
      <c r="A1720" s="4">
        <v>2020020873.5</v>
      </c>
      <c r="B1720" s="4">
        <v>117</v>
      </c>
      <c r="C1720" s="4" t="s">
        <v>29</v>
      </c>
      <c r="D1720" s="4" t="s">
        <v>11</v>
      </c>
      <c r="E1720" s="4">
        <v>0</v>
      </c>
      <c r="F1720" s="4">
        <v>0</v>
      </c>
      <c r="G1720" s="4">
        <v>1.69</v>
      </c>
      <c r="H1720">
        <v>0.55196142116620162</v>
      </c>
      <c r="I1720">
        <f>((Table1[[#This Row],[H-S prob.]]*(Table1[[#This Row],[Odds]]-1)-1+Table1[[#This Row],[H-S prob.]])/(Table1[[#This Row],[Odds]]-1))*0.3</f>
        <v>-2.9210955751790994E-2</v>
      </c>
      <c r="K1720">
        <f>(Table1[[#This Row],[H-S Bet]]*Table1[[#This Row],[Odds]]*Table1[[#This Row],[Win]]-Table1[[#This Row],[H-S Bet]])*Table1[[#This Row],[H-S Bankroll]]</f>
        <v>0</v>
      </c>
      <c r="L1720">
        <f>Table1[[#This Row],[H-S Bet]]*Table1[[#This Row],[Odds]]*Table1[[#This Row],[Win]]-Table1[[#This Row],[H-S Bet]]</f>
        <v>0</v>
      </c>
      <c r="M1720" s="5">
        <f>M1719</f>
        <v>1.0219746393820537</v>
      </c>
      <c r="N1720" s="4">
        <v>0.60599999999999998</v>
      </c>
      <c r="O1720" s="4">
        <f>((Table1[[#This Row],[Dom prob.]]*(Table1[[#This Row],[Odds]]-1)-1+Table1[[#This Row],[Dom prob.]])/(Table1[[#This Row],[Odds]]-1))*0.3</f>
        <v>1.0495652173913017E-2</v>
      </c>
      <c r="P1720" s="4">
        <v>1.0495652173913017E-2</v>
      </c>
      <c r="Q1720" s="4">
        <f>(Table1[[#This Row],[Dom Bet]]*Table1[[#This Row],[Odds]]*Table1[[#This Row],[Win]]-Table1[[#This Row],[Dom Bet]])*Table1[[#This Row],[Dom Bankroll]]</f>
        <v>-1.6466888857309677E-2</v>
      </c>
      <c r="R1720" s="4">
        <f>Table1[[#This Row],[Dom Bet]]*Table1[[#This Row],[Odds]]*Table1[[#This Row],[Win]]-Table1[[#This Row],[Dom Bet]]</f>
        <v>-1.0495652173913017E-2</v>
      </c>
      <c r="S1720" s="4">
        <f>S1719</f>
        <v>1.5689247875647205</v>
      </c>
      <c r="T1720">
        <v>0.50659999999999994</v>
      </c>
      <c r="U1720">
        <f>((Table1[[#This Row],[BB prob.]]*(Table1[[#This Row],[Odds]]-1)-1+Table1[[#This Row],[BB prob.]])/(Table1[[#This Row],[Odds]]-1))*0.3</f>
        <v>-6.2541739130434842E-2</v>
      </c>
      <c r="W1720">
        <f>(Table1[[#This Row],[BB Bet]]*Table1[[#This Row],[Odds]]*Table1[[#This Row],[Win]]-Table1[[#This Row],[BB Bet]])*Table1[[#This Row],[BB Bankroll]]</f>
        <v>0</v>
      </c>
      <c r="X1720">
        <f>Table1[[#This Row],[BB Bet]]*Table1[[#This Row],[Odds]]*Table1[[#This Row],[Win]]-Table1[[#This Row],[BB Bet]]</f>
        <v>0</v>
      </c>
      <c r="Y1720" s="5">
        <f>Y1719</f>
        <v>0.65346164890806768</v>
      </c>
    </row>
    <row r="1721" spans="1:25" x14ac:dyDescent="0.35">
      <c r="A1721" s="4">
        <v>2020020873.5</v>
      </c>
      <c r="B1721" s="4">
        <v>117</v>
      </c>
      <c r="C1721" s="4" t="s">
        <v>11</v>
      </c>
      <c r="D1721" s="4" t="s">
        <v>29</v>
      </c>
      <c r="E1721" s="4">
        <v>1</v>
      </c>
      <c r="F1721" s="4">
        <v>1</v>
      </c>
      <c r="G1721" s="4">
        <v>2.35</v>
      </c>
      <c r="H1721">
        <v>0.44803857883379833</v>
      </c>
      <c r="I1721">
        <f>((Table1[[#This Row],[H-S prob.]]*(Table1[[#This Row],[Odds]]-1)-1+Table1[[#This Row],[H-S prob.]])/(Table1[[#This Row],[Odds]]-1))*0.3</f>
        <v>1.1753480057650237E-2</v>
      </c>
      <c r="J1721">
        <v>1.1753480057650237E-2</v>
      </c>
      <c r="K1721">
        <f>(Table1[[#This Row],[H-S Bet]]*Table1[[#This Row],[Odds]]*Table1[[#This Row],[Win]]-Table1[[#This Row],[H-S Bet]])*Table1[[#This Row],[H-S Bankroll]]</f>
        <v>1.6215874033591701E-2</v>
      </c>
      <c r="L1721">
        <f>Table1[[#This Row],[H-S Bet]]*Table1[[#This Row],[Odds]]*Table1[[#This Row],[Win]]-Table1[[#This Row],[H-S Bet]]</f>
        <v>1.586719807782782E-2</v>
      </c>
      <c r="M1721" s="5">
        <f>M1720</f>
        <v>1.0219746393820537</v>
      </c>
      <c r="N1721" s="4">
        <v>0.39400000000000002</v>
      </c>
      <c r="O1721" s="4">
        <f>((Table1[[#This Row],[Dom prob.]]*(Table1[[#This Row],[Odds]]-1)-1+Table1[[#This Row],[Dom prob.]])/(Table1[[#This Row],[Odds]]-1))*0.3</f>
        <v>-1.646666666666665E-2</v>
      </c>
      <c r="P1721" s="4"/>
      <c r="Q1721" s="4">
        <f>(Table1[[#This Row],[Dom Bet]]*Table1[[#This Row],[Odds]]*Table1[[#This Row],[Win]]-Table1[[#This Row],[Dom Bet]])*Table1[[#This Row],[Dom Bankroll]]</f>
        <v>0</v>
      </c>
      <c r="R1721" s="4">
        <f>Table1[[#This Row],[Dom Bet]]*Table1[[#This Row],[Odds]]*Table1[[#This Row],[Win]]-Table1[[#This Row],[Dom Bet]]</f>
        <v>0</v>
      </c>
      <c r="S1721" s="4">
        <f>S1720</f>
        <v>1.5689247875647205</v>
      </c>
      <c r="T1721">
        <v>0.49340000000000001</v>
      </c>
      <c r="U1721">
        <f>((Table1[[#This Row],[BB prob.]]*(Table1[[#This Row],[Odds]]-1)-1+Table1[[#This Row],[BB prob.]])/(Table1[[#This Row],[Odds]]-1))*0.3</f>
        <v>3.5442222222222236E-2</v>
      </c>
      <c r="V1721">
        <v>3.5442222222222236E-2</v>
      </c>
      <c r="W1721">
        <f>(Table1[[#This Row],[BB Bet]]*Table1[[#This Row],[Odds]]*Table1[[#This Row],[Win]]-Table1[[#This Row],[BB Bet]])*Table1[[#This Row],[BB Bankroll]]</f>
        <v>3.1266179515304332E-2</v>
      </c>
      <c r="X1721">
        <f>Table1[[#This Row],[BB Bet]]*Table1[[#This Row],[Odds]]*Table1[[#This Row],[Win]]-Table1[[#This Row],[BB Bet]]</f>
        <v>4.7847000000000028E-2</v>
      </c>
      <c r="Y1721" s="5">
        <f>Y1720</f>
        <v>0.65346164890806768</v>
      </c>
    </row>
    <row r="1722" spans="1:25" x14ac:dyDescent="0.35">
      <c r="A1722" s="4">
        <v>2020020874.0999999</v>
      </c>
      <c r="B1722" s="4">
        <v>118</v>
      </c>
      <c r="C1722" s="4" t="s">
        <v>29</v>
      </c>
      <c r="D1722" s="4" t="s">
        <v>11</v>
      </c>
      <c r="E1722" s="4">
        <v>0</v>
      </c>
      <c r="F1722" s="4">
        <v>0</v>
      </c>
      <c r="G1722" s="4">
        <v>1.91</v>
      </c>
      <c r="H1722">
        <v>0.52976701586423269</v>
      </c>
      <c r="I1722">
        <f>((Table1[[#This Row],[H-S prob.]]*(Table1[[#This Row],[Odds]]-1)-1+Table1[[#This Row],[H-S prob.]])/(Table1[[#This Row],[Odds]]-1))*0.3</f>
        <v>3.9082418573684928E-3</v>
      </c>
      <c r="J1722">
        <v>3.9082418573684928E-3</v>
      </c>
      <c r="K1722">
        <f>(Table1[[#This Row],[H-S Bet]]*Table1[[#This Row],[Odds]]*Table1[[#This Row],[Win]]-Table1[[#This Row],[H-S Bet]])*Table1[[#This Row],[H-S Bankroll]]</f>
        <v>-3.8854306186531682E-3</v>
      </c>
      <c r="L1722">
        <f>Table1[[#This Row],[H-S Bet]]*Table1[[#This Row],[Odds]]*Table1[[#This Row],[Win]]-Table1[[#This Row],[H-S Bet]]</f>
        <v>-3.9082418573684928E-3</v>
      </c>
      <c r="M1722" s="5">
        <f>M1721+SUM(K1712:K1721)</f>
        <v>0.99416329911304824</v>
      </c>
      <c r="N1722" s="4">
        <v>0.54899999999999993</v>
      </c>
      <c r="O1722" s="4">
        <f>((Table1[[#This Row],[Dom prob.]]*(Table1[[#This Row],[Odds]]-1)-1+Table1[[#This Row],[Dom prob.]])/(Table1[[#This Row],[Odds]]-1))*0.3</f>
        <v>1.6018681318681255E-2</v>
      </c>
      <c r="P1722" s="4">
        <v>1.6018681318681255E-2</v>
      </c>
      <c r="Q1722" s="4">
        <f>(Table1[[#This Row],[Dom Bet]]*Table1[[#This Row],[Odds]]*Table1[[#This Row],[Win]]-Table1[[#This Row],[Dom Bet]])*Table1[[#This Row],[Dom Bankroll]]</f>
        <v>-2.4518154327219519E-2</v>
      </c>
      <c r="R1722" s="4">
        <f>Table1[[#This Row],[Dom Bet]]*Table1[[#This Row],[Odds]]*Table1[[#This Row],[Win]]-Table1[[#This Row],[Dom Bet]]</f>
        <v>-1.6018681318681255E-2</v>
      </c>
      <c r="S1722" s="4">
        <f>S1721+SUM(Q1712:Q1721)</f>
        <v>1.5305975466673425</v>
      </c>
      <c r="T1722">
        <v>0.47499999999999998</v>
      </c>
      <c r="U1722">
        <f>((Table1[[#This Row],[BB prob.]]*(Table1[[#This Row],[Odds]]-1)-1+Table1[[#This Row],[BB prob.]])/(Table1[[#This Row],[Odds]]-1))*0.3</f>
        <v>-3.0576923076923078E-2</v>
      </c>
      <c r="W1722">
        <f>(Table1[[#This Row],[BB Bet]]*Table1[[#This Row],[Odds]]*Table1[[#This Row],[Win]]-Table1[[#This Row],[BB Bet]])*Table1[[#This Row],[BB Bankroll]]</f>
        <v>0</v>
      </c>
      <c r="X1722">
        <f>Table1[[#This Row],[BB Bet]]*Table1[[#This Row],[Odds]]*Table1[[#This Row],[Win]]-Table1[[#This Row],[BB Bet]]</f>
        <v>0</v>
      </c>
      <c r="Y1722" s="5">
        <f>Y1721+SUM(W1712:W1721)</f>
        <v>0.69476911615898806</v>
      </c>
    </row>
    <row r="1723" spans="1:25" x14ac:dyDescent="0.35">
      <c r="A1723" s="4">
        <v>2020020874.0999999</v>
      </c>
      <c r="B1723" s="4">
        <v>118</v>
      </c>
      <c r="C1723" s="4" t="s">
        <v>11</v>
      </c>
      <c r="D1723" s="4" t="s">
        <v>29</v>
      </c>
      <c r="E1723" s="4">
        <v>1</v>
      </c>
      <c r="F1723" s="4">
        <v>1</v>
      </c>
      <c r="G1723" s="4">
        <v>1.95</v>
      </c>
      <c r="H1723">
        <v>0.4702329841357672</v>
      </c>
      <c r="I1723">
        <f>((Table1[[#This Row],[H-S prob.]]*(Table1[[#This Row],[Odds]]-1)-1+Table1[[#This Row],[H-S prob.]])/(Table1[[#This Row],[Odds]]-1))*0.3</f>
        <v>-2.6224951874290737E-2</v>
      </c>
      <c r="K1723">
        <f>(Table1[[#This Row],[H-S Bet]]*Table1[[#This Row],[Odds]]*Table1[[#This Row],[Win]]-Table1[[#This Row],[H-S Bet]])*Table1[[#This Row],[H-S Bankroll]]</f>
        <v>0</v>
      </c>
      <c r="L1723">
        <f>Table1[[#This Row],[H-S Bet]]*Table1[[#This Row],[Odds]]*Table1[[#This Row],[Win]]-Table1[[#This Row],[H-S Bet]]</f>
        <v>0</v>
      </c>
      <c r="M1723" s="5">
        <f>M1722</f>
        <v>0.99416329911304824</v>
      </c>
      <c r="N1723" s="4">
        <v>0.45100000000000001</v>
      </c>
      <c r="O1723" s="4">
        <f>((Table1[[#This Row],[Dom prob.]]*(Table1[[#This Row],[Odds]]-1)-1+Table1[[#This Row],[Dom prob.]])/(Table1[[#This Row],[Odds]]-1))*0.3</f>
        <v>-3.8068421052631578E-2</v>
      </c>
      <c r="P1723" s="4"/>
      <c r="Q1723" s="4">
        <f>(Table1[[#This Row],[Dom Bet]]*Table1[[#This Row],[Odds]]*Table1[[#This Row],[Win]]-Table1[[#This Row],[Dom Bet]])*Table1[[#This Row],[Dom Bankroll]]</f>
        <v>0</v>
      </c>
      <c r="R1723" s="4">
        <f>Table1[[#This Row],[Dom Bet]]*Table1[[#This Row],[Odds]]*Table1[[#This Row],[Win]]-Table1[[#This Row],[Dom Bet]]</f>
        <v>0</v>
      </c>
      <c r="S1723" s="4">
        <f>S1722</f>
        <v>1.5305975466673425</v>
      </c>
      <c r="T1723">
        <v>0.52500000000000002</v>
      </c>
      <c r="U1723">
        <f>((Table1[[#This Row],[BB prob.]]*(Table1[[#This Row],[Odds]]-1)-1+Table1[[#This Row],[BB prob.]])/(Table1[[#This Row],[Odds]]-1))*0.3</f>
        <v>7.5000000000000153E-3</v>
      </c>
      <c r="V1723">
        <v>7.5000000000000153E-3</v>
      </c>
      <c r="W1723">
        <f>(Table1[[#This Row],[BB Bet]]*Table1[[#This Row],[Odds]]*Table1[[#This Row],[Win]]-Table1[[#This Row],[BB Bet]])*Table1[[#This Row],[BB Bankroll]]</f>
        <v>4.9502299526328003E-3</v>
      </c>
      <c r="X1723">
        <f>Table1[[#This Row],[BB Bet]]*Table1[[#This Row],[Odds]]*Table1[[#This Row],[Win]]-Table1[[#This Row],[BB Bet]]</f>
        <v>7.125000000000015E-3</v>
      </c>
      <c r="Y1723" s="5">
        <f>Y1722</f>
        <v>0.69476911615898806</v>
      </c>
    </row>
    <row r="1724" spans="1:25" x14ac:dyDescent="0.35">
      <c r="A1724" s="4">
        <v>2020020874.2</v>
      </c>
      <c r="B1724" s="4">
        <v>118</v>
      </c>
      <c r="C1724" s="4" t="s">
        <v>22</v>
      </c>
      <c r="D1724" s="4" t="s">
        <v>9</v>
      </c>
      <c r="E1724" s="4">
        <v>1</v>
      </c>
      <c r="F1724" s="4">
        <v>1</v>
      </c>
      <c r="G1724" s="4">
        <v>1.62</v>
      </c>
      <c r="H1724">
        <v>0.55332647465041185</v>
      </c>
      <c r="I1724">
        <f>((Table1[[#This Row],[H-S prob.]]*(Table1[[#This Row],[Odds]]-1)-1+Table1[[#This Row],[H-S prob.]])/(Table1[[#This Row],[Odds]]-1))*0.3</f>
        <v>-5.0134408580483555E-2</v>
      </c>
      <c r="K1724">
        <f>(Table1[[#This Row],[H-S Bet]]*Table1[[#This Row],[Odds]]*Table1[[#This Row],[Win]]-Table1[[#This Row],[H-S Bet]])*Table1[[#This Row],[H-S Bankroll]]</f>
        <v>0</v>
      </c>
      <c r="L1724">
        <f>Table1[[#This Row],[H-S Bet]]*Table1[[#This Row],[Odds]]*Table1[[#This Row],[Win]]-Table1[[#This Row],[H-S Bet]]</f>
        <v>0</v>
      </c>
      <c r="M1724" s="5">
        <f>M1723</f>
        <v>0.99416329911304824</v>
      </c>
      <c r="N1724" s="4">
        <v>0.60499999999999998</v>
      </c>
      <c r="O1724" s="4">
        <f>((Table1[[#This Row],[Dom prob.]]*(Table1[[#This Row],[Odds]]-1)-1+Table1[[#This Row],[Dom prob.]])/(Table1[[#This Row],[Odds]]-1))*0.3</f>
        <v>-9.629032258064529E-3</v>
      </c>
      <c r="P1724" s="4"/>
      <c r="Q1724" s="4">
        <f>(Table1[[#This Row],[Dom Bet]]*Table1[[#This Row],[Odds]]*Table1[[#This Row],[Win]]-Table1[[#This Row],[Dom Bet]])*Table1[[#This Row],[Dom Bankroll]]</f>
        <v>0</v>
      </c>
      <c r="R1724" s="4">
        <f>Table1[[#This Row],[Dom Bet]]*Table1[[#This Row],[Odds]]*Table1[[#This Row],[Win]]-Table1[[#This Row],[Dom Bet]]</f>
        <v>0</v>
      </c>
      <c r="S1724" s="4">
        <f>S1723</f>
        <v>1.5305975466673425</v>
      </c>
      <c r="T1724">
        <v>0.60529999999999995</v>
      </c>
      <c r="U1724">
        <f>((Table1[[#This Row],[BB prob.]]*(Table1[[#This Row],[Odds]]-1)-1+Table1[[#This Row],[BB prob.]])/(Table1[[#This Row],[Odds]]-1))*0.3</f>
        <v>-9.3938709677419546E-3</v>
      </c>
      <c r="W1724">
        <f>(Table1[[#This Row],[BB Bet]]*Table1[[#This Row],[Odds]]*Table1[[#This Row],[Win]]-Table1[[#This Row],[BB Bet]])*Table1[[#This Row],[BB Bankroll]]</f>
        <v>0</v>
      </c>
      <c r="X1724">
        <f>Table1[[#This Row],[BB Bet]]*Table1[[#This Row],[Odds]]*Table1[[#This Row],[Win]]-Table1[[#This Row],[BB Bet]]</f>
        <v>0</v>
      </c>
      <c r="Y1724" s="5">
        <f>Y1723</f>
        <v>0.69476911615898806</v>
      </c>
    </row>
    <row r="1725" spans="1:25" x14ac:dyDescent="0.35">
      <c r="A1725" s="4">
        <v>2020020874.2</v>
      </c>
      <c r="B1725" s="4">
        <v>118</v>
      </c>
      <c r="C1725" s="4" t="s">
        <v>9</v>
      </c>
      <c r="D1725" s="4" t="s">
        <v>22</v>
      </c>
      <c r="E1725" s="4">
        <v>0</v>
      </c>
      <c r="F1725" s="4">
        <v>0</v>
      </c>
      <c r="G1725" s="4">
        <v>2.4500000000000002</v>
      </c>
      <c r="H1725">
        <v>0.44667352534958821</v>
      </c>
      <c r="I1725">
        <f>((Table1[[#This Row],[H-S prob.]]*(Table1[[#This Row],[Odds]]-1)-1+Table1[[#This Row],[H-S prob.]])/(Table1[[#This Row],[Odds]]-1))*0.3</f>
        <v>1.9520718022032649E-2</v>
      </c>
      <c r="J1725">
        <v>1.9520718022032649E-2</v>
      </c>
      <c r="K1725">
        <f>(Table1[[#This Row],[H-S Bet]]*Table1[[#This Row],[Odds]]*Table1[[#This Row],[Win]]-Table1[[#This Row],[H-S Bet]])*Table1[[#This Row],[H-S Bankroll]]</f>
        <v>-1.9406781429839516E-2</v>
      </c>
      <c r="L1725">
        <f>Table1[[#This Row],[H-S Bet]]*Table1[[#This Row],[Odds]]*Table1[[#This Row],[Win]]-Table1[[#This Row],[H-S Bet]]</f>
        <v>-1.9520718022032649E-2</v>
      </c>
      <c r="M1725" s="5">
        <f>M1724</f>
        <v>0.99416329911304824</v>
      </c>
      <c r="N1725" s="4">
        <v>0.39500000000000002</v>
      </c>
      <c r="O1725" s="4">
        <f>((Table1[[#This Row],[Dom prob.]]*(Table1[[#This Row],[Odds]]-1)-1+Table1[[#This Row],[Dom prob.]])/(Table1[[#This Row],[Odds]]-1))*0.3</f>
        <v>-6.6724137931034244E-3</v>
      </c>
      <c r="P1725" s="4"/>
      <c r="Q1725" s="4">
        <f>(Table1[[#This Row],[Dom Bet]]*Table1[[#This Row],[Odds]]*Table1[[#This Row],[Win]]-Table1[[#This Row],[Dom Bet]])*Table1[[#This Row],[Dom Bankroll]]</f>
        <v>0</v>
      </c>
      <c r="R1725" s="4">
        <f>Table1[[#This Row],[Dom Bet]]*Table1[[#This Row],[Odds]]*Table1[[#This Row],[Win]]-Table1[[#This Row],[Dom Bet]]</f>
        <v>0</v>
      </c>
      <c r="S1725" s="4">
        <f>S1724</f>
        <v>1.5305975466673425</v>
      </c>
      <c r="T1725">
        <v>0.39470000000000005</v>
      </c>
      <c r="U1725">
        <f>((Table1[[#This Row],[BB prob.]]*(Table1[[#This Row],[Odds]]-1)-1+Table1[[#This Row],[BB prob.]])/(Table1[[#This Row],[Odds]]-1))*0.3</f>
        <v>-6.8244827586206513E-3</v>
      </c>
      <c r="W1725">
        <f>(Table1[[#This Row],[BB Bet]]*Table1[[#This Row],[Odds]]*Table1[[#This Row],[Win]]-Table1[[#This Row],[BB Bet]])*Table1[[#This Row],[BB Bankroll]]</f>
        <v>0</v>
      </c>
      <c r="X1725">
        <f>Table1[[#This Row],[BB Bet]]*Table1[[#This Row],[Odds]]*Table1[[#This Row],[Win]]-Table1[[#This Row],[BB Bet]]</f>
        <v>0</v>
      </c>
      <c r="Y1725" s="5">
        <f>Y1724</f>
        <v>0.69476911615898806</v>
      </c>
    </row>
    <row r="1726" spans="1:25" x14ac:dyDescent="0.35">
      <c r="A1726" s="4">
        <v>2020020874.3</v>
      </c>
      <c r="B1726" s="4">
        <v>118</v>
      </c>
      <c r="C1726" s="4" t="s">
        <v>10</v>
      </c>
      <c r="D1726" s="4" t="s">
        <v>28</v>
      </c>
      <c r="E1726" s="4">
        <v>1</v>
      </c>
      <c r="F1726" s="4">
        <v>1</v>
      </c>
      <c r="G1726" s="4">
        <v>1.22</v>
      </c>
      <c r="H1726">
        <v>0.64948069034673539</v>
      </c>
      <c r="I1726">
        <f>((Table1[[#This Row],[H-S prob.]]*(Table1[[#This Row],[Odds]]-1)-1+Table1[[#This Row],[H-S prob.]])/(Table1[[#This Row],[Odds]]-1))*0.3</f>
        <v>-0.28313666969588563</v>
      </c>
      <c r="K1726">
        <f>(Table1[[#This Row],[H-S Bet]]*Table1[[#This Row],[Odds]]*Table1[[#This Row],[Win]]-Table1[[#This Row],[H-S Bet]])*Table1[[#This Row],[H-S Bankroll]]</f>
        <v>0</v>
      </c>
      <c r="L1726">
        <f>Table1[[#This Row],[H-S Bet]]*Table1[[#This Row],[Odds]]*Table1[[#This Row],[Win]]-Table1[[#This Row],[H-S Bet]]</f>
        <v>0</v>
      </c>
      <c r="M1726" s="5">
        <f>M1725</f>
        <v>0.99416329911304824</v>
      </c>
      <c r="N1726" s="4">
        <v>0.81899999999999995</v>
      </c>
      <c r="O1726" s="4">
        <f>((Table1[[#This Row],[Dom prob.]]*(Table1[[#This Row],[Odds]]-1)-1+Table1[[#This Row],[Dom prob.]])/(Table1[[#This Row],[Odds]]-1))*0.3</f>
        <v>-1.1181818181818768E-3</v>
      </c>
      <c r="P1726" s="4"/>
      <c r="Q1726" s="4">
        <f>(Table1[[#This Row],[Dom Bet]]*Table1[[#This Row],[Odds]]*Table1[[#This Row],[Win]]-Table1[[#This Row],[Dom Bet]])*Table1[[#This Row],[Dom Bankroll]]</f>
        <v>0</v>
      </c>
      <c r="R1726" s="4">
        <f>Table1[[#This Row],[Dom Bet]]*Table1[[#This Row],[Odds]]*Table1[[#This Row],[Win]]-Table1[[#This Row],[Dom Bet]]</f>
        <v>0</v>
      </c>
      <c r="S1726" s="4">
        <f>S1725</f>
        <v>1.5305975466673425</v>
      </c>
      <c r="T1726">
        <v>0.78769999999999996</v>
      </c>
      <c r="U1726">
        <f>((Table1[[#This Row],[BB prob.]]*(Table1[[#This Row],[Odds]]-1)-1+Table1[[#This Row],[BB prob.]])/(Table1[[#This Row],[Odds]]-1))*0.3</f>
        <v>-5.3190000000000133E-2</v>
      </c>
      <c r="W1726">
        <f>(Table1[[#This Row],[BB Bet]]*Table1[[#This Row],[Odds]]*Table1[[#This Row],[Win]]-Table1[[#This Row],[BB Bet]])*Table1[[#This Row],[BB Bankroll]]</f>
        <v>0</v>
      </c>
      <c r="X1726">
        <f>Table1[[#This Row],[BB Bet]]*Table1[[#This Row],[Odds]]*Table1[[#This Row],[Win]]-Table1[[#This Row],[BB Bet]]</f>
        <v>0</v>
      </c>
      <c r="Y1726" s="5">
        <f>Y1725</f>
        <v>0.69476911615898806</v>
      </c>
    </row>
    <row r="1727" spans="1:25" x14ac:dyDescent="0.35">
      <c r="A1727" s="4">
        <v>2020020874.3</v>
      </c>
      <c r="B1727" s="4">
        <v>118</v>
      </c>
      <c r="C1727" s="4" t="s">
        <v>28</v>
      </c>
      <c r="D1727" s="4" t="s">
        <v>10</v>
      </c>
      <c r="E1727" s="4">
        <v>0</v>
      </c>
      <c r="F1727" s="4">
        <v>0</v>
      </c>
      <c r="G1727" s="4">
        <v>4.5999999999999996</v>
      </c>
      <c r="H1727">
        <v>0.35051930965326467</v>
      </c>
      <c r="I1727">
        <f>((Table1[[#This Row],[H-S prob.]]*(Table1[[#This Row],[Odds]]-1)-1+Table1[[#This Row],[H-S prob.]])/(Table1[[#This Row],[Odds]]-1))*0.3</f>
        <v>5.1032402033751444E-2</v>
      </c>
      <c r="J1727">
        <v>5.1032402033751444E-2</v>
      </c>
      <c r="K1727">
        <f>(Table1[[#This Row],[H-S Bet]]*Table1[[#This Row],[Odds]]*Table1[[#This Row],[Win]]-Table1[[#This Row],[H-S Bet]])*Table1[[#This Row],[H-S Bankroll]]</f>
        <v>-5.0734541167537769E-2</v>
      </c>
      <c r="L1727">
        <f>Table1[[#This Row],[H-S Bet]]*Table1[[#This Row],[Odds]]*Table1[[#This Row],[Win]]-Table1[[#This Row],[H-S Bet]]</f>
        <v>-5.1032402033751444E-2</v>
      </c>
      <c r="M1727" s="5">
        <f>M1726</f>
        <v>0.99416329911304824</v>
      </c>
      <c r="N1727" s="4">
        <v>0.18100000000000005</v>
      </c>
      <c r="O1727" s="4">
        <f>((Table1[[#This Row],[Dom prob.]]*(Table1[[#This Row],[Odds]]-1)-1+Table1[[#This Row],[Dom prob.]])/(Table1[[#This Row],[Odds]]-1))*0.3</f>
        <v>-1.3949999999999992E-2</v>
      </c>
      <c r="P1727" s="4"/>
      <c r="Q1727" s="4">
        <f>(Table1[[#This Row],[Dom Bet]]*Table1[[#This Row],[Odds]]*Table1[[#This Row],[Win]]-Table1[[#This Row],[Dom Bet]])*Table1[[#This Row],[Dom Bankroll]]</f>
        <v>0</v>
      </c>
      <c r="R1727" s="4">
        <f>Table1[[#This Row],[Dom Bet]]*Table1[[#This Row],[Odds]]*Table1[[#This Row],[Win]]-Table1[[#This Row],[Dom Bet]]</f>
        <v>0</v>
      </c>
      <c r="S1727" s="4">
        <f>S1726</f>
        <v>1.5305975466673425</v>
      </c>
      <c r="T1727">
        <v>0.21230000000000004</v>
      </c>
      <c r="U1727">
        <f>((Table1[[#This Row],[BB prob.]]*(Table1[[#This Row],[Odds]]-1)-1+Table1[[#This Row],[BB prob.]])/(Table1[[#This Row],[Odds]]-1))*0.3</f>
        <v>-1.9516666666666571E-3</v>
      </c>
      <c r="W1727">
        <f>(Table1[[#This Row],[BB Bet]]*Table1[[#This Row],[Odds]]*Table1[[#This Row],[Win]]-Table1[[#This Row],[BB Bet]])*Table1[[#This Row],[BB Bankroll]]</f>
        <v>0</v>
      </c>
      <c r="X1727">
        <f>Table1[[#This Row],[BB Bet]]*Table1[[#This Row],[Odds]]*Table1[[#This Row],[Win]]-Table1[[#This Row],[BB Bet]]</f>
        <v>0</v>
      </c>
      <c r="Y1727" s="5">
        <f>Y1726</f>
        <v>0.69476911615898806</v>
      </c>
    </row>
    <row r="1728" spans="1:25" x14ac:dyDescent="0.35">
      <c r="A1728" s="4">
        <v>2020020875.0999999</v>
      </c>
      <c r="B1728" s="4">
        <v>119</v>
      </c>
      <c r="C1728" s="4" t="s">
        <v>7</v>
      </c>
      <c r="D1728" s="4" t="s">
        <v>23</v>
      </c>
      <c r="E1728" s="4">
        <v>0</v>
      </c>
      <c r="F1728" s="4">
        <v>0</v>
      </c>
      <c r="G1728" s="4">
        <v>1.68</v>
      </c>
      <c r="H1728">
        <v>0.57386979999455046</v>
      </c>
      <c r="I1728">
        <f>((Table1[[#This Row],[H-S prob.]]*(Table1[[#This Row],[Odds]]-1)-1+Table1[[#This Row],[H-S prob.]])/(Table1[[#This Row],[Odds]]-1))*0.3</f>
        <v>-1.5837677651097917E-2</v>
      </c>
      <c r="K1728">
        <f>(Table1[[#This Row],[H-S Bet]]*Table1[[#This Row],[Odds]]*Table1[[#This Row],[Win]]-Table1[[#This Row],[H-S Bet]])*Table1[[#This Row],[H-S Bankroll]]</f>
        <v>0</v>
      </c>
      <c r="L1728">
        <f>Table1[[#This Row],[H-S Bet]]*Table1[[#This Row],[Odds]]*Table1[[#This Row],[Win]]-Table1[[#This Row],[H-S Bet]]</f>
        <v>0</v>
      </c>
      <c r="M1728" s="5">
        <f>M1727+SUM(K1722:K1727)</f>
        <v>0.92013654589701777</v>
      </c>
      <c r="N1728" s="4">
        <v>0.629</v>
      </c>
      <c r="O1728" s="4">
        <f>((Table1[[#This Row],[Dom prob.]]*(Table1[[#This Row],[Odds]]-1)-1+Table1[[#This Row],[Dom prob.]])/(Table1[[#This Row],[Odds]]-1))*0.3</f>
        <v>2.5023529411764705E-2</v>
      </c>
      <c r="P1728" s="4">
        <v>2.5023529411764705E-2</v>
      </c>
      <c r="Q1728" s="4">
        <f>(Table1[[#This Row],[Dom Bet]]*Table1[[#This Row],[Odds]]*Table1[[#This Row],[Win]]-Table1[[#This Row],[Dom Bet]])*Table1[[#This Row],[Dom Bankroll]]</f>
        <v>-3.7687421970675782E-2</v>
      </c>
      <c r="R1728" s="4">
        <f>Table1[[#This Row],[Dom Bet]]*Table1[[#This Row],[Odds]]*Table1[[#This Row],[Win]]-Table1[[#This Row],[Dom Bet]]</f>
        <v>-2.5023529411764705E-2</v>
      </c>
      <c r="S1728" s="4">
        <f>S1727+SUM(Q1722:Q1727)</f>
        <v>1.506079392340123</v>
      </c>
      <c r="T1728">
        <v>0.50869999999999993</v>
      </c>
      <c r="U1728">
        <f>((Table1[[#This Row],[BB prob.]]*(Table1[[#This Row],[Odds]]-1)-1+Table1[[#This Row],[BB prob.]])/(Table1[[#This Row],[Odds]]-1))*0.3</f>
        <v>-6.4140000000000086E-2</v>
      </c>
      <c r="W1728">
        <f>(Table1[[#This Row],[BB Bet]]*Table1[[#This Row],[Odds]]*Table1[[#This Row],[Win]]-Table1[[#This Row],[BB Bet]])*Table1[[#This Row],[BB Bankroll]]</f>
        <v>0</v>
      </c>
      <c r="X1728">
        <f>Table1[[#This Row],[BB Bet]]*Table1[[#This Row],[Odds]]*Table1[[#This Row],[Win]]-Table1[[#This Row],[BB Bet]]</f>
        <v>0</v>
      </c>
      <c r="Y1728" s="5">
        <f>Y1727+SUM(W1722:W1727)</f>
        <v>0.6997193461116209</v>
      </c>
    </row>
    <row r="1729" spans="1:25" x14ac:dyDescent="0.35">
      <c r="A1729" s="4">
        <v>2020020875.0999999</v>
      </c>
      <c r="B1729" s="4">
        <v>119</v>
      </c>
      <c r="C1729" s="4" t="s">
        <v>23</v>
      </c>
      <c r="D1729" s="4" t="s">
        <v>7</v>
      </c>
      <c r="E1729" s="4">
        <v>1</v>
      </c>
      <c r="F1729" s="4">
        <v>1</v>
      </c>
      <c r="G1729" s="4">
        <v>2.2999999999999998</v>
      </c>
      <c r="H1729">
        <v>0.42613020000544954</v>
      </c>
      <c r="I1729">
        <f>((Table1[[#This Row],[H-S prob.]]*(Table1[[#This Row],[Odds]]-1)-1+Table1[[#This Row],[H-S prob.]])/(Table1[[#This Row],[Odds]]-1))*0.3</f>
        <v>-4.5924323047998707E-3</v>
      </c>
      <c r="K1729">
        <f>(Table1[[#This Row],[H-S Bet]]*Table1[[#This Row],[Odds]]*Table1[[#This Row],[Win]]-Table1[[#This Row],[H-S Bet]])*Table1[[#This Row],[H-S Bankroll]]</f>
        <v>0</v>
      </c>
      <c r="L1729">
        <f>Table1[[#This Row],[H-S Bet]]*Table1[[#This Row],[Odds]]*Table1[[#This Row],[Win]]-Table1[[#This Row],[H-S Bet]]</f>
        <v>0</v>
      </c>
      <c r="M1729" s="5">
        <f>M1728</f>
        <v>0.92013654589701777</v>
      </c>
      <c r="N1729" s="4">
        <v>0.371</v>
      </c>
      <c r="O1729" s="4">
        <f>((Table1[[#This Row],[Dom prob.]]*(Table1[[#This Row],[Odds]]-1)-1+Table1[[#This Row],[Dom prob.]])/(Table1[[#This Row],[Odds]]-1))*0.3</f>
        <v>-3.3853846153846172E-2</v>
      </c>
      <c r="P1729" s="4"/>
      <c r="Q1729" s="4">
        <f>(Table1[[#This Row],[Dom Bet]]*Table1[[#This Row],[Odds]]*Table1[[#This Row],[Win]]-Table1[[#This Row],[Dom Bet]])*Table1[[#This Row],[Dom Bankroll]]</f>
        <v>0</v>
      </c>
      <c r="R1729" s="4">
        <f>Table1[[#This Row],[Dom Bet]]*Table1[[#This Row],[Odds]]*Table1[[#This Row],[Win]]-Table1[[#This Row],[Dom Bet]]</f>
        <v>0</v>
      </c>
      <c r="S1729" s="4">
        <f>S1728</f>
        <v>1.506079392340123</v>
      </c>
      <c r="T1729">
        <v>0.49130000000000001</v>
      </c>
      <c r="U1729">
        <f>((Table1[[#This Row],[BB prob.]]*(Table1[[#This Row],[Odds]]-1)-1+Table1[[#This Row],[BB prob.]])/(Table1[[#This Row],[Odds]]-1))*0.3</f>
        <v>2.9997692307692309E-2</v>
      </c>
      <c r="V1729">
        <v>2.9997692307692309E-2</v>
      </c>
      <c r="W1729">
        <f>(Table1[[#This Row],[BB Bet]]*Table1[[#This Row],[Odds]]*Table1[[#This Row],[Win]]-Table1[[#This Row],[BB Bet]])*Table1[[#This Row],[BB Bankroll]]</f>
        <v>2.7286955340314872E-2</v>
      </c>
      <c r="X1729">
        <f>Table1[[#This Row],[BB Bet]]*Table1[[#This Row],[Odds]]*Table1[[#This Row],[Win]]-Table1[[#This Row],[BB Bet]]</f>
        <v>3.899699999999999E-2</v>
      </c>
      <c r="Y1729" s="5">
        <f>Y1728</f>
        <v>0.6997193461116209</v>
      </c>
    </row>
    <row r="1730" spans="1:25" x14ac:dyDescent="0.35">
      <c r="A1730" s="4">
        <v>2020020876.0999999</v>
      </c>
      <c r="B1730" s="4">
        <v>120</v>
      </c>
      <c r="C1730" s="4" t="s">
        <v>8</v>
      </c>
      <c r="D1730" s="4" t="s">
        <v>9</v>
      </c>
      <c r="E1730" s="4">
        <v>1</v>
      </c>
      <c r="F1730" s="4">
        <v>0</v>
      </c>
      <c r="G1730" s="4">
        <v>1.54</v>
      </c>
      <c r="H1730">
        <v>0.65845026108133264</v>
      </c>
      <c r="I1730">
        <f>((Table1[[#This Row],[H-S prob.]]*(Table1[[#This Row],[Odds]]-1)-1+Table1[[#This Row],[H-S prob.]])/(Table1[[#This Row],[Odds]]-1))*0.3</f>
        <v>7.7852233695846476E-3</v>
      </c>
      <c r="J1730">
        <v>7.7852233695846476E-3</v>
      </c>
      <c r="K1730">
        <f>(Table1[[#This Row],[H-S Bet]]*Table1[[#This Row],[Odds]]*Table1[[#This Row],[Win]]-Table1[[#This Row],[H-S Bet]])*Table1[[#This Row],[H-S Bankroll]]</f>
        <v>-7.1634685403263593E-3</v>
      </c>
      <c r="L1730">
        <f>Table1[[#This Row],[H-S Bet]]*Table1[[#This Row],[Odds]]*Table1[[#This Row],[Win]]-Table1[[#This Row],[H-S Bet]]</f>
        <v>-7.7852233695846476E-3</v>
      </c>
      <c r="M1730" s="5">
        <f>M1729+SUM(K1728:K1729)</f>
        <v>0.92013654589701777</v>
      </c>
      <c r="N1730" s="4">
        <v>0.64400000000000002</v>
      </c>
      <c r="O1730" s="4">
        <f>((Table1[[#This Row],[Dom prob.]]*(Table1[[#This Row],[Odds]]-1)-1+Table1[[#This Row],[Dom prob.]])/(Table1[[#This Row],[Odds]]-1))*0.3</f>
        <v>-4.5777777777777293E-3</v>
      </c>
      <c r="P1730" s="4"/>
      <c r="Q1730" s="4">
        <f>(Table1[[#This Row],[Dom Bet]]*Table1[[#This Row],[Odds]]*Table1[[#This Row],[Win]]-Table1[[#This Row],[Dom Bet]])*Table1[[#This Row],[Dom Bankroll]]</f>
        <v>0</v>
      </c>
      <c r="R1730" s="4">
        <f>Table1[[#This Row],[Dom Bet]]*Table1[[#This Row],[Odds]]*Table1[[#This Row],[Win]]-Table1[[#This Row],[Dom Bet]]</f>
        <v>0</v>
      </c>
      <c r="S1730" s="4">
        <f>S1729+SUM(Q1728:Q1729)</f>
        <v>1.4683919703694472</v>
      </c>
      <c r="T1730">
        <v>0.73370000000000002</v>
      </c>
      <c r="U1730">
        <f>((Table1[[#This Row],[BB prob.]]*(Table1[[#This Row],[Odds]]-1)-1+Table1[[#This Row],[BB prob.]])/(Table1[[#This Row],[Odds]]-1))*0.3</f>
        <v>7.216555555555558E-2</v>
      </c>
      <c r="V1730">
        <v>7.216555555555558E-2</v>
      </c>
      <c r="W1730">
        <f>(Table1[[#This Row],[BB Bet]]*Table1[[#This Row],[Odds]]*Table1[[#This Row],[Win]]-Table1[[#This Row],[BB Bet]])*Table1[[#This Row],[BB Bankroll]]</f>
        <v>-5.2464813636668661E-2</v>
      </c>
      <c r="X1730">
        <f>Table1[[#This Row],[BB Bet]]*Table1[[#This Row],[Odds]]*Table1[[#This Row],[Win]]-Table1[[#This Row],[BB Bet]]</f>
        <v>-7.216555555555558E-2</v>
      </c>
      <c r="Y1730" s="5">
        <f>Y1729+SUM(W1728:W1729)</f>
        <v>0.72700630145193579</v>
      </c>
    </row>
    <row r="1731" spans="1:25" x14ac:dyDescent="0.35">
      <c r="A1731" s="4">
        <v>2020020876.0999999</v>
      </c>
      <c r="B1731" s="4">
        <v>120</v>
      </c>
      <c r="C1731" s="4" t="s">
        <v>9</v>
      </c>
      <c r="D1731" s="4" t="s">
        <v>8</v>
      </c>
      <c r="E1731" s="4">
        <v>0</v>
      </c>
      <c r="F1731" s="4">
        <v>1</v>
      </c>
      <c r="G1731" s="4">
        <v>2.65</v>
      </c>
      <c r="H1731">
        <v>0.34154973891866741</v>
      </c>
      <c r="I1731">
        <f>((Table1[[#This Row],[H-S prob.]]*(Table1[[#This Row],[Odds]]-1)-1+Table1[[#This Row],[H-S prob.]])/(Table1[[#This Row],[Odds]]-1))*0.3</f>
        <v>-1.7253307611914803E-2</v>
      </c>
      <c r="K1731">
        <f>(Table1[[#This Row],[H-S Bet]]*Table1[[#This Row],[Odds]]*Table1[[#This Row],[Win]]-Table1[[#This Row],[H-S Bet]])*Table1[[#This Row],[H-S Bankroll]]</f>
        <v>0</v>
      </c>
      <c r="L1731">
        <f>Table1[[#This Row],[H-S Bet]]*Table1[[#This Row],[Odds]]*Table1[[#This Row],[Win]]-Table1[[#This Row],[H-S Bet]]</f>
        <v>0</v>
      </c>
      <c r="M1731" s="5">
        <f>M1730</f>
        <v>0.92013654589701777</v>
      </c>
      <c r="N1731" s="4">
        <v>0.35599999999999998</v>
      </c>
      <c r="O1731" s="4">
        <f>((Table1[[#This Row],[Dom prob.]]*(Table1[[#This Row],[Odds]]-1)-1+Table1[[#This Row],[Dom prob.]])/(Table1[[#This Row],[Odds]]-1))*0.3</f>
        <v>-1.0290909090909109E-2</v>
      </c>
      <c r="P1731" s="4"/>
      <c r="Q1731" s="4">
        <f>(Table1[[#This Row],[Dom Bet]]*Table1[[#This Row],[Odds]]*Table1[[#This Row],[Win]]-Table1[[#This Row],[Dom Bet]])*Table1[[#This Row],[Dom Bankroll]]</f>
        <v>0</v>
      </c>
      <c r="R1731" s="4">
        <f>Table1[[#This Row],[Dom Bet]]*Table1[[#This Row],[Odds]]*Table1[[#This Row],[Win]]-Table1[[#This Row],[Dom Bet]]</f>
        <v>0</v>
      </c>
      <c r="S1731" s="4">
        <f>S1730</f>
        <v>1.4683919703694472</v>
      </c>
      <c r="T1731">
        <v>0.26629999999999998</v>
      </c>
      <c r="U1731">
        <f>((Table1[[#This Row],[BB prob.]]*(Table1[[#This Row],[Odds]]-1)-1+Table1[[#This Row],[BB prob.]])/(Table1[[#This Row],[Odds]]-1))*0.3</f>
        <v>-5.3510000000000009E-2</v>
      </c>
      <c r="W1731">
        <f>(Table1[[#This Row],[BB Bet]]*Table1[[#This Row],[Odds]]*Table1[[#This Row],[Win]]-Table1[[#This Row],[BB Bet]])*Table1[[#This Row],[BB Bankroll]]</f>
        <v>0</v>
      </c>
      <c r="X1731">
        <f>Table1[[#This Row],[BB Bet]]*Table1[[#This Row],[Odds]]*Table1[[#This Row],[Win]]-Table1[[#This Row],[BB Bet]]</f>
        <v>0</v>
      </c>
      <c r="Y1731" s="5">
        <f>Y1730</f>
        <v>0.72700630145193579</v>
      </c>
    </row>
    <row r="1732" spans="1:25" x14ac:dyDescent="0.35">
      <c r="A1732" s="4">
        <v>2020020877</v>
      </c>
      <c r="B1732" s="4">
        <v>121</v>
      </c>
      <c r="C1732" s="4" t="s">
        <v>22</v>
      </c>
      <c r="D1732" s="4" t="s">
        <v>9</v>
      </c>
      <c r="E1732" s="4">
        <v>0</v>
      </c>
      <c r="F1732" s="4">
        <v>1</v>
      </c>
      <c r="G1732" s="4">
        <v>1.86</v>
      </c>
      <c r="H1732">
        <v>0.52260558589737149</v>
      </c>
      <c r="I1732">
        <f>((Table1[[#This Row],[H-S prob.]]*(Table1[[#This Row],[Odds]]-1)-1+Table1[[#This Row],[H-S prob.]])/(Table1[[#This Row],[Odds]]-1))*0.3</f>
        <v>-9.7512593828682718E-3</v>
      </c>
      <c r="K1732">
        <f>(Table1[[#This Row],[H-S Bet]]*Table1[[#This Row],[Odds]]*Table1[[#This Row],[Win]]-Table1[[#This Row],[H-S Bet]])*Table1[[#This Row],[H-S Bankroll]]</f>
        <v>0</v>
      </c>
      <c r="L1732">
        <f>Table1[[#This Row],[H-S Bet]]*Table1[[#This Row],[Odds]]*Table1[[#This Row],[Win]]-Table1[[#This Row],[H-S Bet]]</f>
        <v>0</v>
      </c>
      <c r="M1732" s="5">
        <f>M1731+SUM(K1731:K1731)</f>
        <v>0.92013654589701777</v>
      </c>
      <c r="N1732" s="4">
        <v>0.63900000000000001</v>
      </c>
      <c r="O1732" s="4">
        <f>((Table1[[#This Row],[Dom prob.]]*(Table1[[#This Row],[Odds]]-1)-1+Table1[[#This Row],[Dom prob.]])/(Table1[[#This Row],[Odds]]-1))*0.3</f>
        <v>6.5769767441860472E-2</v>
      </c>
      <c r="P1732" s="4">
        <v>6.5769767441860472E-2</v>
      </c>
      <c r="Q1732" s="4">
        <f>(Table1[[#This Row],[Dom Bet]]*Table1[[#This Row],[Odds]]*Table1[[#This Row],[Win]]-Table1[[#This Row],[Dom Bet]])*Table1[[#This Row],[Dom Bankroll]]</f>
        <v>8.3055186628036695E-2</v>
      </c>
      <c r="R1732" s="4">
        <f>Table1[[#This Row],[Dom Bet]]*Table1[[#This Row],[Odds]]*Table1[[#This Row],[Win]]-Table1[[#This Row],[Dom Bet]]</f>
        <v>5.6562000000000015E-2</v>
      </c>
      <c r="S1732" s="4">
        <f>S1731+SUM(Q1731:Q1731)</f>
        <v>1.4683919703694472</v>
      </c>
      <c r="T1732">
        <v>0.47650000000000003</v>
      </c>
      <c r="U1732">
        <f>((Table1[[#This Row],[BB prob.]]*(Table1[[#This Row],[Odds]]-1)-1+Table1[[#This Row],[BB prob.]])/(Table1[[#This Row],[Odds]]-1))*0.3</f>
        <v>-3.9666279069767385E-2</v>
      </c>
      <c r="W1732">
        <f>(Table1[[#This Row],[BB Bet]]*Table1[[#This Row],[Odds]]*Table1[[#This Row],[Win]]-Table1[[#This Row],[BB Bet]])*Table1[[#This Row],[BB Bankroll]]</f>
        <v>0</v>
      </c>
      <c r="X1732">
        <f>Table1[[#This Row],[BB Bet]]*Table1[[#This Row],[Odds]]*Table1[[#This Row],[Win]]-Table1[[#This Row],[BB Bet]]</f>
        <v>0</v>
      </c>
      <c r="Y1732" s="5">
        <f>Y1731+SUM(W1731:W1731)</f>
        <v>0.72700630145193579</v>
      </c>
    </row>
    <row r="1733" spans="1:25" x14ac:dyDescent="0.35">
      <c r="A1733" s="4">
        <v>2020020877</v>
      </c>
      <c r="B1733" s="4">
        <v>121</v>
      </c>
      <c r="C1733" s="4" t="s">
        <v>9</v>
      </c>
      <c r="D1733" s="4" t="s">
        <v>22</v>
      </c>
      <c r="E1733" s="4">
        <v>1</v>
      </c>
      <c r="F1733" s="4">
        <v>0</v>
      </c>
      <c r="G1733" s="4">
        <v>2</v>
      </c>
      <c r="H1733">
        <v>0.47739441410262851</v>
      </c>
      <c r="I1733">
        <f>((Table1[[#This Row],[H-S prob.]]*(Table1[[#This Row],[Odds]]-1)-1+Table1[[#This Row],[H-S prob.]])/(Table1[[#This Row],[Odds]]-1))*0.3</f>
        <v>-1.3563351538422896E-2</v>
      </c>
      <c r="K1733">
        <f>(Table1[[#This Row],[H-S Bet]]*Table1[[#This Row],[Odds]]*Table1[[#This Row],[Win]]-Table1[[#This Row],[H-S Bet]])*Table1[[#This Row],[H-S Bankroll]]</f>
        <v>0</v>
      </c>
      <c r="L1733">
        <f>Table1[[#This Row],[H-S Bet]]*Table1[[#This Row],[Odds]]*Table1[[#This Row],[Win]]-Table1[[#This Row],[H-S Bet]]</f>
        <v>0</v>
      </c>
      <c r="M1733" s="5">
        <f>M1732</f>
        <v>0.92013654589701777</v>
      </c>
      <c r="N1733" s="4">
        <v>0.36099999999999999</v>
      </c>
      <c r="O1733" s="4">
        <f>((Table1[[#This Row],[Dom prob.]]*(Table1[[#This Row],[Odds]]-1)-1+Table1[[#This Row],[Dom prob.]])/(Table1[[#This Row],[Odds]]-1))*0.3</f>
        <v>-8.3400000000000002E-2</v>
      </c>
      <c r="P1733" s="4"/>
      <c r="Q1733" s="4">
        <f>(Table1[[#This Row],[Dom Bet]]*Table1[[#This Row],[Odds]]*Table1[[#This Row],[Win]]-Table1[[#This Row],[Dom Bet]])*Table1[[#This Row],[Dom Bankroll]]</f>
        <v>0</v>
      </c>
      <c r="R1733" s="4">
        <f>Table1[[#This Row],[Dom Bet]]*Table1[[#This Row],[Odds]]*Table1[[#This Row],[Win]]-Table1[[#This Row],[Dom Bet]]</f>
        <v>0</v>
      </c>
      <c r="S1733" s="4">
        <f>S1732</f>
        <v>1.4683919703694472</v>
      </c>
      <c r="T1733">
        <v>0.52349999999999997</v>
      </c>
      <c r="U1733">
        <f>((Table1[[#This Row],[BB prob.]]*(Table1[[#This Row],[Odds]]-1)-1+Table1[[#This Row],[BB prob.]])/(Table1[[#This Row],[Odds]]-1))*0.3</f>
        <v>1.4099999999999979E-2</v>
      </c>
      <c r="V1733">
        <v>1.4099999999999979E-2</v>
      </c>
      <c r="W1733">
        <f>(Table1[[#This Row],[BB Bet]]*Table1[[#This Row],[Odds]]*Table1[[#This Row],[Win]]-Table1[[#This Row],[BB Bet]])*Table1[[#This Row],[BB Bankroll]]</f>
        <v>-1.025078885047228E-2</v>
      </c>
      <c r="X1733">
        <f>Table1[[#This Row],[BB Bet]]*Table1[[#This Row],[Odds]]*Table1[[#This Row],[Win]]-Table1[[#This Row],[BB Bet]]</f>
        <v>-1.4099999999999979E-2</v>
      </c>
      <c r="Y1733" s="5">
        <f>Y1732</f>
        <v>0.72700630145193579</v>
      </c>
    </row>
    <row r="1734" spans="1:25" x14ac:dyDescent="0.35">
      <c r="A1734" s="4">
        <v>2020020878</v>
      </c>
      <c r="B1734" s="4">
        <v>122</v>
      </c>
      <c r="C1734" s="4" t="s">
        <v>22</v>
      </c>
      <c r="D1734" s="4" t="s">
        <v>9</v>
      </c>
      <c r="E1734" s="4">
        <v>0</v>
      </c>
      <c r="F1734" s="4">
        <v>0</v>
      </c>
      <c r="G1734" s="4">
        <v>1.84</v>
      </c>
      <c r="H1734">
        <v>0.4923708844883547</v>
      </c>
      <c r="I1734">
        <f>((Table1[[#This Row],[H-S prob.]]*(Table1[[#This Row],[Odds]]-1)-1+Table1[[#This Row],[H-S prob.]])/(Table1[[#This Row],[Odds]]-1))*0.3</f>
        <v>-3.358484733622405E-2</v>
      </c>
      <c r="K1734">
        <f>(Table1[[#This Row],[H-S Bet]]*Table1[[#This Row],[Odds]]*Table1[[#This Row],[Win]]-Table1[[#This Row],[H-S Bet]])*Table1[[#This Row],[H-S Bankroll]]</f>
        <v>0</v>
      </c>
      <c r="L1734">
        <f>Table1[[#This Row],[H-S Bet]]*Table1[[#This Row],[Odds]]*Table1[[#This Row],[Win]]-Table1[[#This Row],[H-S Bet]]</f>
        <v>0</v>
      </c>
      <c r="M1734" s="5">
        <f>M1733+SUM(K1732:K1733)</f>
        <v>0.92013654589701777</v>
      </c>
      <c r="N1734" s="4">
        <v>0.55699999999999994</v>
      </c>
      <c r="O1734" s="4">
        <f>((Table1[[#This Row],[Dom prob.]]*(Table1[[#This Row],[Odds]]-1)-1+Table1[[#This Row],[Dom prob.]])/(Table1[[#This Row],[Odds]]-1))*0.3</f>
        <v>8.8857142857142885E-3</v>
      </c>
      <c r="P1734" s="4">
        <v>8.8857142857142885E-3</v>
      </c>
      <c r="Q1734" s="4">
        <f>(Table1[[#This Row],[Dom Bet]]*Table1[[#This Row],[Odds]]*Table1[[#This Row],[Win]]-Table1[[#This Row],[Dom Bet]])*Table1[[#This Row],[Dom Bankroll]]</f>
        <v>-1.3785716166463362E-2</v>
      </c>
      <c r="R1734" s="4">
        <f>Table1[[#This Row],[Dom Bet]]*Table1[[#This Row],[Odds]]*Table1[[#This Row],[Win]]-Table1[[#This Row],[Dom Bet]]</f>
        <v>-8.8857142857142885E-3</v>
      </c>
      <c r="S1734" s="4">
        <f>S1733+SUM(Q1732:Q1733)</f>
        <v>1.5514471569974839</v>
      </c>
      <c r="T1734">
        <v>0.48070000000000002</v>
      </c>
      <c r="U1734">
        <f>((Table1[[#This Row],[BB prob.]]*(Table1[[#This Row],[Odds]]-1)-1+Table1[[#This Row],[BB prob.]])/(Table1[[#This Row],[Odds]]-1))*0.3</f>
        <v>-4.1254285714285695E-2</v>
      </c>
      <c r="W1734">
        <f>(Table1[[#This Row],[BB Bet]]*Table1[[#This Row],[Odds]]*Table1[[#This Row],[Win]]-Table1[[#This Row],[BB Bet]])*Table1[[#This Row],[BB Bankroll]]</f>
        <v>0</v>
      </c>
      <c r="X1734">
        <f>Table1[[#This Row],[BB Bet]]*Table1[[#This Row],[Odds]]*Table1[[#This Row],[Win]]-Table1[[#This Row],[BB Bet]]</f>
        <v>0</v>
      </c>
      <c r="Y1734" s="5">
        <f>Y1733+SUM(W1732:W1733)</f>
        <v>0.71675551260146353</v>
      </c>
    </row>
    <row r="1735" spans="1:25" x14ac:dyDescent="0.35">
      <c r="A1735" s="4">
        <v>2020020878</v>
      </c>
      <c r="B1735" s="4">
        <v>122</v>
      </c>
      <c r="C1735" s="4" t="s">
        <v>9</v>
      </c>
      <c r="D1735" s="4" t="s">
        <v>22</v>
      </c>
      <c r="E1735" s="4">
        <v>1</v>
      </c>
      <c r="F1735" s="4">
        <v>1</v>
      </c>
      <c r="G1735" s="4">
        <v>2.1</v>
      </c>
      <c r="H1735">
        <v>0.50762911551164525</v>
      </c>
      <c r="I1735">
        <f>((Table1[[#This Row],[H-S prob.]]*(Table1[[#This Row],[Odds]]-1)-1+Table1[[#This Row],[H-S prob.]])/(Table1[[#This Row],[Odds]]-1))*0.3</f>
        <v>1.8005766156669548E-2</v>
      </c>
      <c r="J1735">
        <v>1.8005766156669548E-2</v>
      </c>
      <c r="K1735">
        <f>(Table1[[#This Row],[H-S Bet]]*Table1[[#This Row],[Odds]]*Table1[[#This Row],[Win]]-Table1[[#This Row],[H-S Bet]])*Table1[[#This Row],[H-S Bankroll]]</f>
        <v>1.822453982539007E-2</v>
      </c>
      <c r="L1735">
        <f>Table1[[#This Row],[H-S Bet]]*Table1[[#This Row],[Odds]]*Table1[[#This Row],[Win]]-Table1[[#This Row],[H-S Bet]]</f>
        <v>1.9806342772336501E-2</v>
      </c>
      <c r="M1735" s="5">
        <f>M1734</f>
        <v>0.92013654589701777</v>
      </c>
      <c r="N1735" s="4">
        <v>0.443</v>
      </c>
      <c r="O1735" s="4">
        <f>((Table1[[#This Row],[Dom prob.]]*(Table1[[#This Row],[Odds]]-1)-1+Table1[[#This Row],[Dom prob.]])/(Table1[[#This Row],[Odds]]-1))*0.3</f>
        <v>-1.9009090909090885E-2</v>
      </c>
      <c r="P1735" s="4"/>
      <c r="Q1735" s="4">
        <f>(Table1[[#This Row],[Dom Bet]]*Table1[[#This Row],[Odds]]*Table1[[#This Row],[Win]]-Table1[[#This Row],[Dom Bet]])*Table1[[#This Row],[Dom Bankroll]]</f>
        <v>0</v>
      </c>
      <c r="R1735" s="4">
        <f>Table1[[#This Row],[Dom Bet]]*Table1[[#This Row],[Odds]]*Table1[[#This Row],[Win]]-Table1[[#This Row],[Dom Bet]]</f>
        <v>0</v>
      </c>
      <c r="S1735" s="4">
        <f>S1734</f>
        <v>1.5514471569974839</v>
      </c>
      <c r="T1735">
        <v>0.51929999999999998</v>
      </c>
      <c r="U1735">
        <f>((Table1[[#This Row],[BB prob.]]*(Table1[[#This Row],[Odds]]-1)-1+Table1[[#This Row],[BB prob.]])/(Table1[[#This Row],[Odds]]-1))*0.3</f>
        <v>2.469E-2</v>
      </c>
      <c r="V1735">
        <v>2.469E-2</v>
      </c>
      <c r="W1735">
        <f>(Table1[[#This Row],[BB Bet]]*Table1[[#This Row],[Odds]]*Table1[[#This Row],[Win]]-Table1[[#This Row],[BB Bet]])*Table1[[#This Row],[BB Bankroll]]</f>
        <v>1.9466362966743148E-2</v>
      </c>
      <c r="X1735">
        <f>Table1[[#This Row],[BB Bet]]*Table1[[#This Row],[Odds]]*Table1[[#This Row],[Win]]-Table1[[#This Row],[BB Bet]]</f>
        <v>2.7158999999999999E-2</v>
      </c>
      <c r="Y1735" s="5">
        <f>Y1734</f>
        <v>0.71675551260146353</v>
      </c>
    </row>
    <row r="1736" spans="1:25" x14ac:dyDescent="0.35">
      <c r="A1736" s="4">
        <v>2020020879</v>
      </c>
      <c r="B1736" s="4">
        <v>123</v>
      </c>
      <c r="C1736" s="4" t="s">
        <v>22</v>
      </c>
      <c r="D1736" s="4" t="s">
        <v>9</v>
      </c>
      <c r="E1736" s="4">
        <v>1</v>
      </c>
      <c r="F1736" s="4">
        <v>1</v>
      </c>
      <c r="G1736" s="4">
        <v>1.6</v>
      </c>
      <c r="H1736">
        <v>0.5310787251895237</v>
      </c>
      <c r="I1736">
        <f>((Table1[[#This Row],[H-S prob.]]*(Table1[[#This Row],[Odds]]-1)-1+Table1[[#This Row],[H-S prob.]])/(Table1[[#This Row],[Odds]]-1))*0.3</f>
        <v>-7.513701984838099E-2</v>
      </c>
      <c r="K1736">
        <f>(Table1[[#This Row],[H-S Bet]]*Table1[[#This Row],[Odds]]*Table1[[#This Row],[Win]]-Table1[[#This Row],[H-S Bet]])*Table1[[#This Row],[H-S Bankroll]]</f>
        <v>0</v>
      </c>
      <c r="L1736">
        <f>Table1[[#This Row],[H-S Bet]]*Table1[[#This Row],[Odds]]*Table1[[#This Row],[Win]]-Table1[[#This Row],[H-S Bet]]</f>
        <v>0</v>
      </c>
      <c r="M1736" s="5">
        <f>M1735+SUM(K1734:K1735)</f>
        <v>0.93836108572240784</v>
      </c>
      <c r="N1736" s="4">
        <v>0.65500000000000003</v>
      </c>
      <c r="O1736" s="4">
        <f>((Table1[[#This Row],[Dom prob.]]*(Table1[[#This Row],[Odds]]-1)-1+Table1[[#This Row],[Dom prob.]])/(Table1[[#This Row],[Odds]]-1))*0.3</f>
        <v>2.4000000000000018E-2</v>
      </c>
      <c r="P1736" s="4">
        <v>2.4000000000000018E-2</v>
      </c>
      <c r="Q1736" s="4">
        <f>(Table1[[#This Row],[Dom Bet]]*Table1[[#This Row],[Odds]]*Table1[[#This Row],[Win]]-Table1[[#This Row],[Dom Bet]])*Table1[[#This Row],[Dom Bankroll]]</f>
        <v>2.2142324747966718E-2</v>
      </c>
      <c r="R1736" s="4">
        <f>Table1[[#This Row],[Dom Bet]]*Table1[[#This Row],[Odds]]*Table1[[#This Row],[Win]]-Table1[[#This Row],[Dom Bet]]</f>
        <v>1.4400000000000013E-2</v>
      </c>
      <c r="S1736" s="4">
        <f>S1735+SUM(Q1734:Q1735)</f>
        <v>1.5376614408310205</v>
      </c>
      <c r="T1736">
        <v>0.60219999999999996</v>
      </c>
      <c r="U1736">
        <f>((Table1[[#This Row],[BB prob.]]*(Table1[[#This Row],[Odds]]-1)-1+Table1[[#This Row],[BB prob.]])/(Table1[[#This Row],[Odds]]-1))*0.3</f>
        <v>-1.8239999999999975E-2</v>
      </c>
      <c r="W1736">
        <f>(Table1[[#This Row],[BB Bet]]*Table1[[#This Row],[Odds]]*Table1[[#This Row],[Win]]-Table1[[#This Row],[BB Bet]])*Table1[[#This Row],[BB Bankroll]]</f>
        <v>0</v>
      </c>
      <c r="X1736">
        <f>Table1[[#This Row],[BB Bet]]*Table1[[#This Row],[Odds]]*Table1[[#This Row],[Win]]-Table1[[#This Row],[BB Bet]]</f>
        <v>0</v>
      </c>
      <c r="Y1736" s="5">
        <f>Y1735+SUM(W1734:W1735)</f>
        <v>0.73622187556820673</v>
      </c>
    </row>
    <row r="1737" spans="1:25" x14ac:dyDescent="0.35">
      <c r="A1737" s="4">
        <v>2020020879</v>
      </c>
      <c r="B1737" s="4">
        <v>123</v>
      </c>
      <c r="C1737" s="4" t="s">
        <v>9</v>
      </c>
      <c r="D1737" s="4" t="s">
        <v>22</v>
      </c>
      <c r="E1737" s="4">
        <v>0</v>
      </c>
      <c r="F1737" s="4">
        <v>0</v>
      </c>
      <c r="G1737" s="4">
        <v>2.4500000000000002</v>
      </c>
      <c r="H1737">
        <v>0.4689212748104763</v>
      </c>
      <c r="I1737">
        <f>((Table1[[#This Row],[H-S prob.]]*(Table1[[#This Row],[Odds]]-1)-1+Table1[[#This Row],[H-S prob.]])/(Table1[[#This Row],[Odds]]-1))*0.3</f>
        <v>3.0798025507379378E-2</v>
      </c>
      <c r="J1737">
        <v>3.0798025507379378E-2</v>
      </c>
      <c r="K1737">
        <f>(Table1[[#This Row],[H-S Bet]]*Table1[[#This Row],[Odds]]*Table1[[#This Row],[Win]]-Table1[[#This Row],[H-S Bet]])*Table1[[#This Row],[H-S Bankroll]]</f>
        <v>-2.8899668653210923E-2</v>
      </c>
      <c r="L1737">
        <f>Table1[[#This Row],[H-S Bet]]*Table1[[#This Row],[Odds]]*Table1[[#This Row],[Win]]-Table1[[#This Row],[H-S Bet]]</f>
        <v>-3.0798025507379378E-2</v>
      </c>
      <c r="M1737" s="5">
        <f>M1736</f>
        <v>0.93836108572240784</v>
      </c>
      <c r="N1737" s="4">
        <v>0.34499999999999997</v>
      </c>
      <c r="O1737" s="4">
        <f>((Table1[[#This Row],[Dom prob.]]*(Table1[[#This Row],[Odds]]-1)-1+Table1[[#This Row],[Dom prob.]])/(Table1[[#This Row],[Odds]]-1))*0.3</f>
        <v>-3.2017241379310349E-2</v>
      </c>
      <c r="P1737" s="4"/>
      <c r="Q1737" s="4">
        <f>(Table1[[#This Row],[Dom Bet]]*Table1[[#This Row],[Odds]]*Table1[[#This Row],[Win]]-Table1[[#This Row],[Dom Bet]])*Table1[[#This Row],[Dom Bankroll]]</f>
        <v>0</v>
      </c>
      <c r="R1737" s="4">
        <f>Table1[[#This Row],[Dom Bet]]*Table1[[#This Row],[Odds]]*Table1[[#This Row],[Win]]-Table1[[#This Row],[Dom Bet]]</f>
        <v>0</v>
      </c>
      <c r="S1737" s="4">
        <f>S1736</f>
        <v>1.5376614408310205</v>
      </c>
      <c r="T1737">
        <v>0.39780000000000004</v>
      </c>
      <c r="U1737">
        <f>((Table1[[#This Row],[BB prob.]]*(Table1[[#This Row],[Odds]]-1)-1+Table1[[#This Row],[BB prob.]])/(Table1[[#This Row],[Odds]]-1))*0.3</f>
        <v>-5.2531034482758195E-3</v>
      </c>
      <c r="W1737">
        <f>(Table1[[#This Row],[BB Bet]]*Table1[[#This Row],[Odds]]*Table1[[#This Row],[Win]]-Table1[[#This Row],[BB Bet]])*Table1[[#This Row],[BB Bankroll]]</f>
        <v>0</v>
      </c>
      <c r="X1737">
        <f>Table1[[#This Row],[BB Bet]]*Table1[[#This Row],[Odds]]*Table1[[#This Row],[Win]]-Table1[[#This Row],[BB Bet]]</f>
        <v>0</v>
      </c>
      <c r="Y1737" s="5">
        <f>Y1736</f>
        <v>0.73622187556820673</v>
      </c>
    </row>
  </sheetData>
  <phoneticPr fontId="1" type="noConversion"/>
  <pageMargins left="0.7" right="0.7" top="0.75" bottom="0.75" header="0.3" footer="0.3"/>
  <tableParts count="1">
    <tablePart r:id="rId1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DDD7DC8-A161-4F3E-9214-2F9F06CAAEB2}">
  <dimension ref="A1:G10"/>
  <sheetViews>
    <sheetView workbookViewId="0">
      <selection activeCell="A7" sqref="A7:G10"/>
    </sheetView>
  </sheetViews>
  <sheetFormatPr defaultRowHeight="18.5" x14ac:dyDescent="0.45"/>
  <cols>
    <col min="1" max="1" width="26.08984375" style="8" customWidth="1"/>
    <col min="2" max="4" width="13" style="7" customWidth="1"/>
    <col min="5" max="6" width="19.54296875" style="7" customWidth="1"/>
    <col min="7" max="7" width="12.36328125" style="7" customWidth="1"/>
  </cols>
  <sheetData>
    <row r="1" spans="1:7" ht="24" thickBot="1" x14ac:dyDescent="0.6">
      <c r="A1" s="9" t="s">
        <v>80</v>
      </c>
      <c r="B1" s="10" t="s">
        <v>75</v>
      </c>
      <c r="C1" s="10" t="s">
        <v>35</v>
      </c>
      <c r="D1" s="10" t="s">
        <v>76</v>
      </c>
      <c r="E1" s="10" t="s">
        <v>77</v>
      </c>
      <c r="F1" s="10" t="s">
        <v>78</v>
      </c>
      <c r="G1" s="10" t="s">
        <v>79</v>
      </c>
    </row>
    <row r="2" spans="1:7" ht="23.5" x14ac:dyDescent="0.55000000000000004">
      <c r="A2" s="16" t="s">
        <v>72</v>
      </c>
      <c r="B2" s="11">
        <v>628</v>
      </c>
      <c r="C2" s="11">
        <v>279</v>
      </c>
      <c r="D2" s="11">
        <v>349</v>
      </c>
      <c r="E2" s="12">
        <v>11.03</v>
      </c>
      <c r="F2" s="13">
        <v>0.108</v>
      </c>
      <c r="G2" s="14">
        <v>9.7914777878513153E-3</v>
      </c>
    </row>
    <row r="3" spans="1:7" ht="23.5" x14ac:dyDescent="0.55000000000000004">
      <c r="A3" s="16" t="s">
        <v>73</v>
      </c>
      <c r="B3" s="11">
        <v>513</v>
      </c>
      <c r="C3" s="11">
        <v>255</v>
      </c>
      <c r="D3" s="11">
        <v>258</v>
      </c>
      <c r="E3" s="12">
        <v>6.17</v>
      </c>
      <c r="F3" s="13">
        <v>0.52100000000000002</v>
      </c>
      <c r="G3" s="14">
        <v>8.4440842787682338E-2</v>
      </c>
    </row>
    <row r="4" spans="1:7" ht="23.5" x14ac:dyDescent="0.55000000000000004">
      <c r="A4" s="16" t="s">
        <v>74</v>
      </c>
      <c r="B4" s="11">
        <v>668</v>
      </c>
      <c r="C4" s="11">
        <v>333</v>
      </c>
      <c r="D4" s="11">
        <v>335</v>
      </c>
      <c r="E4" s="12">
        <v>17.739999999999998</v>
      </c>
      <c r="F4" s="13">
        <v>3.6999999999999998E-2</v>
      </c>
      <c r="G4" s="14">
        <v>2.0856820744081174E-3</v>
      </c>
    </row>
    <row r="5" spans="1:7" ht="23.5" x14ac:dyDescent="0.55000000000000004">
      <c r="A5" s="15"/>
      <c r="B5" s="11"/>
      <c r="C5" s="11"/>
      <c r="D5" s="11"/>
      <c r="E5" s="11"/>
      <c r="F5" s="11"/>
      <c r="G5" s="11"/>
    </row>
    <row r="6" spans="1:7" ht="23.5" x14ac:dyDescent="0.55000000000000004">
      <c r="A6" s="15"/>
      <c r="B6" s="11"/>
      <c r="C6" s="11"/>
      <c r="D6" s="11"/>
      <c r="E6" s="11"/>
      <c r="F6" s="11"/>
      <c r="G6" s="11"/>
    </row>
    <row r="7" spans="1:7" ht="24" thickBot="1" x14ac:dyDescent="0.6">
      <c r="A7" s="9" t="s">
        <v>81</v>
      </c>
      <c r="B7" s="10" t="s">
        <v>75</v>
      </c>
      <c r="C7" s="10" t="s">
        <v>35</v>
      </c>
      <c r="D7" s="10" t="s">
        <v>76</v>
      </c>
      <c r="E7" s="10" t="s">
        <v>77</v>
      </c>
      <c r="F7" s="10" t="s">
        <v>78</v>
      </c>
      <c r="G7" s="10" t="s">
        <v>79</v>
      </c>
    </row>
    <row r="8" spans="1:7" ht="23.5" x14ac:dyDescent="0.55000000000000004">
      <c r="A8" s="16" t="s">
        <v>72</v>
      </c>
      <c r="B8" s="11">
        <v>628</v>
      </c>
      <c r="C8" s="11">
        <v>279</v>
      </c>
      <c r="D8" s="11">
        <v>349</v>
      </c>
      <c r="E8" s="12">
        <v>14.1</v>
      </c>
      <c r="F8" s="13">
        <v>-9.8000000000000004E-2</v>
      </c>
      <c r="G8" s="14">
        <v>-6.9503546099290783E-3</v>
      </c>
    </row>
    <row r="9" spans="1:7" ht="23.5" x14ac:dyDescent="0.55000000000000004">
      <c r="A9" s="16" t="s">
        <v>73</v>
      </c>
      <c r="B9" s="11">
        <v>513</v>
      </c>
      <c r="C9" s="11">
        <v>255</v>
      </c>
      <c r="D9" s="11">
        <v>258</v>
      </c>
      <c r="E9" s="12">
        <v>7.26</v>
      </c>
      <c r="F9" s="13">
        <v>0.56299999999999994</v>
      </c>
      <c r="G9" s="14">
        <v>7.7548209366391174E-2</v>
      </c>
    </row>
    <row r="10" spans="1:7" ht="23.5" x14ac:dyDescent="0.55000000000000004">
      <c r="A10" s="16" t="s">
        <v>74</v>
      </c>
      <c r="B10" s="11">
        <v>668</v>
      </c>
      <c r="C10" s="11">
        <v>333</v>
      </c>
      <c r="D10" s="11">
        <v>335</v>
      </c>
      <c r="E10" s="12">
        <v>26.36</v>
      </c>
      <c r="F10" s="13">
        <v>-0.217</v>
      </c>
      <c r="G10" s="14">
        <v>-8.2321699544764797E-3</v>
      </c>
    </row>
  </sheetData>
  <conditionalFormatting sqref="F1:F1048576">
    <cfRule type="colorScale" priority="1">
      <colorScale>
        <cfvo type="num" val="-0.6"/>
        <cfvo type="num" val="0"/>
        <cfvo type="num" val="0.6"/>
        <color rgb="FFF8696B"/>
        <color rgb="FFFCFCFF"/>
        <color rgb="FF5A8AC6"/>
      </colorScale>
    </cfRule>
  </conditionalFormatting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752E528-CA46-4A66-A761-466876340B7B}">
  <dimension ref="A3:G128"/>
  <sheetViews>
    <sheetView workbookViewId="0"/>
  </sheetViews>
  <sheetFormatPr defaultRowHeight="14.5" x14ac:dyDescent="0.35"/>
  <cols>
    <col min="1" max="1" width="12.36328125" bestFit="1" customWidth="1"/>
    <col min="2" max="2" width="17.90625" bestFit="1" customWidth="1"/>
    <col min="3" max="3" width="18.90625" bestFit="1" customWidth="1"/>
    <col min="4" max="4" width="19.08984375" bestFit="1" customWidth="1"/>
    <col min="5" max="5" width="20.08984375" bestFit="1" customWidth="1"/>
    <col min="6" max="6" width="17.26953125" bestFit="1" customWidth="1"/>
    <col min="7" max="7" width="18.26953125" bestFit="1" customWidth="1"/>
  </cols>
  <sheetData>
    <row r="3" spans="1:7" x14ac:dyDescent="0.35">
      <c r="A3" s="2" t="s">
        <v>39</v>
      </c>
      <c r="B3" t="s">
        <v>57</v>
      </c>
      <c r="C3" t="s">
        <v>58</v>
      </c>
      <c r="D3" t="s">
        <v>61</v>
      </c>
      <c r="E3" t="s">
        <v>62</v>
      </c>
      <c r="F3" t="s">
        <v>63</v>
      </c>
      <c r="G3" t="s">
        <v>64</v>
      </c>
    </row>
    <row r="4" spans="1:7" x14ac:dyDescent="0.35">
      <c r="A4" s="3">
        <v>0</v>
      </c>
      <c r="B4" s="1">
        <v>-2.406190882692462E-3</v>
      </c>
      <c r="C4" s="1">
        <v>-2.406190882692462E-3</v>
      </c>
      <c r="D4" s="1">
        <v>-5.4750000000000293E-3</v>
      </c>
      <c r="E4" s="1">
        <v>-5.4750000000000293E-3</v>
      </c>
      <c r="F4" s="1">
        <v>2.5897220930232542E-2</v>
      </c>
      <c r="G4" s="1">
        <v>2.5897220930232542E-2</v>
      </c>
    </row>
    <row r="5" spans="1:7" x14ac:dyDescent="0.35">
      <c r="A5" s="3">
        <v>1</v>
      </c>
      <c r="B5" s="1">
        <v>2.7720887113904111E-2</v>
      </c>
      <c r="C5" s="1">
        <v>2.7787749743988635E-2</v>
      </c>
      <c r="D5" s="1">
        <v>-7.438052475000019E-3</v>
      </c>
      <c r="E5" s="1">
        <v>-7.4790000000000169E-3</v>
      </c>
      <c r="F5" s="1">
        <v>0.12501214477723088</v>
      </c>
      <c r="G5" s="1">
        <v>0.1218564025974026</v>
      </c>
    </row>
    <row r="6" spans="1:7" x14ac:dyDescent="0.35">
      <c r="A6" s="3">
        <v>2</v>
      </c>
      <c r="B6" s="1">
        <v>-4.1026674011671718E-2</v>
      </c>
      <c r="C6" s="1">
        <v>-4.0013738379519027E-2</v>
      </c>
      <c r="D6" s="1">
        <v>9.0533820123449684E-4</v>
      </c>
      <c r="E6" s="1">
        <v>9.1718181818179162E-4</v>
      </c>
      <c r="F6" s="1">
        <v>5.2253587021850324E-2</v>
      </c>
      <c r="G6" s="1">
        <v>4.5402000000000046E-2</v>
      </c>
    </row>
    <row r="7" spans="1:7" x14ac:dyDescent="0.35">
      <c r="A7" s="3">
        <v>3</v>
      </c>
      <c r="B7" s="1">
        <v>-2.7661259926725572E-2</v>
      </c>
      <c r="C7" s="1">
        <v>-2.8102810663437981E-2</v>
      </c>
      <c r="D7" s="1">
        <v>2.2586300039993332E-3</v>
      </c>
      <c r="E7" s="1">
        <v>2.2860806067317649E-3</v>
      </c>
      <c r="F7" s="1">
        <v>-0.21004969425731559</v>
      </c>
      <c r="G7" s="1">
        <v>-0.17458125167570077</v>
      </c>
    </row>
    <row r="8" spans="1:7" x14ac:dyDescent="0.35">
      <c r="A8" s="3">
        <v>4</v>
      </c>
      <c r="B8" s="1">
        <v>6.2931880729965306E-3</v>
      </c>
      <c r="C8" s="1">
        <v>6.5785197749571693E-3</v>
      </c>
      <c r="D8" s="1">
        <v>1.973598367933661E-2</v>
      </c>
      <c r="E8" s="1">
        <v>1.9930285714285696E-2</v>
      </c>
      <c r="F8" s="1">
        <v>-5.504487529417014E-2</v>
      </c>
      <c r="G8" s="1">
        <v>-5.5426583850931618E-2</v>
      </c>
    </row>
    <row r="9" spans="1:7" x14ac:dyDescent="0.35">
      <c r="A9" s="3">
        <v>5</v>
      </c>
      <c r="B9" s="1">
        <v>-4.9108085144776409E-2</v>
      </c>
      <c r="C9" s="1">
        <v>-5.0999135625054155E-2</v>
      </c>
      <c r="D9" s="1">
        <v>-4.3933802125494546E-2</v>
      </c>
      <c r="E9" s="1">
        <v>-4.3499378210923201E-2</v>
      </c>
      <c r="F9" s="1">
        <v>-0.12557829389694009</v>
      </c>
      <c r="G9" s="1">
        <v>-0.13386901866527831</v>
      </c>
    </row>
    <row r="10" spans="1:7" x14ac:dyDescent="0.35">
      <c r="A10" s="3">
        <v>6</v>
      </c>
      <c r="B10" s="1">
        <v>4.0802091493560289E-2</v>
      </c>
      <c r="C10" s="1">
        <v>4.4650428656549557E-2</v>
      </c>
      <c r="D10" s="1">
        <v>3.4463944245609474E-2</v>
      </c>
      <c r="E10" s="1">
        <v>3.5675000000000068E-2</v>
      </c>
      <c r="F10" s="1">
        <v>1.1407385468094248E-2</v>
      </c>
      <c r="G10" s="1">
        <v>1.4040030295250243E-2</v>
      </c>
    </row>
    <row r="11" spans="1:7" x14ac:dyDescent="0.35">
      <c r="A11" s="3">
        <v>7</v>
      </c>
      <c r="B11" s="1">
        <v>5.3612837124042264E-3</v>
      </c>
      <c r="C11" s="1">
        <v>5.6161798962751953E-3</v>
      </c>
      <c r="D11" s="1">
        <v>-4.0120837994573465E-2</v>
      </c>
      <c r="E11" s="1">
        <v>-4.0100104575163387E-2</v>
      </c>
      <c r="F11" s="1">
        <v>1.1600888393203033E-2</v>
      </c>
      <c r="G11" s="1">
        <v>1.4080499999999985E-2</v>
      </c>
    </row>
    <row r="12" spans="1:7" x14ac:dyDescent="0.35">
      <c r="A12" s="3">
        <v>8</v>
      </c>
      <c r="B12" s="1">
        <v>1.8810942233454524E-2</v>
      </c>
      <c r="C12" s="1">
        <v>1.9595236878283837E-2</v>
      </c>
      <c r="D12" s="1">
        <v>7.295581160425735E-4</v>
      </c>
      <c r="E12" s="1">
        <v>7.5964285714286671E-4</v>
      </c>
      <c r="F12" s="1">
        <v>2.2369895759968658E-2</v>
      </c>
      <c r="G12" s="1">
        <v>2.6774314285714217E-2</v>
      </c>
    </row>
    <row r="13" spans="1:7" x14ac:dyDescent="0.35">
      <c r="A13" s="3">
        <v>9</v>
      </c>
      <c r="B13" s="1">
        <v>7.194258148509175E-2</v>
      </c>
      <c r="C13" s="1">
        <v>7.3501836008292992E-2</v>
      </c>
      <c r="D13" s="1">
        <v>-4.4980685645262504E-4</v>
      </c>
      <c r="E13" s="1">
        <v>-4.6799999999987737E-4</v>
      </c>
      <c r="F13" s="1">
        <v>0.17236357687322779</v>
      </c>
      <c r="G13" s="1">
        <v>0.2009207999999999</v>
      </c>
    </row>
    <row r="14" spans="1:7" x14ac:dyDescent="0.35">
      <c r="A14" s="3">
        <v>10</v>
      </c>
      <c r="B14" s="1">
        <v>-4.5429770273042916E-2</v>
      </c>
      <c r="C14" s="1">
        <v>-4.3236439148962004E-2</v>
      </c>
      <c r="D14" s="1">
        <v>-9.0578018594929116E-3</v>
      </c>
      <c r="E14" s="1">
        <v>-9.4285714285714372E-3</v>
      </c>
      <c r="F14" s="1">
        <v>7.7333956509465507E-3</v>
      </c>
      <c r="G14" s="1">
        <v>7.506461538461566E-3</v>
      </c>
    </row>
    <row r="15" spans="1:7" x14ac:dyDescent="0.35">
      <c r="A15" s="3">
        <v>11</v>
      </c>
      <c r="B15" s="1">
        <v>-8.2392389799532621E-3</v>
      </c>
      <c r="C15" s="1">
        <v>-8.1958094359718542E-3</v>
      </c>
      <c r="D15" s="1">
        <v>-1.5493978677860067E-2</v>
      </c>
      <c r="E15" s="1">
        <v>-1.628171828171817E-2</v>
      </c>
      <c r="F15" s="1">
        <v>-0.127310440147853</v>
      </c>
      <c r="G15" s="1">
        <v>-0.12265385804195811</v>
      </c>
    </row>
    <row r="16" spans="1:7" x14ac:dyDescent="0.35">
      <c r="A16" s="3">
        <v>12</v>
      </c>
      <c r="B16" s="1">
        <v>2.5267123795398243E-2</v>
      </c>
      <c r="C16" s="1">
        <v>2.5341634411992914E-2</v>
      </c>
      <c r="D16" s="1">
        <v>0</v>
      </c>
      <c r="E16" s="1">
        <v>0</v>
      </c>
      <c r="F16" s="1">
        <v>3.3257841501322959E-2</v>
      </c>
      <c r="G16" s="1">
        <v>3.6520800000000027E-2</v>
      </c>
    </row>
    <row r="17" spans="1:7" x14ac:dyDescent="0.35">
      <c r="A17" s="3">
        <v>13</v>
      </c>
      <c r="B17" s="1">
        <v>0.12751414818906781</v>
      </c>
      <c r="C17" s="1">
        <v>0.12472933153505585</v>
      </c>
      <c r="D17" s="1">
        <v>1.8658248657940447E-2</v>
      </c>
      <c r="E17" s="1">
        <v>1.9931382151029811E-2</v>
      </c>
      <c r="F17" s="1">
        <v>0.13112303450874943</v>
      </c>
      <c r="G17" s="1">
        <v>0.13891437613521024</v>
      </c>
    </row>
    <row r="18" spans="1:7" x14ac:dyDescent="0.35">
      <c r="A18" s="3">
        <v>14</v>
      </c>
      <c r="B18" s="1">
        <v>2.4257765563117303E-2</v>
      </c>
      <c r="C18" s="1">
        <v>2.1096625530054137E-2</v>
      </c>
      <c r="D18" s="1">
        <v>0</v>
      </c>
      <c r="E18" s="1">
        <v>0</v>
      </c>
      <c r="F18" s="1">
        <v>2.898097797590022E-2</v>
      </c>
      <c r="G18" s="1">
        <v>2.6958154838709659E-2</v>
      </c>
    </row>
    <row r="19" spans="1:7" x14ac:dyDescent="0.35">
      <c r="A19" s="3">
        <v>15</v>
      </c>
      <c r="B19" s="1">
        <v>7.1933811027778446E-2</v>
      </c>
      <c r="C19" s="1">
        <v>6.1267255780306389E-2</v>
      </c>
      <c r="D19" s="1">
        <v>1.1032944888796333E-3</v>
      </c>
      <c r="E19" s="1">
        <v>1.1555454545454282E-3</v>
      </c>
      <c r="F19" s="1">
        <v>0.22659845580266771</v>
      </c>
      <c r="G19" s="1">
        <v>0.20524912987012983</v>
      </c>
    </row>
    <row r="20" spans="1:7" x14ac:dyDescent="0.35">
      <c r="A20" s="3">
        <v>16</v>
      </c>
      <c r="B20" s="1">
        <v>-1.316246031030742E-5</v>
      </c>
      <c r="C20" s="1">
        <v>-1.0563495909877604E-5</v>
      </c>
      <c r="D20" s="1">
        <v>0</v>
      </c>
      <c r="E20" s="1">
        <v>0</v>
      </c>
      <c r="F20" s="1">
        <v>-3.5977413032671039E-2</v>
      </c>
      <c r="G20" s="1">
        <v>-2.7038181818181815E-2</v>
      </c>
    </row>
    <row r="21" spans="1:7" x14ac:dyDescent="0.35">
      <c r="A21" s="3">
        <v>17</v>
      </c>
      <c r="B21" s="1">
        <v>9.772133033858639E-2</v>
      </c>
      <c r="C21" s="1">
        <v>7.8426810306878897E-2</v>
      </c>
      <c r="D21" s="1">
        <v>1.8067264222207439E-2</v>
      </c>
      <c r="E21" s="1">
        <v>1.890107142857143E-2</v>
      </c>
      <c r="F21" s="1">
        <v>4.0566556596555059E-2</v>
      </c>
      <c r="G21" s="1">
        <v>3.1334292962028901E-2</v>
      </c>
    </row>
    <row r="22" spans="1:7" x14ac:dyDescent="0.35">
      <c r="A22" s="3">
        <v>18</v>
      </c>
      <c r="B22" s="1">
        <v>0.18312719546927181</v>
      </c>
      <c r="C22" s="1">
        <v>0.13628163956490749</v>
      </c>
      <c r="D22" s="1">
        <v>4.5842373103910886E-2</v>
      </c>
      <c r="E22" s="1">
        <v>4.7068363636363644E-2</v>
      </c>
      <c r="F22" s="1">
        <v>0.17602264597819392</v>
      </c>
      <c r="G22" s="1">
        <v>0.131832</v>
      </c>
    </row>
    <row r="23" spans="1:7" x14ac:dyDescent="0.35">
      <c r="A23" s="3">
        <v>19</v>
      </c>
      <c r="B23" s="1">
        <v>-0.142090092422863</v>
      </c>
      <c r="C23" s="1">
        <v>-9.3059842442837992E-2</v>
      </c>
      <c r="D23" s="1">
        <v>-4.9813139637807811E-3</v>
      </c>
      <c r="E23" s="1">
        <v>-4.8846211552887753E-3</v>
      </c>
      <c r="F23" s="1">
        <v>-4.4544758966481121E-2</v>
      </c>
      <c r="G23" s="1">
        <v>-2.9475890909090832E-2</v>
      </c>
    </row>
    <row r="24" spans="1:7" x14ac:dyDescent="0.35">
      <c r="A24" s="3">
        <v>20</v>
      </c>
      <c r="B24" s="1">
        <v>3.3889922008843096E-2</v>
      </c>
      <c r="C24" s="1">
        <v>2.4473182764931316E-2</v>
      </c>
      <c r="D24" s="1">
        <v>3.5081115270113612E-3</v>
      </c>
      <c r="E24" s="1">
        <v>3.456900856793059E-3</v>
      </c>
      <c r="F24" s="1">
        <v>6.4085554001649586E-2</v>
      </c>
      <c r="G24" s="1">
        <v>4.3694235185010762E-2</v>
      </c>
    </row>
    <row r="25" spans="1:7" x14ac:dyDescent="0.35">
      <c r="A25" s="3">
        <v>21</v>
      </c>
      <c r="B25" s="1">
        <v>-1.7723075597643391E-2</v>
      </c>
      <c r="C25" s="1">
        <v>-1.2492759504796929E-2</v>
      </c>
      <c r="D25" s="1">
        <v>0</v>
      </c>
      <c r="E25" s="1">
        <v>0</v>
      </c>
      <c r="F25" s="1">
        <v>5.0155935995721393E-2</v>
      </c>
      <c r="G25" s="1">
        <v>3.276521739130437E-2</v>
      </c>
    </row>
    <row r="26" spans="1:7" x14ac:dyDescent="0.35">
      <c r="A26" s="3">
        <v>22</v>
      </c>
      <c r="B26" s="1">
        <v>1.7708020463223371E-2</v>
      </c>
      <c r="C26" s="1">
        <v>1.2640056527757459E-2</v>
      </c>
      <c r="D26" s="1">
        <v>1.3938499165995294E-2</v>
      </c>
      <c r="E26" s="1">
        <v>1.3687710843373375E-2</v>
      </c>
      <c r="F26" s="1">
        <v>0.15221469546839114</v>
      </c>
      <c r="G26" s="1">
        <v>9.6282131144628247E-2</v>
      </c>
    </row>
    <row r="27" spans="1:7" x14ac:dyDescent="0.35">
      <c r="A27" s="3">
        <v>23</v>
      </c>
      <c r="B27" s="1">
        <v>-1.5513841710285213E-2</v>
      </c>
      <c r="C27" s="1">
        <v>-1.0935616066571428E-2</v>
      </c>
      <c r="D27" s="1">
        <v>2.5049869228967968E-2</v>
      </c>
      <c r="E27" s="1">
        <v>2.4266999999999969E-2</v>
      </c>
      <c r="F27" s="1">
        <v>5.8567596522383129E-2</v>
      </c>
      <c r="G27" s="1">
        <v>3.3792799999999928E-2</v>
      </c>
    </row>
    <row r="28" spans="1:7" x14ac:dyDescent="0.35">
      <c r="A28" s="3">
        <v>24</v>
      </c>
      <c r="B28" s="1">
        <v>-8.3796829492604794E-2</v>
      </c>
      <c r="C28" s="1">
        <v>-5.9720979526030581E-2</v>
      </c>
      <c r="D28" s="1">
        <v>3.6381093825508539E-3</v>
      </c>
      <c r="E28" s="1">
        <v>3.4409090909091247E-3</v>
      </c>
      <c r="F28" s="1">
        <v>5.7606449357896362E-2</v>
      </c>
      <c r="G28" s="1">
        <v>3.2151732558139523E-2</v>
      </c>
    </row>
    <row r="29" spans="1:7" x14ac:dyDescent="0.35">
      <c r="A29" s="3">
        <v>25</v>
      </c>
      <c r="B29" s="1">
        <v>-9.6490748130661441E-2</v>
      </c>
      <c r="C29" s="1">
        <v>-7.3135504673152218E-2</v>
      </c>
      <c r="D29" s="1">
        <v>9.8951785230461838E-3</v>
      </c>
      <c r="E29" s="1">
        <v>9.3267272727273233E-3</v>
      </c>
      <c r="F29" s="1">
        <v>-0.25984581694917414</v>
      </c>
      <c r="G29" s="1">
        <v>-0.14050942509745948</v>
      </c>
    </row>
    <row r="30" spans="1:7" x14ac:dyDescent="0.35">
      <c r="A30" s="3">
        <v>26</v>
      </c>
      <c r="B30" s="1">
        <v>-3.6514287610801111E-2</v>
      </c>
      <c r="C30" s="1">
        <v>-2.9859956771415057E-2</v>
      </c>
      <c r="D30" s="1">
        <v>-1.2505982287492386E-2</v>
      </c>
      <c r="E30" s="1">
        <v>-1.1678624078624149E-2</v>
      </c>
      <c r="F30" s="1">
        <v>5.8872092452105403E-2</v>
      </c>
      <c r="G30" s="1">
        <v>3.7038900000000013E-2</v>
      </c>
    </row>
    <row r="31" spans="1:7" x14ac:dyDescent="0.35">
      <c r="A31" s="3">
        <v>27</v>
      </c>
      <c r="B31" s="1">
        <v>1.3147258741992188E-2</v>
      </c>
      <c r="C31" s="1">
        <v>1.1082229047581368E-2</v>
      </c>
      <c r="D31" s="1">
        <v>4.703555682342455E-3</v>
      </c>
      <c r="E31" s="1">
        <v>4.4442857142856194E-3</v>
      </c>
      <c r="F31" s="1">
        <v>1.6589010129659527E-2</v>
      </c>
      <c r="G31" s="1">
        <v>1.014292077922082E-2</v>
      </c>
    </row>
    <row r="32" spans="1:7" x14ac:dyDescent="0.35">
      <c r="A32" s="3">
        <v>28</v>
      </c>
      <c r="B32" s="1">
        <v>1.8959708378774101E-2</v>
      </c>
      <c r="C32" s="1">
        <v>1.5806549938501002E-2</v>
      </c>
      <c r="D32" s="1">
        <v>0</v>
      </c>
      <c r="E32" s="1">
        <v>0</v>
      </c>
      <c r="F32" s="1">
        <v>4.0538440378409105E-2</v>
      </c>
      <c r="G32" s="1">
        <v>2.4537299999999984E-2</v>
      </c>
    </row>
    <row r="33" spans="1:7" x14ac:dyDescent="0.35">
      <c r="A33" s="3">
        <v>29</v>
      </c>
      <c r="B33" s="1">
        <v>0.11329326710030722</v>
      </c>
      <c r="C33" s="1">
        <v>9.2981923638750782E-2</v>
      </c>
      <c r="D33" s="1">
        <v>-5.7992550876103728E-2</v>
      </c>
      <c r="E33" s="1">
        <v>-5.455342741935492E-2</v>
      </c>
      <c r="F33" s="1">
        <v>6.6733330561867671E-3</v>
      </c>
      <c r="G33" s="1">
        <v>3.9425277847494819E-3</v>
      </c>
    </row>
    <row r="34" spans="1:7" x14ac:dyDescent="0.35">
      <c r="A34" s="3">
        <v>30</v>
      </c>
      <c r="B34" s="1">
        <v>1.68970577157786E-2</v>
      </c>
      <c r="C34" s="1">
        <v>1.2687981417127115E-2</v>
      </c>
      <c r="D34" s="1">
        <v>-2.3711822464863194E-2</v>
      </c>
      <c r="E34" s="1">
        <v>-2.359270687237023E-2</v>
      </c>
      <c r="F34" s="1">
        <v>2.6732788555376509E-2</v>
      </c>
      <c r="G34" s="1">
        <v>1.5731399999999993E-2</v>
      </c>
    </row>
    <row r="35" spans="1:7" x14ac:dyDescent="0.35">
      <c r="A35" s="3">
        <v>31</v>
      </c>
      <c r="B35" s="1">
        <v>-0.20356807351304756</v>
      </c>
      <c r="C35" s="1">
        <v>-0.15094386191225775</v>
      </c>
      <c r="D35" s="1">
        <v>2.1958972426459486E-2</v>
      </c>
      <c r="E35" s="1">
        <v>2.2376586466165686E-2</v>
      </c>
      <c r="F35" s="1">
        <v>6.4783237292710016E-2</v>
      </c>
      <c r="G35" s="1">
        <v>3.7532446889952054E-2</v>
      </c>
    </row>
    <row r="36" spans="1:7" x14ac:dyDescent="0.35">
      <c r="A36" s="3">
        <v>32</v>
      </c>
      <c r="B36" s="1">
        <v>7.0429248307359279E-3</v>
      </c>
      <c r="C36" s="1">
        <v>6.1506701589041585E-3</v>
      </c>
      <c r="D36" s="1">
        <v>-1.8456335186619814E-2</v>
      </c>
      <c r="E36" s="1">
        <v>-1.839570329670322E-2</v>
      </c>
      <c r="F36" s="1">
        <v>-0.14526452340576559</v>
      </c>
      <c r="G36" s="1">
        <v>-8.1115174825174816E-2</v>
      </c>
    </row>
    <row r="37" spans="1:7" x14ac:dyDescent="0.35">
      <c r="A37" s="3">
        <v>33</v>
      </c>
      <c r="B37" s="1">
        <v>2.4456301360042149E-2</v>
      </c>
      <c r="C37" s="1">
        <v>2.1227416494912207E-2</v>
      </c>
      <c r="D37" s="1">
        <v>3.0270536189775543E-2</v>
      </c>
      <c r="E37" s="1">
        <v>3.0736512605042052E-2</v>
      </c>
      <c r="F37" s="1">
        <v>0.23206346643871786</v>
      </c>
      <c r="G37" s="1">
        <v>0.14102244521067422</v>
      </c>
    </row>
    <row r="38" spans="1:7" x14ac:dyDescent="0.35">
      <c r="A38" s="3">
        <v>34</v>
      </c>
      <c r="B38" s="1">
        <v>4.916009917956872E-2</v>
      </c>
      <c r="C38" s="1">
        <v>4.1782714230212951E-2</v>
      </c>
      <c r="D38" s="1">
        <v>-6.9561954007260418E-3</v>
      </c>
      <c r="E38" s="1">
        <v>-6.8526506024096188E-3</v>
      </c>
      <c r="F38" s="1">
        <v>0.28633397543739264</v>
      </c>
      <c r="G38" s="1">
        <v>0.15249659999999998</v>
      </c>
    </row>
    <row r="39" spans="1:7" x14ac:dyDescent="0.35">
      <c r="A39" s="3">
        <v>35</v>
      </c>
      <c r="B39" s="1">
        <v>-8.6960187731803043E-3</v>
      </c>
      <c r="C39" s="1">
        <v>-7.0945886489051689E-3</v>
      </c>
      <c r="D39" s="1">
        <v>7.3122547655605497E-3</v>
      </c>
      <c r="E39" s="1">
        <v>7.2794999999999804E-3</v>
      </c>
      <c r="F39" s="1">
        <v>0.10482034957952452</v>
      </c>
      <c r="G39" s="1">
        <v>5.0450032075471718E-2</v>
      </c>
    </row>
    <row r="40" spans="1:7" x14ac:dyDescent="0.35">
      <c r="A40" s="3">
        <v>36</v>
      </c>
      <c r="B40" s="1">
        <v>2.2132141409903792E-2</v>
      </c>
      <c r="C40" s="1">
        <v>1.8185377043627427E-2</v>
      </c>
      <c r="D40" s="1">
        <v>-1.6652842097878602E-2</v>
      </c>
      <c r="E40" s="1">
        <v>-1.6458437587657783E-2</v>
      </c>
      <c r="F40" s="1">
        <v>-5.2091310305381763E-2</v>
      </c>
      <c r="G40" s="1">
        <v>-2.3867433768829764E-2</v>
      </c>
    </row>
    <row r="41" spans="1:7" x14ac:dyDescent="0.35">
      <c r="A41" s="3">
        <v>37</v>
      </c>
      <c r="B41" s="1">
        <v>5.3396910285853E-2</v>
      </c>
      <c r="C41" s="1">
        <v>4.3091156104471298E-2</v>
      </c>
      <c r="D41" s="1">
        <v>9.9867523116521865E-3</v>
      </c>
      <c r="E41" s="1">
        <v>1.0035333333333309E-2</v>
      </c>
      <c r="F41" s="1">
        <v>0.18446492607258594</v>
      </c>
      <c r="G41" s="1">
        <v>8.6585554838709639E-2</v>
      </c>
    </row>
    <row r="42" spans="1:7" x14ac:dyDescent="0.35">
      <c r="A42" s="3">
        <v>38</v>
      </c>
      <c r="B42" s="1">
        <v>6.3856121687295014E-2</v>
      </c>
      <c r="C42" s="1">
        <v>4.940288288818559E-2</v>
      </c>
      <c r="D42" s="1">
        <v>7.3127369113566307E-2</v>
      </c>
      <c r="E42" s="1">
        <v>7.2752999999999998E-2</v>
      </c>
      <c r="F42" s="1">
        <v>-0.1805287781640911</v>
      </c>
      <c r="G42" s="1">
        <v>-7.7985553291535947E-2</v>
      </c>
    </row>
    <row r="43" spans="1:7" x14ac:dyDescent="0.35">
      <c r="A43" s="3">
        <v>39</v>
      </c>
      <c r="B43" s="1">
        <v>3.3766872852511343E-2</v>
      </c>
      <c r="C43" s="1">
        <v>2.4894209741170074E-2</v>
      </c>
      <c r="D43" s="1">
        <v>-3.9014936157467955E-2</v>
      </c>
      <c r="E43" s="1">
        <v>-3.6182795698924693E-2</v>
      </c>
      <c r="F43" s="1">
        <v>-8.2496885291579364E-2</v>
      </c>
      <c r="G43" s="1">
        <v>-3.8651605734767003E-2</v>
      </c>
    </row>
    <row r="44" spans="1:7" x14ac:dyDescent="0.35">
      <c r="A44" s="3">
        <v>40</v>
      </c>
      <c r="B44" s="1">
        <v>5.6671665287070364E-2</v>
      </c>
      <c r="C44" s="1">
        <v>4.0765656126962542E-2</v>
      </c>
      <c r="D44" s="1">
        <v>3.5273934115959745E-4</v>
      </c>
      <c r="E44" s="1">
        <v>3.3941454130189536E-4</v>
      </c>
      <c r="F44" s="1">
        <v>0.10557863392498021</v>
      </c>
      <c r="G44" s="1">
        <v>5.145472034428801E-2</v>
      </c>
    </row>
    <row r="45" spans="1:7" x14ac:dyDescent="0.35">
      <c r="A45" s="3">
        <v>41</v>
      </c>
      <c r="B45" s="1">
        <v>2.5422782100342718E-2</v>
      </c>
      <c r="C45" s="1">
        <v>1.7571085204183413E-2</v>
      </c>
      <c r="D45" s="1">
        <v>4.6813680056227214E-2</v>
      </c>
      <c r="E45" s="1">
        <v>4.5029999999999938E-2</v>
      </c>
      <c r="F45" s="1">
        <v>0.17625395016111156</v>
      </c>
      <c r="G45" s="1">
        <v>8.1695374468085058E-2</v>
      </c>
    </row>
    <row r="46" spans="1:7" x14ac:dyDescent="0.35">
      <c r="A46" s="3">
        <v>42</v>
      </c>
      <c r="B46" s="1">
        <v>0.15094633598103951</v>
      </c>
      <c r="C46" s="1">
        <v>0.10252583792073838</v>
      </c>
      <c r="D46" s="1">
        <v>0.10394090886415716</v>
      </c>
      <c r="E46" s="1">
        <v>9.5672454545454616E-2</v>
      </c>
      <c r="F46" s="1">
        <v>0.27811492075943445</v>
      </c>
      <c r="G46" s="1">
        <v>0.1191730145888595</v>
      </c>
    </row>
    <row r="47" spans="1:7" x14ac:dyDescent="0.35">
      <c r="A47" s="3">
        <v>43</v>
      </c>
      <c r="B47" s="1">
        <v>-3.7919765523820682E-2</v>
      </c>
      <c r="C47" s="1">
        <v>-2.3360795034625133E-2</v>
      </c>
      <c r="D47" s="1">
        <v>-3.2450993563407159E-2</v>
      </c>
      <c r="E47" s="1">
        <v>-2.7261368983957278E-2</v>
      </c>
      <c r="F47" s="1">
        <v>-0.45197983700629285</v>
      </c>
      <c r="G47" s="1">
        <v>-0.17305153957219252</v>
      </c>
    </row>
    <row r="48" spans="1:7" x14ac:dyDescent="0.35">
      <c r="A48" s="3">
        <v>44</v>
      </c>
      <c r="B48" s="1">
        <v>0</v>
      </c>
      <c r="C48" s="1">
        <v>0</v>
      </c>
      <c r="D48" s="1">
        <v>1.9664862338248868E-2</v>
      </c>
      <c r="E48" s="1">
        <v>1.6983000000000012E-2</v>
      </c>
      <c r="F48" s="1">
        <v>-8.7822670385293955E-2</v>
      </c>
      <c r="G48" s="1">
        <v>-4.0661612903225772E-2</v>
      </c>
    </row>
    <row r="49" spans="1:7" x14ac:dyDescent="0.35">
      <c r="A49" s="3">
        <v>45</v>
      </c>
      <c r="B49" s="1">
        <v>4.0589143029632298E-2</v>
      </c>
      <c r="C49" s="1">
        <v>2.5603403684509481E-2</v>
      </c>
      <c r="D49" s="1">
        <v>3.773737792503902E-2</v>
      </c>
      <c r="E49" s="1">
        <v>3.204656807511732E-2</v>
      </c>
      <c r="F49" s="1">
        <v>-0.12471351462397978</v>
      </c>
      <c r="G49" s="1">
        <v>-6.0189350787400384E-2</v>
      </c>
    </row>
    <row r="50" spans="1:7" x14ac:dyDescent="0.35">
      <c r="A50" s="3">
        <v>46</v>
      </c>
      <c r="B50" s="1">
        <v>-1.544565087628059E-2</v>
      </c>
      <c r="C50" s="1">
        <v>-9.4998026282966976E-3</v>
      </c>
      <c r="D50" s="1">
        <v>-3.4147706986064709E-2</v>
      </c>
      <c r="E50" s="1">
        <v>-2.8097783251231523E-2</v>
      </c>
      <c r="F50" s="1">
        <v>3.408576427371407E-2</v>
      </c>
      <c r="G50" s="1">
        <v>1.7504060869565227E-2</v>
      </c>
    </row>
    <row r="51" spans="1:7" x14ac:dyDescent="0.35">
      <c r="A51" s="3">
        <v>47</v>
      </c>
      <c r="B51" s="1">
        <v>-5.9706026910833779E-2</v>
      </c>
      <c r="C51" s="1">
        <v>-3.7074215854428084E-2</v>
      </c>
      <c r="D51" s="1">
        <v>9.5723908907841687E-4</v>
      </c>
      <c r="E51" s="1">
        <v>8.1041666666671966E-4</v>
      </c>
      <c r="F51" s="1">
        <v>8.3867959678110643E-2</v>
      </c>
      <c r="G51" s="1">
        <v>4.2327800851621383E-2</v>
      </c>
    </row>
    <row r="52" spans="1:7" x14ac:dyDescent="0.35">
      <c r="A52" s="3">
        <v>48</v>
      </c>
      <c r="B52" s="1">
        <v>2.0738537053892166E-2</v>
      </c>
      <c r="C52" s="1">
        <v>1.3373315880243659E-2</v>
      </c>
      <c r="D52" s="1">
        <v>5.1455969500778541E-2</v>
      </c>
      <c r="E52" s="1">
        <v>4.352831818181821E-2</v>
      </c>
      <c r="F52" s="1">
        <v>0.13277893274448455</v>
      </c>
      <c r="G52" s="1">
        <v>6.4291636363636384E-2</v>
      </c>
    </row>
    <row r="53" spans="1:7" x14ac:dyDescent="0.35">
      <c r="A53" s="3">
        <v>49</v>
      </c>
      <c r="B53" s="1">
        <v>-3.8698715896018421E-2</v>
      </c>
      <c r="C53" s="1">
        <v>-2.4625671175312325E-2</v>
      </c>
      <c r="D53" s="1">
        <v>-2.1925201732116626E-2</v>
      </c>
      <c r="E53" s="1">
        <v>-1.7773603238866311E-2</v>
      </c>
      <c r="F53" s="1">
        <v>1.4104814616536312E-2</v>
      </c>
      <c r="G53" s="1">
        <v>6.4170000000000052E-3</v>
      </c>
    </row>
    <row r="54" spans="1:7" x14ac:dyDescent="0.35">
      <c r="A54" s="3">
        <v>50</v>
      </c>
      <c r="B54" s="1">
        <v>8.5427664199425227E-2</v>
      </c>
      <c r="C54" s="1">
        <v>5.5733809956591787E-2</v>
      </c>
      <c r="D54" s="1">
        <v>-1.1328930525667316E-2</v>
      </c>
      <c r="E54" s="1">
        <v>-9.3499479956662534E-3</v>
      </c>
      <c r="F54" s="1">
        <v>0.29574965720528101</v>
      </c>
      <c r="G54" s="1">
        <v>0.13369370000000003</v>
      </c>
    </row>
    <row r="55" spans="1:7" x14ac:dyDescent="0.35">
      <c r="A55" s="3">
        <v>51</v>
      </c>
      <c r="B55" s="1">
        <v>-1.3654666433495858E-2</v>
      </c>
      <c r="C55" s="1">
        <v>-8.2508161536583597E-3</v>
      </c>
      <c r="D55" s="1">
        <v>-2.9280482770514326E-2</v>
      </c>
      <c r="E55" s="1">
        <v>-2.4539999999999985E-2</v>
      </c>
      <c r="F55" s="1">
        <v>-0.13525466813047204</v>
      </c>
      <c r="G55" s="1">
        <v>-5.4487997435897502E-2</v>
      </c>
    </row>
    <row r="56" spans="1:7" x14ac:dyDescent="0.35">
      <c r="A56" s="3">
        <v>52</v>
      </c>
      <c r="B56" s="1">
        <v>-7.9141147827527361E-2</v>
      </c>
      <c r="C56" s="1">
        <v>-4.9322865860738654E-2</v>
      </c>
      <c r="D56" s="1">
        <v>6.9031401321877038E-3</v>
      </c>
      <c r="E56" s="1">
        <v>5.894841371460958E-3</v>
      </c>
      <c r="F56" s="1">
        <v>-7.0272808488390903E-2</v>
      </c>
      <c r="G56" s="1">
        <v>-2.9618000000000075E-2</v>
      </c>
    </row>
    <row r="57" spans="1:7" x14ac:dyDescent="0.35">
      <c r="A57" s="3">
        <v>53</v>
      </c>
      <c r="B57" s="1">
        <v>-5.8444712983787089E-2</v>
      </c>
      <c r="C57" s="1">
        <v>-3.8314056915938449E-2</v>
      </c>
      <c r="D57" s="1">
        <v>-7.0006588832615527E-2</v>
      </c>
      <c r="E57" s="1">
        <v>-5.9430826354679889E-2</v>
      </c>
      <c r="F57" s="1">
        <v>-0.21462938004159451</v>
      </c>
      <c r="G57" s="1">
        <v>-9.3221236070780311E-2</v>
      </c>
    </row>
    <row r="58" spans="1:7" x14ac:dyDescent="0.35">
      <c r="A58" s="3">
        <v>54</v>
      </c>
      <c r="B58" s="1">
        <v>2.4811046844191251E-2</v>
      </c>
      <c r="C58" s="1">
        <v>1.691315895518666E-2</v>
      </c>
      <c r="D58" s="1">
        <v>2.1591488745344334E-2</v>
      </c>
      <c r="E58" s="1">
        <v>1.9487884615384685E-2</v>
      </c>
      <c r="F58" s="1">
        <v>5.9809596111760177E-2</v>
      </c>
      <c r="G58" s="1">
        <v>2.8648059830866823E-2</v>
      </c>
    </row>
    <row r="59" spans="1:7" x14ac:dyDescent="0.35">
      <c r="A59" s="3">
        <v>55</v>
      </c>
      <c r="B59" s="1">
        <v>7.0856082067491943E-2</v>
      </c>
      <c r="C59" s="1">
        <v>4.749773600402335E-2</v>
      </c>
      <c r="D59" s="1">
        <v>9.8770365812224162E-3</v>
      </c>
      <c r="E59" s="1">
        <v>8.7443333333333713E-3</v>
      </c>
      <c r="F59" s="1">
        <v>6.9146084817458917E-2</v>
      </c>
      <c r="G59" s="1">
        <v>3.2197720689655179E-2</v>
      </c>
    </row>
    <row r="60" spans="1:7" x14ac:dyDescent="0.35">
      <c r="A60" s="3">
        <v>56</v>
      </c>
      <c r="B60" s="1">
        <v>1.5196432473346635E-2</v>
      </c>
      <c r="C60" s="1">
        <v>9.7248816836041519E-3</v>
      </c>
      <c r="D60" s="1">
        <v>5.6647043091774978E-2</v>
      </c>
      <c r="E60" s="1">
        <v>4.9715999999999955E-2</v>
      </c>
      <c r="F60" s="1">
        <v>-0.13569167519997036</v>
      </c>
      <c r="G60" s="1">
        <v>-6.1213588888889003E-2</v>
      </c>
    </row>
    <row r="61" spans="1:7" x14ac:dyDescent="0.35">
      <c r="A61" s="3">
        <v>57</v>
      </c>
      <c r="B61" s="1">
        <v>-5.9557970133831267E-3</v>
      </c>
      <c r="C61" s="1">
        <v>-3.7746745325937898E-3</v>
      </c>
      <c r="D61" s="1">
        <v>-4.4541766880887075E-2</v>
      </c>
      <c r="E61" s="1">
        <v>-3.7240418938466656E-2</v>
      </c>
      <c r="F61" s="1">
        <v>-0.3069326952717224</v>
      </c>
      <c r="G61" s="1">
        <v>-0.14749285994150668</v>
      </c>
    </row>
    <row r="62" spans="1:7" x14ac:dyDescent="0.35">
      <c r="A62" s="3">
        <v>58</v>
      </c>
      <c r="B62" s="1">
        <v>-4.7513865533572369E-2</v>
      </c>
      <c r="C62" s="1">
        <v>-3.0227512519776328E-2</v>
      </c>
      <c r="D62" s="1">
        <v>1.5414300317664668E-2</v>
      </c>
      <c r="E62" s="1">
        <v>1.3386069767441843E-2</v>
      </c>
      <c r="F62" s="1">
        <v>-5.2048081110948052E-3</v>
      </c>
      <c r="G62" s="1">
        <v>-2.9338272727273719E-3</v>
      </c>
    </row>
    <row r="63" spans="1:7" x14ac:dyDescent="0.35">
      <c r="A63" s="3">
        <v>59</v>
      </c>
      <c r="B63" s="1">
        <v>0.16323966183298386</v>
      </c>
      <c r="C63" s="1">
        <v>0.10708727634511801</v>
      </c>
      <c r="D63" s="1">
        <v>0.10040457525623539</v>
      </c>
      <c r="E63" s="1">
        <v>8.6041473895582421E-2</v>
      </c>
      <c r="F63" s="1">
        <v>2.0137001388085569E-2</v>
      </c>
      <c r="G63" s="1">
        <v>1.1384150706576224E-2</v>
      </c>
    </row>
    <row r="64" spans="1:7" x14ac:dyDescent="0.35">
      <c r="A64" s="3">
        <v>60</v>
      </c>
      <c r="B64" s="1">
        <v>-0.1314394383700741</v>
      </c>
      <c r="C64" s="1">
        <v>-7.7885394085446452E-2</v>
      </c>
      <c r="D64" s="1">
        <v>-5.6010529381213092E-2</v>
      </c>
      <c r="E64" s="1">
        <v>-4.4195454545454455E-2</v>
      </c>
      <c r="F64" s="1">
        <v>-7.4410879618746747E-2</v>
      </c>
      <c r="G64" s="1">
        <v>-4.1593563636363455E-2</v>
      </c>
    </row>
    <row r="65" spans="1:7" x14ac:dyDescent="0.35">
      <c r="A65" s="3">
        <v>61</v>
      </c>
      <c r="B65" s="1">
        <v>-6.5838293898181924E-2</v>
      </c>
      <c r="C65" s="1">
        <v>-4.2308145972510591E-2</v>
      </c>
      <c r="D65" s="1">
        <v>-6.2049752072128622E-2</v>
      </c>
      <c r="E65" s="1">
        <v>-5.1224636653668977E-2</v>
      </c>
      <c r="F65" s="1">
        <v>-0.17218772285391726</v>
      </c>
      <c r="G65" s="1">
        <v>-0.10042507247591127</v>
      </c>
    </row>
    <row r="66" spans="1:7" x14ac:dyDescent="0.35">
      <c r="A66" s="3">
        <v>62</v>
      </c>
      <c r="B66" s="1">
        <v>2.3002830564214601E-2</v>
      </c>
      <c r="C66" s="1">
        <v>1.5434796678814318E-2</v>
      </c>
      <c r="D66" s="1">
        <v>-3.2845588410811533E-2</v>
      </c>
      <c r="E66" s="1">
        <v>-2.8579358974359068E-2</v>
      </c>
      <c r="F66" s="1">
        <v>-0.12359124919209535</v>
      </c>
      <c r="G66" s="1">
        <v>-8.0129115820698801E-2</v>
      </c>
    </row>
    <row r="67" spans="1:7" x14ac:dyDescent="0.35">
      <c r="A67" s="3">
        <v>63</v>
      </c>
      <c r="B67" s="1">
        <v>3.6016146062488805E-2</v>
      </c>
      <c r="C67" s="1">
        <v>2.3799335414538481E-2</v>
      </c>
      <c r="D67" s="1">
        <v>-2.1167531912447968E-3</v>
      </c>
      <c r="E67" s="1">
        <v>-1.8960000000000142E-3</v>
      </c>
      <c r="F67" s="1">
        <v>0.20264182353347399</v>
      </c>
      <c r="G67" s="1">
        <v>0.14282519999999993</v>
      </c>
    </row>
    <row r="68" spans="1:7" x14ac:dyDescent="0.35">
      <c r="A68" s="3">
        <v>64</v>
      </c>
      <c r="B68" s="1">
        <v>0.21282071966869226</v>
      </c>
      <c r="C68" s="1">
        <v>0.13736201563282779</v>
      </c>
      <c r="D68" s="1">
        <v>5.0201513594040362E-2</v>
      </c>
      <c r="E68" s="1">
        <v>4.505148648648654E-2</v>
      </c>
      <c r="F68" s="1">
        <v>-7.127852554937826E-2</v>
      </c>
      <c r="G68" s="1">
        <v>-4.3959693434343548E-2</v>
      </c>
    </row>
    <row r="69" spans="1:7" x14ac:dyDescent="0.35">
      <c r="A69" s="3">
        <v>65</v>
      </c>
      <c r="B69" s="1">
        <v>1.5685849560549033E-2</v>
      </c>
      <c r="C69" s="1">
        <v>8.901476977462533E-3</v>
      </c>
      <c r="D69" s="1">
        <v>2.0786606466713219E-3</v>
      </c>
      <c r="E69" s="1">
        <v>1.7850000000000413E-3</v>
      </c>
      <c r="F69" s="1">
        <v>-1.6422673824881242E-2</v>
      </c>
      <c r="G69" s="1">
        <v>-1.0594088888888908E-2</v>
      </c>
    </row>
    <row r="70" spans="1:7" x14ac:dyDescent="0.35">
      <c r="A70" s="3">
        <v>66</v>
      </c>
      <c r="B70" s="1">
        <v>-0.19524112855984982</v>
      </c>
      <c r="C70" s="1">
        <v>-0.10981877096468289</v>
      </c>
      <c r="D70" s="1">
        <v>4.8713001605348652E-3</v>
      </c>
      <c r="E70" s="1">
        <v>4.1756586857138248E-3</v>
      </c>
      <c r="F70" s="1">
        <v>-7.2831736911437878E-2</v>
      </c>
      <c r="G70" s="1">
        <v>-4.74860353817355E-2</v>
      </c>
    </row>
    <row r="71" spans="1:7" x14ac:dyDescent="0.35">
      <c r="A71" s="3">
        <v>67</v>
      </c>
      <c r="B71" s="1">
        <v>5.9624494537102307E-2</v>
      </c>
      <c r="C71" s="1">
        <v>3.7674851380062803E-2</v>
      </c>
      <c r="D71" s="1">
        <v>-9.4803893792345106E-3</v>
      </c>
      <c r="E71" s="1">
        <v>-8.0927586206896961E-3</v>
      </c>
      <c r="F71" s="1">
        <v>0.10181903477295326</v>
      </c>
      <c r="G71" s="1">
        <v>6.9695199999999943E-2</v>
      </c>
    </row>
    <row r="72" spans="1:7" x14ac:dyDescent="0.35">
      <c r="A72" s="3">
        <v>68</v>
      </c>
      <c r="B72" s="1">
        <v>-0.20335187374873656</v>
      </c>
      <c r="C72" s="1">
        <v>-0.12382653615442354</v>
      </c>
      <c r="D72" s="1">
        <v>-3.5954700504959955E-2</v>
      </c>
      <c r="E72" s="1">
        <v>-3.0942473429951687E-2</v>
      </c>
      <c r="F72" s="1">
        <v>-7.5260189234312644E-2</v>
      </c>
      <c r="G72" s="1">
        <v>-4.8159187577639741E-2</v>
      </c>
    </row>
    <row r="73" spans="1:7" x14ac:dyDescent="0.35">
      <c r="A73" s="3">
        <v>69</v>
      </c>
      <c r="B73" s="1">
        <v>8.9187149101752558E-2</v>
      </c>
      <c r="C73" s="1">
        <v>6.1983733513457241E-2</v>
      </c>
      <c r="D73" s="1">
        <v>7.4905810191925368E-2</v>
      </c>
      <c r="E73" s="1">
        <v>6.6522000000000095E-2</v>
      </c>
      <c r="F73" s="1">
        <v>0.15999340357986025</v>
      </c>
      <c r="G73" s="1">
        <v>0.10756020000000005</v>
      </c>
    </row>
    <row r="74" spans="1:7" x14ac:dyDescent="0.35">
      <c r="A74" s="3">
        <v>70</v>
      </c>
      <c r="B74" s="1">
        <v>2.9710576091769348E-2</v>
      </c>
      <c r="C74" s="1">
        <v>1.9443240956801056E-2</v>
      </c>
      <c r="D74" s="1">
        <v>-3.5085292388324453E-2</v>
      </c>
      <c r="E74" s="1">
        <v>-2.9214945054945055E-2</v>
      </c>
      <c r="F74" s="1">
        <v>-3.2733405075256079E-2</v>
      </c>
      <c r="G74" s="1">
        <v>-1.986887912087908E-2</v>
      </c>
    </row>
    <row r="75" spans="1:7" x14ac:dyDescent="0.35">
      <c r="A75" s="3">
        <v>71</v>
      </c>
      <c r="B75" s="1">
        <v>-0.19963457666720658</v>
      </c>
      <c r="C75" s="1">
        <v>-0.1281534486941352</v>
      </c>
      <c r="D75" s="1">
        <v>3.2202701576547629E-2</v>
      </c>
      <c r="E75" s="1">
        <v>2.7621623376623352E-2</v>
      </c>
      <c r="F75" s="1">
        <v>-6.7072095558815825E-3</v>
      </c>
      <c r="G75" s="1">
        <v>-4.153745454545367E-3</v>
      </c>
    </row>
    <row r="76" spans="1:7" x14ac:dyDescent="0.35">
      <c r="A76" s="3">
        <v>72</v>
      </c>
      <c r="B76" s="1">
        <v>-4.3715794960343841E-2</v>
      </c>
      <c r="C76" s="1">
        <v>-3.2187916126191922E-2</v>
      </c>
      <c r="D76" s="1">
        <v>-4.34909679834031E-2</v>
      </c>
      <c r="E76" s="1">
        <v>-3.630134627579145E-2</v>
      </c>
      <c r="F76" s="1">
        <v>8.4843191447556685E-2</v>
      </c>
      <c r="G76" s="1">
        <v>5.2762176923076852E-2</v>
      </c>
    </row>
    <row r="77" spans="1:7" x14ac:dyDescent="0.35">
      <c r="A77" s="3">
        <v>73</v>
      </c>
      <c r="B77" s="1">
        <v>0.16203238368398099</v>
      </c>
      <c r="C77" s="1">
        <v>0.12327223253249936</v>
      </c>
      <c r="D77" s="1">
        <v>-6.0253128005400197E-2</v>
      </c>
      <c r="E77" s="1">
        <v>-5.2186960526315704E-2</v>
      </c>
      <c r="F77" s="1">
        <v>-7.9838559954768809E-2</v>
      </c>
      <c r="G77" s="1">
        <v>-4.7161556606765409E-2</v>
      </c>
    </row>
    <row r="78" spans="1:7" x14ac:dyDescent="0.35">
      <c r="A78" s="3">
        <v>74</v>
      </c>
      <c r="B78" s="1">
        <v>6.9853222420468625E-2</v>
      </c>
      <c r="C78" s="1">
        <v>4.7311297938994398E-2</v>
      </c>
      <c r="D78" s="1">
        <v>-3.7545924986355977E-2</v>
      </c>
      <c r="E78" s="1">
        <v>-3.4310143493320067E-2</v>
      </c>
      <c r="F78" s="1">
        <v>-0.13960011181642384</v>
      </c>
      <c r="G78" s="1">
        <v>-8.6544989807026212E-2</v>
      </c>
    </row>
    <row r="79" spans="1:7" x14ac:dyDescent="0.35">
      <c r="A79" s="3">
        <v>75</v>
      </c>
      <c r="B79" s="1">
        <v>8.7185571745544033E-2</v>
      </c>
      <c r="C79" s="1">
        <v>5.6382879087059773E-2</v>
      </c>
      <c r="D79" s="1">
        <v>-7.4928907478493366E-3</v>
      </c>
      <c r="E79" s="1">
        <v>-7.0904117647059006E-3</v>
      </c>
      <c r="F79" s="1">
        <v>6.0430849849545318E-2</v>
      </c>
      <c r="G79" s="1">
        <v>4.1013582352941114E-2</v>
      </c>
    </row>
    <row r="80" spans="1:7" x14ac:dyDescent="0.35">
      <c r="A80" s="3">
        <v>76</v>
      </c>
      <c r="B80" s="1">
        <v>-3.1146918290497039E-2</v>
      </c>
      <c r="C80" s="1">
        <v>-1.9067614292439222E-2</v>
      </c>
      <c r="D80" s="1">
        <v>-3.5967399432118186E-2</v>
      </c>
      <c r="E80" s="1">
        <v>-3.4278466905187807E-2</v>
      </c>
      <c r="F80" s="1">
        <v>1.8158824866396167E-2</v>
      </c>
      <c r="G80" s="1">
        <v>1.1838600000000036E-2</v>
      </c>
    </row>
    <row r="81" spans="1:7" x14ac:dyDescent="0.35">
      <c r="A81" s="3">
        <v>77</v>
      </c>
      <c r="B81" s="1">
        <v>-0.13919277990243656</v>
      </c>
      <c r="C81" s="1">
        <v>-8.6867817460687252E-2</v>
      </c>
      <c r="D81" s="1">
        <v>3.8263355260596044E-2</v>
      </c>
      <c r="E81" s="1">
        <v>3.7760999999999996E-2</v>
      </c>
      <c r="F81" s="1">
        <v>-0.11044645344554155</v>
      </c>
      <c r="G81" s="1">
        <v>-7.1162818181818174E-2</v>
      </c>
    </row>
    <row r="82" spans="1:7" x14ac:dyDescent="0.35">
      <c r="A82" s="3">
        <v>78</v>
      </c>
      <c r="B82" s="1">
        <v>-9.6047567139815881E-2</v>
      </c>
      <c r="C82" s="1">
        <v>-6.5643982493549052E-2</v>
      </c>
      <c r="D82" s="1">
        <v>2.5401650105290951E-2</v>
      </c>
      <c r="E82" s="1">
        <v>2.4155999999999938E-2</v>
      </c>
      <c r="F82" s="1">
        <v>-0.11774030600643037</v>
      </c>
      <c r="G82" s="1">
        <v>-8.1674584158429334E-2</v>
      </c>
    </row>
    <row r="83" spans="1:7" x14ac:dyDescent="0.35">
      <c r="A83" s="3">
        <v>79</v>
      </c>
      <c r="B83" s="1">
        <v>-2.8095308670197532E-2</v>
      </c>
      <c r="C83" s="1">
        <v>-2.0550858697219936E-2</v>
      </c>
      <c r="D83" s="1">
        <v>4.6505656053798389E-2</v>
      </c>
      <c r="E83" s="1">
        <v>4.3182000000000026E-2</v>
      </c>
      <c r="F83" s="1">
        <v>-6.8261851412123029E-2</v>
      </c>
      <c r="G83" s="1">
        <v>-5.1563599999999994E-2</v>
      </c>
    </row>
    <row r="84" spans="1:7" x14ac:dyDescent="0.35">
      <c r="A84" s="3">
        <v>80</v>
      </c>
      <c r="B84" s="1">
        <v>-5.3975062642577329E-2</v>
      </c>
      <c r="C84" s="1">
        <v>-4.030950179492819E-2</v>
      </c>
      <c r="D84" s="1">
        <v>-6.0239082124015474E-3</v>
      </c>
      <c r="E84" s="1">
        <v>-5.361857142857215E-3</v>
      </c>
      <c r="F84" s="1">
        <v>2.113382081910135E-2</v>
      </c>
      <c r="G84" s="1">
        <v>1.6831971037998279E-2</v>
      </c>
    </row>
    <row r="85" spans="1:7" x14ac:dyDescent="0.35">
      <c r="A85" s="3">
        <v>81</v>
      </c>
      <c r="B85" s="1">
        <v>-2.6002651323072518E-2</v>
      </c>
      <c r="C85" s="1">
        <v>-2.0234883717664059E-2</v>
      </c>
      <c r="D85" s="1">
        <v>2.497501422284892E-2</v>
      </c>
      <c r="E85" s="1">
        <v>2.2350000000000002E-2</v>
      </c>
      <c r="F85" s="1">
        <v>-0.10165990415540904</v>
      </c>
      <c r="G85" s="1">
        <v>-7.96264689655172E-2</v>
      </c>
    </row>
    <row r="86" spans="1:7" x14ac:dyDescent="0.35">
      <c r="A86" s="3">
        <v>82</v>
      </c>
      <c r="B86" s="1">
        <v>7.1442674019741248E-2</v>
      </c>
      <c r="C86" s="1">
        <v>5.674385135890684E-2</v>
      </c>
      <c r="D86" s="1">
        <v>2.3867549681428315E-2</v>
      </c>
      <c r="E86" s="1">
        <v>2.0892000000000008E-2</v>
      </c>
      <c r="F86" s="1">
        <v>2.3250690378982669E-2</v>
      </c>
      <c r="G86" s="1">
        <v>1.9786979051383317E-2</v>
      </c>
    </row>
    <row r="87" spans="1:7" x14ac:dyDescent="0.35">
      <c r="A87" s="3">
        <v>83</v>
      </c>
      <c r="B87" s="1">
        <v>-4.8965861891173468E-2</v>
      </c>
      <c r="C87" s="1">
        <v>-3.6803132191080834E-2</v>
      </c>
      <c r="D87" s="1">
        <v>9.5029542615992224E-3</v>
      </c>
      <c r="E87" s="1">
        <v>8.1480000000000875E-3</v>
      </c>
      <c r="F87" s="1">
        <v>5.7059314339308938E-3</v>
      </c>
      <c r="G87" s="1">
        <v>4.7616857142857849E-3</v>
      </c>
    </row>
    <row r="88" spans="1:7" x14ac:dyDescent="0.35">
      <c r="A88" s="3">
        <v>84</v>
      </c>
      <c r="B88" s="1">
        <v>6.3188220086231553E-2</v>
      </c>
      <c r="C88" s="1">
        <v>4.9307438166974873E-2</v>
      </c>
      <c r="D88" s="1">
        <v>-3.2138419051695934E-2</v>
      </c>
      <c r="E88" s="1">
        <v>-2.7333333333333324E-2</v>
      </c>
      <c r="F88" s="1">
        <v>-1.3996119495629157E-2</v>
      </c>
      <c r="G88" s="1">
        <v>-1.1624619718309852E-2</v>
      </c>
    </row>
    <row r="89" spans="1:7" x14ac:dyDescent="0.35">
      <c r="A89" s="3">
        <v>85</v>
      </c>
      <c r="B89" s="1">
        <v>-7.2462309431917289E-3</v>
      </c>
      <c r="C89" s="1">
        <v>-5.3887214686885541E-3</v>
      </c>
      <c r="D89" s="1">
        <v>-7.0835543306551091E-2</v>
      </c>
      <c r="E89" s="1">
        <v>-6.1937730050933684E-2</v>
      </c>
      <c r="F89" s="1">
        <v>3.2318915726165499E-2</v>
      </c>
      <c r="G89" s="1">
        <v>2.7158512280701833E-2</v>
      </c>
    </row>
    <row r="90" spans="1:7" x14ac:dyDescent="0.35">
      <c r="A90" s="3">
        <v>86</v>
      </c>
      <c r="B90" s="1">
        <v>-3.781114806834511E-3</v>
      </c>
      <c r="C90" s="1">
        <v>-2.8270927032529548E-3</v>
      </c>
      <c r="D90" s="1">
        <v>1.4167545505056401E-2</v>
      </c>
      <c r="E90" s="1">
        <v>1.3205869565217446E-2</v>
      </c>
      <c r="F90" s="1">
        <v>-5.4046998102503838E-2</v>
      </c>
      <c r="G90" s="1">
        <v>-4.4216391967769796E-2</v>
      </c>
    </row>
    <row r="91" spans="1:7" x14ac:dyDescent="0.35">
      <c r="A91" s="3">
        <v>87</v>
      </c>
      <c r="B91" s="1">
        <v>-7.5591757852044947E-3</v>
      </c>
      <c r="C91" s="1">
        <v>-5.6679258486008396E-3</v>
      </c>
      <c r="D91" s="1">
        <v>4.8627557892850851E-2</v>
      </c>
      <c r="E91" s="1">
        <v>4.4735999999999956E-2</v>
      </c>
      <c r="F91" s="1">
        <v>-0.10364913829884213</v>
      </c>
      <c r="G91" s="1">
        <v>-8.8719245996726606E-2</v>
      </c>
    </row>
    <row r="92" spans="1:7" x14ac:dyDescent="0.35">
      <c r="A92" s="3">
        <v>88</v>
      </c>
      <c r="B92" s="1">
        <v>-7.6089285064403864E-2</v>
      </c>
      <c r="C92" s="1">
        <v>-5.7377519591835603E-2</v>
      </c>
      <c r="D92" s="1">
        <v>-7.6979344202462649E-3</v>
      </c>
      <c r="E92" s="1">
        <v>-6.7786363636363443E-3</v>
      </c>
      <c r="F92" s="1">
        <v>-6.338483166670926E-2</v>
      </c>
      <c r="G92" s="1">
        <v>-5.9536772727272716E-2</v>
      </c>
    </row>
    <row r="93" spans="1:7" x14ac:dyDescent="0.35">
      <c r="A93" s="3">
        <v>89</v>
      </c>
      <c r="B93" s="1">
        <v>-4.3737174871960181E-2</v>
      </c>
      <c r="C93" s="1">
        <v>-3.4988973433912801E-2</v>
      </c>
      <c r="D93" s="1">
        <v>7.2987640145534216E-2</v>
      </c>
      <c r="E93" s="1">
        <v>6.4710000000000073E-2</v>
      </c>
      <c r="F93" s="1">
        <v>-8.4116983185375471E-2</v>
      </c>
      <c r="G93" s="1">
        <v>-8.4012095549661117E-2</v>
      </c>
    </row>
    <row r="94" spans="1:7" x14ac:dyDescent="0.35">
      <c r="A94" s="3">
        <v>90</v>
      </c>
      <c r="B94" s="1">
        <v>-8.1758661351113912E-2</v>
      </c>
      <c r="C94" s="1">
        <v>-6.7776941937954277E-2</v>
      </c>
      <c r="D94" s="1">
        <v>0</v>
      </c>
      <c r="E94" s="1">
        <v>0</v>
      </c>
      <c r="F94" s="1">
        <v>-3.9190553963971135E-2</v>
      </c>
      <c r="G94" s="1">
        <v>-4.2731662788708276E-2</v>
      </c>
    </row>
    <row r="95" spans="1:7" x14ac:dyDescent="0.35">
      <c r="A95" s="3">
        <v>91</v>
      </c>
      <c r="B95" s="1">
        <v>-6.6558486239516768E-2</v>
      </c>
      <c r="C95" s="1">
        <v>-5.9187744861422344E-2</v>
      </c>
      <c r="D95" s="1">
        <v>1.4410879988753258E-2</v>
      </c>
      <c r="E95" s="1">
        <v>1.2000000000000044E-2</v>
      </c>
      <c r="F95" s="1">
        <v>1.6624388733879898E-2</v>
      </c>
      <c r="G95" s="1">
        <v>1.8935657142857103E-2</v>
      </c>
    </row>
    <row r="96" spans="1:7" x14ac:dyDescent="0.35">
      <c r="A96" s="3">
        <v>92</v>
      </c>
      <c r="B96" s="1">
        <v>2.5750145552408156E-2</v>
      </c>
      <c r="C96" s="1">
        <v>2.4339131618028639E-2</v>
      </c>
      <c r="D96" s="1">
        <v>4.2741418278046978E-2</v>
      </c>
      <c r="E96" s="1">
        <v>3.5168930481283486E-2</v>
      </c>
      <c r="F96" s="1">
        <v>-4.2551174633542931E-2</v>
      </c>
      <c r="G96" s="1">
        <v>-4.7566312945119399E-2</v>
      </c>
    </row>
    <row r="97" spans="1:7" x14ac:dyDescent="0.35">
      <c r="A97" s="3">
        <v>93</v>
      </c>
      <c r="B97" s="1">
        <v>-2.8828746605788743E-3</v>
      </c>
      <c r="C97" s="1">
        <v>-2.6601577286201267E-3</v>
      </c>
      <c r="D97" s="1">
        <v>8.9297025264452757E-3</v>
      </c>
      <c r="E97" s="1">
        <v>7.0980000000000053E-3</v>
      </c>
      <c r="F97" s="1">
        <v>5.7618066118144424E-3</v>
      </c>
      <c r="G97" s="1">
        <v>6.7625714285714233E-3</v>
      </c>
    </row>
    <row r="98" spans="1:7" x14ac:dyDescent="0.35">
      <c r="A98" s="3">
        <v>94</v>
      </c>
      <c r="B98" s="1">
        <v>-5.015764583521877E-2</v>
      </c>
      <c r="C98" s="1">
        <v>-4.6406156772526026E-2</v>
      </c>
      <c r="D98" s="1">
        <v>-7.2028911352942177E-2</v>
      </c>
      <c r="E98" s="1">
        <v>-5.6850478032001286E-2</v>
      </c>
      <c r="F98" s="1">
        <v>1.6169552642165463E-2</v>
      </c>
      <c r="G98" s="1">
        <v>1.8850554551375898E-2</v>
      </c>
    </row>
    <row r="99" spans="1:7" x14ac:dyDescent="0.35">
      <c r="A99" s="3">
        <v>95</v>
      </c>
      <c r="B99" s="1">
        <v>0.11635637534421744</v>
      </c>
      <c r="C99" s="1">
        <v>0.11289252943348815</v>
      </c>
      <c r="D99" s="1">
        <v>-1.2663976838113098E-2</v>
      </c>
      <c r="E99" s="1">
        <v>-1.0597827067669116E-2</v>
      </c>
      <c r="F99" s="1">
        <v>0.12778493449709719</v>
      </c>
      <c r="G99" s="1">
        <v>0.14621613333333325</v>
      </c>
    </row>
    <row r="100" spans="1:7" x14ac:dyDescent="0.35">
      <c r="A100" s="3">
        <v>96</v>
      </c>
      <c r="B100" s="1">
        <v>4.5355296855380985E-3</v>
      </c>
      <c r="C100" s="1">
        <v>3.954119648273224E-3</v>
      </c>
      <c r="D100" s="1">
        <v>-2.3069155564473202E-3</v>
      </c>
      <c r="E100" s="1">
        <v>-1.9512169448009757E-3</v>
      </c>
      <c r="F100" s="1">
        <v>5.4639527896289536E-2</v>
      </c>
      <c r="G100" s="1">
        <v>5.4545140080971659E-2</v>
      </c>
    </row>
    <row r="101" spans="1:7" x14ac:dyDescent="0.35">
      <c r="A101" s="3">
        <v>97</v>
      </c>
      <c r="B101" s="1">
        <v>8.0371904329239338E-2</v>
      </c>
      <c r="C101" s="1">
        <v>6.979305121048282E-2</v>
      </c>
      <c r="D101" s="1">
        <v>-4.7963787218844138E-3</v>
      </c>
      <c r="E101" s="1">
        <v>-4.064766094998529E-3</v>
      </c>
      <c r="F101" s="1">
        <v>0.12775120636811133</v>
      </c>
      <c r="G101" s="1">
        <v>0.12093415057915063</v>
      </c>
    </row>
    <row r="102" spans="1:7" x14ac:dyDescent="0.35">
      <c r="A102" s="3">
        <v>98</v>
      </c>
      <c r="B102" s="1">
        <v>-3.0220762788211744E-2</v>
      </c>
      <c r="C102" s="1">
        <v>-2.4530905301884502E-2</v>
      </c>
      <c r="D102" s="1">
        <v>2.5292100910966876E-2</v>
      </c>
      <c r="E102" s="1">
        <v>2.1521666666666613E-2</v>
      </c>
      <c r="F102" s="1">
        <v>-1.1573918329891797E-2</v>
      </c>
      <c r="G102" s="1">
        <v>-9.7742684210526398E-3</v>
      </c>
    </row>
    <row r="103" spans="1:7" x14ac:dyDescent="0.35">
      <c r="A103" s="3">
        <v>99</v>
      </c>
      <c r="B103" s="1">
        <v>-1.777628887229226E-2</v>
      </c>
      <c r="C103" s="1">
        <v>-1.4792301110338118E-2</v>
      </c>
      <c r="D103" s="1">
        <v>2.1597949589167359E-2</v>
      </c>
      <c r="E103" s="1">
        <v>1.7991026173660007E-2</v>
      </c>
      <c r="F103" s="1">
        <v>-0.15735267320364388</v>
      </c>
      <c r="G103" s="1">
        <v>-0.13419729620974133</v>
      </c>
    </row>
    <row r="104" spans="1:7" x14ac:dyDescent="0.35">
      <c r="A104" s="3">
        <v>100</v>
      </c>
      <c r="B104" s="1">
        <v>4.1887031629768361E-2</v>
      </c>
      <c r="C104" s="1">
        <v>3.5379071201752224E-2</v>
      </c>
      <c r="D104" s="1">
        <v>-2.7790156835744872E-2</v>
      </c>
      <c r="E104" s="1">
        <v>-2.2739999999999962E-2</v>
      </c>
      <c r="F104" s="1">
        <v>4.0819270943314952E-2</v>
      </c>
      <c r="G104" s="1">
        <v>4.0208321739130477E-2</v>
      </c>
    </row>
    <row r="105" spans="1:7" x14ac:dyDescent="0.35">
      <c r="A105" s="3">
        <v>101</v>
      </c>
      <c r="B105" s="1">
        <v>9.9135412322195332E-4</v>
      </c>
      <c r="C105" s="1">
        <v>8.087164512116142E-4</v>
      </c>
      <c r="D105" s="1">
        <v>6.7119420200214358E-2</v>
      </c>
      <c r="E105" s="1">
        <v>5.6200157894736792E-2</v>
      </c>
      <c r="F105" s="1">
        <v>-1.103464835498473E-2</v>
      </c>
      <c r="G105" s="1">
        <v>-1.0449340392706875E-2</v>
      </c>
    </row>
    <row r="106" spans="1:7" x14ac:dyDescent="0.35">
      <c r="A106" s="3">
        <v>102</v>
      </c>
      <c r="B106" s="1">
        <v>-2.1701064636499089E-2</v>
      </c>
      <c r="C106" s="1">
        <v>-1.7688761319718853E-2</v>
      </c>
      <c r="D106" s="1">
        <v>-2.541820761467081E-3</v>
      </c>
      <c r="E106" s="1">
        <v>-2.0150602409638517E-3</v>
      </c>
      <c r="F106" s="1">
        <v>1.5256819529947001E-2</v>
      </c>
      <c r="G106" s="1">
        <v>1.4600117647058769E-2</v>
      </c>
    </row>
    <row r="107" spans="1:7" x14ac:dyDescent="0.35">
      <c r="A107" s="3">
        <v>103</v>
      </c>
      <c r="B107" s="1">
        <v>9.5229393485846525E-2</v>
      </c>
      <c r="C107" s="1">
        <v>7.902022953211793E-2</v>
      </c>
      <c r="D107" s="1">
        <v>0.2039691734999014</v>
      </c>
      <c r="E107" s="1">
        <v>0.16202560804621996</v>
      </c>
      <c r="F107" s="1">
        <v>-7.1477569213851851E-3</v>
      </c>
      <c r="G107" s="1">
        <v>-6.7416656899831019E-3</v>
      </c>
    </row>
    <row r="108" spans="1:7" x14ac:dyDescent="0.35">
      <c r="A108" s="3">
        <v>104</v>
      </c>
      <c r="B108" s="1">
        <v>-7.3661423616677352E-2</v>
      </c>
      <c r="C108" s="1">
        <v>-5.6647114105999236E-2</v>
      </c>
      <c r="D108" s="1">
        <v>3.1685096003216159E-2</v>
      </c>
      <c r="E108" s="1">
        <v>2.166000000000003E-2</v>
      </c>
      <c r="F108" s="1">
        <v>-2.4512049124436261E-3</v>
      </c>
      <c r="G108" s="1">
        <v>-2.327634782608605E-3</v>
      </c>
    </row>
    <row r="109" spans="1:7" x14ac:dyDescent="0.35">
      <c r="A109" s="3">
        <v>105</v>
      </c>
      <c r="B109" s="1">
        <v>-1.8245041567625766E-2</v>
      </c>
      <c r="C109" s="1">
        <v>-1.4873334879314699E-2</v>
      </c>
      <c r="D109" s="1">
        <v>1.2775244795764626E-2</v>
      </c>
      <c r="E109" s="1">
        <v>8.5480344827586017E-3</v>
      </c>
      <c r="F109" s="1">
        <v>-3.7698825633795674E-2</v>
      </c>
      <c r="G109" s="1">
        <v>-3.5881872518286381E-2</v>
      </c>
    </row>
    <row r="110" spans="1:7" x14ac:dyDescent="0.35">
      <c r="A110" s="3">
        <v>106</v>
      </c>
      <c r="B110" s="1">
        <v>-0.15851657074748735</v>
      </c>
      <c r="C110" s="1">
        <v>-0.13117349591938821</v>
      </c>
      <c r="D110" s="1">
        <v>-0.1065569313069728</v>
      </c>
      <c r="E110" s="1">
        <v>-7.069393435812224E-2</v>
      </c>
      <c r="F110" s="1">
        <v>-0.11405989224071748</v>
      </c>
      <c r="G110" s="1">
        <v>-0.11260300632224643</v>
      </c>
    </row>
    <row r="111" spans="1:7" x14ac:dyDescent="0.35">
      <c r="A111" s="3">
        <v>107</v>
      </c>
      <c r="B111" s="1">
        <v>-1.9798980483871884E-2</v>
      </c>
      <c r="C111" s="1">
        <v>-1.8857372991066278E-2</v>
      </c>
      <c r="D111" s="1">
        <v>-1.5704354160944248E-2</v>
      </c>
      <c r="E111" s="1">
        <v>-1.1211449275362322E-2</v>
      </c>
      <c r="F111" s="1">
        <v>-3.5142832156252459E-3</v>
      </c>
      <c r="G111" s="1">
        <v>-3.9096315789473998E-3</v>
      </c>
    </row>
    <row r="112" spans="1:7" x14ac:dyDescent="0.35">
      <c r="A112" s="3">
        <v>108</v>
      </c>
      <c r="B112" s="1">
        <v>-0.14317803411544772</v>
      </c>
      <c r="C112" s="1">
        <v>-0.13898969895626304</v>
      </c>
      <c r="D112" s="1">
        <v>5.7140887629614945E-2</v>
      </c>
      <c r="E112" s="1">
        <v>4.125582051282059E-2</v>
      </c>
      <c r="F112" s="1">
        <v>3.4443805029354423E-2</v>
      </c>
      <c r="G112" s="1">
        <v>3.8469049612403064E-2</v>
      </c>
    </row>
    <row r="113" spans="1:7" x14ac:dyDescent="0.35">
      <c r="A113" s="3">
        <v>109</v>
      </c>
      <c r="B113" s="1">
        <v>-1.6613981889979292E-2</v>
      </c>
      <c r="C113" s="1">
        <v>-1.8731458935364868E-2</v>
      </c>
      <c r="D113" s="1">
        <v>-8.7148822371427848E-3</v>
      </c>
      <c r="E113" s="1">
        <v>-6.0428571428571441E-3</v>
      </c>
      <c r="F113" s="1">
        <v>0</v>
      </c>
      <c r="G113" s="1">
        <v>0</v>
      </c>
    </row>
    <row r="114" spans="1:7" x14ac:dyDescent="0.35">
      <c r="A114" s="3">
        <v>110</v>
      </c>
      <c r="B114" s="1">
        <v>7.3647509819824486E-2</v>
      </c>
      <c r="C114" s="1">
        <v>8.4619033965000479E-2</v>
      </c>
      <c r="D114" s="1">
        <v>2.4934332035503957E-2</v>
      </c>
      <c r="E114" s="1">
        <v>1.739445731365832E-2</v>
      </c>
      <c r="F114" s="1">
        <v>-2.4665974235488802E-2</v>
      </c>
      <c r="G114" s="1">
        <v>-2.6528033113541547E-2</v>
      </c>
    </row>
    <row r="115" spans="1:7" x14ac:dyDescent="0.35">
      <c r="A115" s="3">
        <v>111</v>
      </c>
      <c r="B115" s="1">
        <v>0.15390356556767343</v>
      </c>
      <c r="C115" s="1">
        <v>0.16303522827267602</v>
      </c>
      <c r="D115" s="1">
        <v>4.6589166497351023E-2</v>
      </c>
      <c r="E115" s="1">
        <v>3.1945428571428465E-2</v>
      </c>
      <c r="F115" s="1">
        <v>2.3472992149778469E-2</v>
      </c>
      <c r="G115" s="1">
        <v>2.5932941558441613E-2</v>
      </c>
    </row>
    <row r="116" spans="1:7" x14ac:dyDescent="0.35">
      <c r="A116" s="3">
        <v>112</v>
      </c>
      <c r="B116" s="1">
        <v>9.8444970460222228E-2</v>
      </c>
      <c r="C116" s="1">
        <v>8.9667164750811074E-2</v>
      </c>
      <c r="D116" s="1">
        <v>0.1142150083402077</v>
      </c>
      <c r="E116" s="1">
        <v>7.5890990728975039E-2</v>
      </c>
      <c r="F116" s="1">
        <v>-0.22787631063201683</v>
      </c>
      <c r="G116" s="1">
        <v>-0.24539376989522618</v>
      </c>
    </row>
    <row r="117" spans="1:7" x14ac:dyDescent="0.35">
      <c r="A117" s="3">
        <v>113</v>
      </c>
      <c r="B117" s="1">
        <v>-0.10608938029496656</v>
      </c>
      <c r="C117" s="1">
        <v>-8.8678421283938019E-2</v>
      </c>
      <c r="D117" s="1">
        <v>-3.0652400872025816E-2</v>
      </c>
      <c r="E117" s="1">
        <v>-1.8930551762597607E-2</v>
      </c>
      <c r="F117" s="1">
        <v>7.3886362293505647E-2</v>
      </c>
      <c r="G117" s="1">
        <v>0.10544069302325579</v>
      </c>
    </row>
    <row r="118" spans="1:7" x14ac:dyDescent="0.35">
      <c r="A118" s="3">
        <v>114</v>
      </c>
      <c r="B118" s="1">
        <v>-7.7682481556759029E-3</v>
      </c>
      <c r="C118" s="1">
        <v>-7.1252068559006622E-3</v>
      </c>
      <c r="D118" s="1">
        <v>3.2140705330572193E-2</v>
      </c>
      <c r="E118" s="1">
        <v>2.0232727272727295E-2</v>
      </c>
      <c r="F118" s="1">
        <v>-2.2509156602758047E-2</v>
      </c>
      <c r="G118" s="1">
        <v>-2.9058135306553816E-2</v>
      </c>
    </row>
    <row r="119" spans="1:7" x14ac:dyDescent="0.35">
      <c r="A119" s="3">
        <v>115</v>
      </c>
      <c r="B119" s="1">
        <v>-6.0053429052153183E-2</v>
      </c>
      <c r="C119" s="1">
        <v>-5.5477606027108592E-2</v>
      </c>
      <c r="D119" s="1">
        <v>-8.0010487708156164E-2</v>
      </c>
      <c r="E119" s="1">
        <v>-4.9368131609870775E-2</v>
      </c>
      <c r="F119" s="1">
        <v>-6.0695816098255306E-2</v>
      </c>
      <c r="G119" s="1">
        <v>-8.0700095182478698E-2</v>
      </c>
    </row>
    <row r="120" spans="1:7" x14ac:dyDescent="0.35">
      <c r="A120" s="3">
        <v>116</v>
      </c>
      <c r="B120" s="1">
        <v>-4.5247376526466598E-4</v>
      </c>
      <c r="C120" s="1">
        <v>-4.4254867603405607E-4</v>
      </c>
      <c r="D120" s="1">
        <v>2.8244252561401815E-2</v>
      </c>
      <c r="E120" s="1">
        <v>1.8332322580645162E-2</v>
      </c>
      <c r="F120" s="1">
        <v>-3.7958328178433344E-2</v>
      </c>
      <c r="G120" s="1">
        <v>-5.489909090909087E-2</v>
      </c>
    </row>
    <row r="121" spans="1:7" x14ac:dyDescent="0.35">
      <c r="A121" s="3">
        <v>117</v>
      </c>
      <c r="B121" s="1">
        <v>-2.781134026900545E-2</v>
      </c>
      <c r="C121" s="1">
        <v>-2.7213337002004109E-2</v>
      </c>
      <c r="D121" s="1">
        <v>-3.8327240897378122E-2</v>
      </c>
      <c r="E121" s="1">
        <v>-2.4428985507246353E-2</v>
      </c>
      <c r="F121" s="1">
        <v>4.1307467250920389E-2</v>
      </c>
      <c r="G121" s="1">
        <v>6.3213300000000056E-2</v>
      </c>
    </row>
    <row r="122" spans="1:7" x14ac:dyDescent="0.35">
      <c r="A122" s="3">
        <v>118</v>
      </c>
      <c r="B122" s="1">
        <v>-7.4026753216030458E-2</v>
      </c>
      <c r="C122" s="1">
        <v>-7.4461361913152585E-2</v>
      </c>
      <c r="D122" s="1">
        <v>-2.4518154327219519E-2</v>
      </c>
      <c r="E122" s="1">
        <v>-1.6018681318681255E-2</v>
      </c>
      <c r="F122" s="1">
        <v>4.9502299526328003E-3</v>
      </c>
      <c r="G122" s="1">
        <v>7.125000000000015E-3</v>
      </c>
    </row>
    <row r="123" spans="1:7" x14ac:dyDescent="0.35">
      <c r="A123" s="3">
        <v>119</v>
      </c>
      <c r="B123" s="1">
        <v>0</v>
      </c>
      <c r="C123" s="1">
        <v>0</v>
      </c>
      <c r="D123" s="1">
        <v>-3.7687421970675782E-2</v>
      </c>
      <c r="E123" s="1">
        <v>-2.5023529411764705E-2</v>
      </c>
      <c r="F123" s="1">
        <v>2.7286955340314872E-2</v>
      </c>
      <c r="G123" s="1">
        <v>3.899699999999999E-2</v>
      </c>
    </row>
    <row r="124" spans="1:7" x14ac:dyDescent="0.35">
      <c r="A124" s="3">
        <v>120</v>
      </c>
      <c r="B124" s="1">
        <v>-7.1634685403263593E-3</v>
      </c>
      <c r="C124" s="1">
        <v>-7.7852233695846476E-3</v>
      </c>
      <c r="D124" s="1">
        <v>0</v>
      </c>
      <c r="E124" s="1">
        <v>0</v>
      </c>
      <c r="F124" s="1">
        <v>-5.2464813636668661E-2</v>
      </c>
      <c r="G124" s="1">
        <v>-7.216555555555558E-2</v>
      </c>
    </row>
    <row r="125" spans="1:7" x14ac:dyDescent="0.35">
      <c r="A125" s="3">
        <v>121</v>
      </c>
      <c r="B125" s="1">
        <v>0</v>
      </c>
      <c r="C125" s="1">
        <v>0</v>
      </c>
      <c r="D125" s="1">
        <v>8.3055186628036695E-2</v>
      </c>
      <c r="E125" s="1">
        <v>5.6562000000000015E-2</v>
      </c>
      <c r="F125" s="1">
        <v>-1.025078885047228E-2</v>
      </c>
      <c r="G125" s="1">
        <v>-1.4099999999999979E-2</v>
      </c>
    </row>
    <row r="126" spans="1:7" x14ac:dyDescent="0.35">
      <c r="A126" s="3">
        <v>122</v>
      </c>
      <c r="B126" s="1">
        <v>1.822453982539007E-2</v>
      </c>
      <c r="C126" s="1">
        <v>1.9806342772336501E-2</v>
      </c>
      <c r="D126" s="1">
        <v>-1.3785716166463362E-2</v>
      </c>
      <c r="E126" s="1">
        <v>-8.8857142857142885E-3</v>
      </c>
      <c r="F126" s="1">
        <v>1.9466362966743148E-2</v>
      </c>
      <c r="G126" s="1">
        <v>2.7158999999999999E-2</v>
      </c>
    </row>
    <row r="127" spans="1:7" x14ac:dyDescent="0.35">
      <c r="A127" s="3">
        <v>123</v>
      </c>
      <c r="B127" s="1">
        <v>-2.8899668653210923E-2</v>
      </c>
      <c r="C127" s="1">
        <v>-3.0798025507379378E-2</v>
      </c>
      <c r="D127" s="1">
        <v>2.2142324747966718E-2</v>
      </c>
      <c r="E127" s="1">
        <v>1.4400000000000013E-2</v>
      </c>
      <c r="F127" s="1">
        <v>0</v>
      </c>
      <c r="G127" s="1">
        <v>0</v>
      </c>
    </row>
    <row r="128" spans="1:7" x14ac:dyDescent="0.35">
      <c r="A128" s="3" t="s">
        <v>40</v>
      </c>
      <c r="B128" s="1">
        <v>-9.7702051471129439E-2</v>
      </c>
      <c r="C128" s="1">
        <v>0.10814390934032032</v>
      </c>
      <c r="D128" s="1">
        <v>0.56345816223446643</v>
      </c>
      <c r="E128" s="1">
        <v>0.52106121952428763</v>
      </c>
      <c r="F128" s="1">
        <v>-0.21716087369834677</v>
      </c>
      <c r="G128" s="1">
        <v>3.6579816447413781E-2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DE00A5E-C67D-4820-B17A-E604C4C6D637}">
  <dimension ref="A1:N125"/>
  <sheetViews>
    <sheetView workbookViewId="0">
      <selection activeCell="J150" sqref="J150"/>
    </sheetView>
  </sheetViews>
  <sheetFormatPr defaultRowHeight="14.5" x14ac:dyDescent="0.35"/>
  <cols>
    <col min="1" max="2" width="11.1796875" customWidth="1"/>
    <col min="3" max="3" width="13.453125" customWidth="1"/>
    <col min="4" max="4" width="14.453125" customWidth="1"/>
    <col min="5" max="6" width="13.90625" customWidth="1"/>
    <col min="7" max="7" width="14.6328125" customWidth="1"/>
    <col min="8" max="8" width="15.6328125" customWidth="1"/>
    <col min="9" max="10" width="15.08984375" customWidth="1"/>
    <col min="11" max="11" width="12.81640625" customWidth="1"/>
    <col min="12" max="12" width="13.81640625" customWidth="1"/>
    <col min="13" max="14" width="13.26953125" customWidth="1"/>
  </cols>
  <sheetData>
    <row r="1" spans="1:14" x14ac:dyDescent="0.35">
      <c r="A1" t="s">
        <v>37</v>
      </c>
      <c r="B1" t="s">
        <v>71</v>
      </c>
      <c r="C1" t="s">
        <v>44</v>
      </c>
      <c r="D1" t="s">
        <v>56</v>
      </c>
      <c r="E1" t="s">
        <v>65</v>
      </c>
      <c r="F1" t="s">
        <v>66</v>
      </c>
      <c r="G1" t="s">
        <v>49</v>
      </c>
      <c r="H1" t="s">
        <v>59</v>
      </c>
      <c r="I1" t="s">
        <v>67</v>
      </c>
      <c r="J1" t="s">
        <v>68</v>
      </c>
      <c r="K1" t="s">
        <v>54</v>
      </c>
      <c r="L1" t="s">
        <v>60</v>
      </c>
      <c r="M1" t="s">
        <v>69</v>
      </c>
      <c r="N1" t="s">
        <v>70</v>
      </c>
    </row>
    <row r="2" spans="1:14" x14ac:dyDescent="0.35">
      <c r="A2">
        <v>0</v>
      </c>
      <c r="B2" s="6">
        <f>1</f>
        <v>1</v>
      </c>
      <c r="C2">
        <v>-2.406190882692462E-3</v>
      </c>
      <c r="D2">
        <v>-2.406190882692462E-3</v>
      </c>
      <c r="E2" s="6">
        <f>1+Table3[[#This Row],[H-S Win/loss]]</f>
        <v>0.99759380911730755</v>
      </c>
      <c r="F2" s="6">
        <f>1+Table3[[#This Row],[H-S Win/loss2]]</f>
        <v>0.99759380911730755</v>
      </c>
      <c r="G2">
        <v>-5.4750000000000293E-3</v>
      </c>
      <c r="H2">
        <v>-5.4750000000000293E-3</v>
      </c>
      <c r="I2" s="6">
        <f>1+Table3[[#This Row],[Dom Win/loss]]</f>
        <v>0.99452499999999999</v>
      </c>
      <c r="J2" s="6">
        <f>1+Table3[[#This Row],[Dom Win/loss2]]</f>
        <v>0.99452499999999999</v>
      </c>
      <c r="K2">
        <v>2.5897220930232542E-2</v>
      </c>
      <c r="L2">
        <v>2.5897220930232542E-2</v>
      </c>
      <c r="M2" s="6">
        <f>1+Table3[[#This Row],[BB Win/loss]]</f>
        <v>1.0258972209302326</v>
      </c>
      <c r="N2" s="6">
        <f>1+Table3[[#This Row],[BB Win/loss2]]</f>
        <v>1.0258972209302326</v>
      </c>
    </row>
    <row r="3" spans="1:14" x14ac:dyDescent="0.35">
      <c r="A3">
        <v>1</v>
      </c>
      <c r="B3" s="6">
        <f>1</f>
        <v>1</v>
      </c>
      <c r="C3">
        <v>2.7720887113904111E-2</v>
      </c>
      <c r="D3">
        <v>2.7787749743988635E-2</v>
      </c>
      <c r="E3" s="6">
        <f>Table3[[#This Row],[H-S Win/loss]]+E2</f>
        <v>1.0253146962312116</v>
      </c>
      <c r="F3" s="6">
        <f>Table3[[#This Row],[H-S Win/loss2]]+F2</f>
        <v>1.0253815588612962</v>
      </c>
      <c r="G3">
        <v>-7.438052475000019E-3</v>
      </c>
      <c r="H3">
        <v>-7.4790000000000169E-3</v>
      </c>
      <c r="I3" s="6">
        <f>Table3[[#This Row],[Dom Win/loss]]+I2</f>
        <v>0.98708694752499992</v>
      </c>
      <c r="J3" s="6">
        <f>Table3[[#This Row],[Dom Win/loss2]]+J2</f>
        <v>0.98704599999999998</v>
      </c>
      <c r="K3">
        <v>0.12501214477723088</v>
      </c>
      <c r="L3">
        <v>0.1218564025974026</v>
      </c>
      <c r="M3" s="6">
        <f>Table3[[#This Row],[BB Win/loss]]+M2</f>
        <v>1.1509093657074634</v>
      </c>
      <c r="N3" s="6">
        <f>Table3[[#This Row],[BB Win/loss2]]+N2</f>
        <v>1.1477536235276351</v>
      </c>
    </row>
    <row r="4" spans="1:14" x14ac:dyDescent="0.35">
      <c r="A4">
        <v>2</v>
      </c>
      <c r="B4" s="6">
        <f>1</f>
        <v>1</v>
      </c>
      <c r="C4">
        <v>-4.1026674011671718E-2</v>
      </c>
      <c r="D4">
        <v>-4.0013738379519027E-2</v>
      </c>
      <c r="E4" s="6">
        <f>Table3[[#This Row],[H-S Win/loss]]+E3</f>
        <v>0.98428802221953993</v>
      </c>
      <c r="F4" s="6">
        <f>Table3[[#This Row],[H-S Win/loss2]]+F3</f>
        <v>0.98536782048177718</v>
      </c>
      <c r="G4">
        <v>9.0533820123449684E-4</v>
      </c>
      <c r="H4">
        <v>9.1718181818179162E-4</v>
      </c>
      <c r="I4" s="6">
        <f>Table3[[#This Row],[Dom Win/loss]]+I3</f>
        <v>0.98799228572623443</v>
      </c>
      <c r="J4" s="6">
        <f>Table3[[#This Row],[Dom Win/loss2]]+J3</f>
        <v>0.98796318181818177</v>
      </c>
      <c r="K4">
        <v>5.2253587021850324E-2</v>
      </c>
      <c r="L4">
        <v>4.5402000000000046E-2</v>
      </c>
      <c r="M4" s="6">
        <f>Table3[[#This Row],[BB Win/loss]]+M3</f>
        <v>1.2031629527293137</v>
      </c>
      <c r="N4" s="6">
        <f>Table3[[#This Row],[BB Win/loss2]]+N3</f>
        <v>1.193155623527635</v>
      </c>
    </row>
    <row r="5" spans="1:14" x14ac:dyDescent="0.35">
      <c r="A5">
        <v>3</v>
      </c>
      <c r="B5" s="6">
        <f>1</f>
        <v>1</v>
      </c>
      <c r="C5">
        <v>-2.7661259926725572E-2</v>
      </c>
      <c r="D5">
        <v>-2.8102810663437981E-2</v>
      </c>
      <c r="E5" s="6">
        <f>Table3[[#This Row],[H-S Win/loss]]+E4</f>
        <v>0.9566267622928144</v>
      </c>
      <c r="F5" s="6">
        <f>Table3[[#This Row],[H-S Win/loss2]]+F4</f>
        <v>0.95726500981833917</v>
      </c>
      <c r="G5">
        <v>2.2586300039993332E-3</v>
      </c>
      <c r="H5">
        <v>2.2860806067317649E-3</v>
      </c>
      <c r="I5" s="6">
        <f>Table3[[#This Row],[Dom Win/loss]]+I4</f>
        <v>0.99025091573023372</v>
      </c>
      <c r="J5" s="6">
        <f>Table3[[#This Row],[Dom Win/loss2]]+J4</f>
        <v>0.99024926242491351</v>
      </c>
      <c r="K5">
        <v>-0.21004969425731559</v>
      </c>
      <c r="L5">
        <v>-0.17458125167570077</v>
      </c>
      <c r="M5" s="6">
        <f>Table3[[#This Row],[BB Win/loss]]+M4</f>
        <v>0.99311325847199816</v>
      </c>
      <c r="N5" s="6">
        <f>Table3[[#This Row],[BB Win/loss2]]+N4</f>
        <v>1.0185743718519342</v>
      </c>
    </row>
    <row r="6" spans="1:14" x14ac:dyDescent="0.35">
      <c r="A6">
        <v>4</v>
      </c>
      <c r="B6" s="6">
        <f>1</f>
        <v>1</v>
      </c>
      <c r="C6">
        <v>6.2931880729965306E-3</v>
      </c>
      <c r="D6">
        <v>6.5785197749571693E-3</v>
      </c>
      <c r="E6" s="6">
        <f>Table3[[#This Row],[H-S Win/loss]]+E5</f>
        <v>0.96291995036581091</v>
      </c>
      <c r="F6" s="6">
        <f>Table3[[#This Row],[H-S Win/loss2]]+F5</f>
        <v>0.96384352959329633</v>
      </c>
      <c r="G6">
        <v>1.973598367933661E-2</v>
      </c>
      <c r="H6">
        <v>1.9930285714285696E-2</v>
      </c>
      <c r="I6" s="6">
        <f>Table3[[#This Row],[Dom Win/loss]]+I5</f>
        <v>1.0099868994095704</v>
      </c>
      <c r="J6" s="6">
        <f>Table3[[#This Row],[Dom Win/loss2]]+J5</f>
        <v>1.0101795481391993</v>
      </c>
      <c r="K6">
        <v>-5.504487529417014E-2</v>
      </c>
      <c r="L6">
        <v>-5.5426583850931618E-2</v>
      </c>
      <c r="M6" s="6">
        <f>Table3[[#This Row],[BB Win/loss]]+M5</f>
        <v>0.93806838317782804</v>
      </c>
      <c r="N6" s="6">
        <f>Table3[[#This Row],[BB Win/loss2]]+N5</f>
        <v>0.96314778800100265</v>
      </c>
    </row>
    <row r="7" spans="1:14" x14ac:dyDescent="0.35">
      <c r="A7">
        <v>5</v>
      </c>
      <c r="B7" s="6">
        <f>1</f>
        <v>1</v>
      </c>
      <c r="C7">
        <v>-4.9108085144776409E-2</v>
      </c>
      <c r="D7">
        <v>-5.0999135625054155E-2</v>
      </c>
      <c r="E7" s="6">
        <f>Table3[[#This Row],[H-S Win/loss]]+E6</f>
        <v>0.91381186522103452</v>
      </c>
      <c r="F7" s="6">
        <f>Table3[[#This Row],[H-S Win/loss2]]+F6</f>
        <v>0.91284439396824213</v>
      </c>
      <c r="G7">
        <v>-4.3933802125494546E-2</v>
      </c>
      <c r="H7">
        <v>-4.3499378210923201E-2</v>
      </c>
      <c r="I7" s="6">
        <f>Table3[[#This Row],[Dom Win/loss]]+I6</f>
        <v>0.96605309728407585</v>
      </c>
      <c r="J7" s="6">
        <f>Table3[[#This Row],[Dom Win/loss2]]+J6</f>
        <v>0.9666801699282761</v>
      </c>
      <c r="K7">
        <v>-0.12557829389694009</v>
      </c>
      <c r="L7">
        <v>-0.13386901866527831</v>
      </c>
      <c r="M7" s="6">
        <f>Table3[[#This Row],[BB Win/loss]]+M6</f>
        <v>0.81249008928088795</v>
      </c>
      <c r="N7" s="6">
        <f>Table3[[#This Row],[BB Win/loss2]]+N6</f>
        <v>0.82927876933572431</v>
      </c>
    </row>
    <row r="8" spans="1:14" x14ac:dyDescent="0.35">
      <c r="A8">
        <v>6</v>
      </c>
      <c r="B8" s="6">
        <f>1</f>
        <v>1</v>
      </c>
      <c r="C8">
        <v>4.0802091493560289E-2</v>
      </c>
      <c r="D8">
        <v>4.4650428656549557E-2</v>
      </c>
      <c r="E8" s="6">
        <f>Table3[[#This Row],[H-S Win/loss]]+E7</f>
        <v>0.95461395671459481</v>
      </c>
      <c r="F8" s="6">
        <f>Table3[[#This Row],[H-S Win/loss2]]+F7</f>
        <v>0.95749482262479169</v>
      </c>
      <c r="G8">
        <v>3.4463944245609474E-2</v>
      </c>
      <c r="H8">
        <v>3.5675000000000068E-2</v>
      </c>
      <c r="I8" s="6">
        <f>Table3[[#This Row],[Dom Win/loss]]+I7</f>
        <v>1.0005170415296853</v>
      </c>
      <c r="J8" s="6">
        <f>Table3[[#This Row],[Dom Win/loss2]]+J7</f>
        <v>1.0023551699282762</v>
      </c>
      <c r="K8">
        <v>1.1407385468094248E-2</v>
      </c>
      <c r="L8">
        <v>1.4040030295250243E-2</v>
      </c>
      <c r="M8" s="6">
        <f>Table3[[#This Row],[BB Win/loss]]+M7</f>
        <v>0.82389747474898223</v>
      </c>
      <c r="N8" s="6">
        <f>Table3[[#This Row],[BB Win/loss2]]+N7</f>
        <v>0.84331879963097456</v>
      </c>
    </row>
    <row r="9" spans="1:14" x14ac:dyDescent="0.35">
      <c r="A9">
        <v>7</v>
      </c>
      <c r="B9" s="6">
        <f>1</f>
        <v>1</v>
      </c>
      <c r="C9">
        <v>5.3612837124042264E-3</v>
      </c>
      <c r="D9">
        <v>5.6161798962751953E-3</v>
      </c>
      <c r="E9" s="6">
        <f>Table3[[#This Row],[H-S Win/loss]]+E8</f>
        <v>0.959975240426999</v>
      </c>
      <c r="F9" s="6">
        <f>Table3[[#This Row],[H-S Win/loss2]]+F8</f>
        <v>0.96311100252106685</v>
      </c>
      <c r="G9">
        <v>-4.0120837994573465E-2</v>
      </c>
      <c r="H9">
        <v>-4.0100104575163387E-2</v>
      </c>
      <c r="I9" s="6">
        <f>Table3[[#This Row],[Dom Win/loss]]+I8</f>
        <v>0.9603962035351119</v>
      </c>
      <c r="J9" s="6">
        <f>Table3[[#This Row],[Dom Win/loss2]]+J8</f>
        <v>0.96225506535311278</v>
      </c>
      <c r="K9">
        <v>1.1600888393203033E-2</v>
      </c>
      <c r="L9">
        <v>1.4080499999999985E-2</v>
      </c>
      <c r="M9" s="6">
        <f>Table3[[#This Row],[BB Win/loss]]+M8</f>
        <v>0.83549836314218529</v>
      </c>
      <c r="N9" s="6">
        <f>Table3[[#This Row],[BB Win/loss2]]+N8</f>
        <v>0.8573992996309745</v>
      </c>
    </row>
    <row r="10" spans="1:14" x14ac:dyDescent="0.35">
      <c r="A10">
        <v>8</v>
      </c>
      <c r="B10" s="6">
        <f>1</f>
        <v>1</v>
      </c>
      <c r="C10">
        <v>1.8810942233454524E-2</v>
      </c>
      <c r="D10">
        <v>1.9595236878283837E-2</v>
      </c>
      <c r="E10" s="6">
        <f>Table3[[#This Row],[H-S Win/loss]]+E9</f>
        <v>0.97878618266045347</v>
      </c>
      <c r="F10" s="6">
        <f>Table3[[#This Row],[H-S Win/loss2]]+F9</f>
        <v>0.98270623939935065</v>
      </c>
      <c r="G10">
        <v>7.295581160425735E-4</v>
      </c>
      <c r="H10">
        <v>7.5964285714286671E-4</v>
      </c>
      <c r="I10" s="6">
        <f>Table3[[#This Row],[Dom Win/loss]]+I9</f>
        <v>0.96112576165115449</v>
      </c>
      <c r="J10" s="6">
        <f>Table3[[#This Row],[Dom Win/loss2]]+J9</f>
        <v>0.9630147082102557</v>
      </c>
      <c r="K10">
        <v>2.2369895759968658E-2</v>
      </c>
      <c r="L10">
        <v>2.6774314285714217E-2</v>
      </c>
      <c r="M10" s="6">
        <f>Table3[[#This Row],[BB Win/loss]]+M9</f>
        <v>0.8578682589021539</v>
      </c>
      <c r="N10" s="6">
        <f>Table3[[#This Row],[BB Win/loss2]]+N9</f>
        <v>0.88417361391668869</v>
      </c>
    </row>
    <row r="11" spans="1:14" x14ac:dyDescent="0.35">
      <c r="A11">
        <v>9</v>
      </c>
      <c r="B11" s="6">
        <f>1</f>
        <v>1</v>
      </c>
      <c r="C11">
        <v>7.194258148509175E-2</v>
      </c>
      <c r="D11">
        <v>7.3501836008292992E-2</v>
      </c>
      <c r="E11" s="6">
        <f>Table3[[#This Row],[H-S Win/loss]]+E10</f>
        <v>1.0507287641455452</v>
      </c>
      <c r="F11" s="6">
        <f>Table3[[#This Row],[H-S Win/loss2]]+F10</f>
        <v>1.0562080754076437</v>
      </c>
      <c r="G11">
        <v>-4.4980685645262504E-4</v>
      </c>
      <c r="H11">
        <v>-4.6799999999987737E-4</v>
      </c>
      <c r="I11" s="6">
        <f>Table3[[#This Row],[Dom Win/loss]]+I10</f>
        <v>0.96067595479470191</v>
      </c>
      <c r="J11" s="6">
        <f>Table3[[#This Row],[Dom Win/loss2]]+J10</f>
        <v>0.96254670821025579</v>
      </c>
      <c r="K11">
        <v>0.17236357687322779</v>
      </c>
      <c r="L11">
        <v>0.2009207999999999</v>
      </c>
      <c r="M11" s="6">
        <f>Table3[[#This Row],[BB Win/loss]]+M10</f>
        <v>1.0302318357753817</v>
      </c>
      <c r="N11" s="6">
        <f>Table3[[#This Row],[BB Win/loss2]]+N10</f>
        <v>1.0850944139166887</v>
      </c>
    </row>
    <row r="12" spans="1:14" x14ac:dyDescent="0.35">
      <c r="A12">
        <v>10</v>
      </c>
      <c r="B12" s="6">
        <f>1</f>
        <v>1</v>
      </c>
      <c r="C12">
        <v>-4.5429770273042916E-2</v>
      </c>
      <c r="D12">
        <v>-4.3236439148962004E-2</v>
      </c>
      <c r="E12" s="6">
        <f>Table3[[#This Row],[H-S Win/loss]]+E11</f>
        <v>1.0052989938725023</v>
      </c>
      <c r="F12" s="6">
        <f>Table3[[#This Row],[H-S Win/loss2]]+F11</f>
        <v>1.0129716362586818</v>
      </c>
      <c r="G12">
        <v>-9.0578018594929116E-3</v>
      </c>
      <c r="H12">
        <v>-9.4285714285714372E-3</v>
      </c>
      <c r="I12" s="6">
        <f>Table3[[#This Row],[Dom Win/loss]]+I11</f>
        <v>0.95161815293520902</v>
      </c>
      <c r="J12" s="6">
        <f>Table3[[#This Row],[Dom Win/loss2]]+J11</f>
        <v>0.95311813678168433</v>
      </c>
      <c r="K12">
        <v>7.7333956509465507E-3</v>
      </c>
      <c r="L12">
        <v>7.506461538461566E-3</v>
      </c>
      <c r="M12" s="6">
        <f>Table3[[#This Row],[BB Win/loss]]+M11</f>
        <v>1.0379652314263281</v>
      </c>
      <c r="N12" s="6">
        <f>Table3[[#This Row],[BB Win/loss2]]+N11</f>
        <v>1.0926008754551502</v>
      </c>
    </row>
    <row r="13" spans="1:14" x14ac:dyDescent="0.35">
      <c r="A13">
        <v>11</v>
      </c>
      <c r="B13" s="6">
        <f>1</f>
        <v>1</v>
      </c>
      <c r="C13">
        <v>-8.2392389799532621E-3</v>
      </c>
      <c r="D13">
        <v>-8.1958094359718542E-3</v>
      </c>
      <c r="E13" s="6">
        <f>Table3[[#This Row],[H-S Win/loss]]+E12</f>
        <v>0.99705975489254905</v>
      </c>
      <c r="F13" s="6">
        <f>Table3[[#This Row],[H-S Win/loss2]]+F12</f>
        <v>1.00477582682271</v>
      </c>
      <c r="G13">
        <v>-1.5493978677860067E-2</v>
      </c>
      <c r="H13">
        <v>-1.628171828171817E-2</v>
      </c>
      <c r="I13" s="6">
        <f>Table3[[#This Row],[Dom Win/loss]]+I12</f>
        <v>0.93612417425734895</v>
      </c>
      <c r="J13" s="6">
        <f>Table3[[#This Row],[Dom Win/loss2]]+J12</f>
        <v>0.93683641849996613</v>
      </c>
      <c r="K13">
        <v>-0.127310440147853</v>
      </c>
      <c r="L13">
        <v>-0.12265385804195811</v>
      </c>
      <c r="M13" s="6">
        <f>Table3[[#This Row],[BB Win/loss]]+M12</f>
        <v>0.91065479127847515</v>
      </c>
      <c r="N13" s="6">
        <f>Table3[[#This Row],[BB Win/loss2]]+N12</f>
        <v>0.96994701741319211</v>
      </c>
    </row>
    <row r="14" spans="1:14" x14ac:dyDescent="0.35">
      <c r="A14">
        <v>12</v>
      </c>
      <c r="B14" s="6">
        <f>1</f>
        <v>1</v>
      </c>
      <c r="C14">
        <v>2.5267123795398243E-2</v>
      </c>
      <c r="D14">
        <v>2.5341634411992914E-2</v>
      </c>
      <c r="E14" s="6">
        <f>Table3[[#This Row],[H-S Win/loss]]+E13</f>
        <v>1.0223268786879474</v>
      </c>
      <c r="F14" s="6">
        <f>Table3[[#This Row],[H-S Win/loss2]]+F13</f>
        <v>1.030117461234703</v>
      </c>
      <c r="G14">
        <v>0</v>
      </c>
      <c r="H14">
        <v>0</v>
      </c>
      <c r="I14" s="6">
        <f>Table3[[#This Row],[Dom Win/loss]]+I13</f>
        <v>0.93612417425734895</v>
      </c>
      <c r="J14" s="6">
        <f>Table3[[#This Row],[Dom Win/loss2]]+J13</f>
        <v>0.93683641849996613</v>
      </c>
      <c r="K14">
        <v>3.3257841501322959E-2</v>
      </c>
      <c r="L14">
        <v>3.6520800000000027E-2</v>
      </c>
      <c r="M14" s="6">
        <f>Table3[[#This Row],[BB Win/loss]]+M13</f>
        <v>0.94391263277979809</v>
      </c>
      <c r="N14" s="6">
        <f>Table3[[#This Row],[BB Win/loss2]]+N13</f>
        <v>1.0064678174131922</v>
      </c>
    </row>
    <row r="15" spans="1:14" x14ac:dyDescent="0.35">
      <c r="A15">
        <v>13</v>
      </c>
      <c r="B15" s="6">
        <f>1</f>
        <v>1</v>
      </c>
      <c r="C15">
        <v>0.12751414818906781</v>
      </c>
      <c r="D15">
        <v>0.12472933153505585</v>
      </c>
      <c r="E15" s="6">
        <f>Table3[[#This Row],[H-S Win/loss]]+E14</f>
        <v>1.1498410268770152</v>
      </c>
      <c r="F15" s="6">
        <f>Table3[[#This Row],[H-S Win/loss2]]+F14</f>
        <v>1.154846792769759</v>
      </c>
      <c r="G15">
        <v>1.8658248657940447E-2</v>
      </c>
      <c r="H15">
        <v>1.9931382151029811E-2</v>
      </c>
      <c r="I15" s="6">
        <f>Table3[[#This Row],[Dom Win/loss]]+I14</f>
        <v>0.95478242291528936</v>
      </c>
      <c r="J15" s="6">
        <f>Table3[[#This Row],[Dom Win/loss2]]+J14</f>
        <v>0.95676780065099598</v>
      </c>
      <c r="K15">
        <v>0.13112303450874943</v>
      </c>
      <c r="L15">
        <v>0.13891437613521024</v>
      </c>
      <c r="M15" s="6">
        <f>Table3[[#This Row],[BB Win/loss]]+M14</f>
        <v>1.0750356672885475</v>
      </c>
      <c r="N15" s="6">
        <f>Table3[[#This Row],[BB Win/loss2]]+N14</f>
        <v>1.1453821935484025</v>
      </c>
    </row>
    <row r="16" spans="1:14" x14ac:dyDescent="0.35">
      <c r="A16">
        <v>14</v>
      </c>
      <c r="B16" s="6">
        <f>1</f>
        <v>1</v>
      </c>
      <c r="C16">
        <v>2.4257765563117303E-2</v>
      </c>
      <c r="D16">
        <v>2.1096625530054137E-2</v>
      </c>
      <c r="E16" s="6">
        <f>Table3[[#This Row],[H-S Win/loss]]+E15</f>
        <v>1.1740987924401325</v>
      </c>
      <c r="F16" s="6">
        <f>Table3[[#This Row],[H-S Win/loss2]]+F15</f>
        <v>1.1759434182998132</v>
      </c>
      <c r="G16">
        <v>0</v>
      </c>
      <c r="H16">
        <v>0</v>
      </c>
      <c r="I16" s="6">
        <f>Table3[[#This Row],[Dom Win/loss]]+I15</f>
        <v>0.95478242291528936</v>
      </c>
      <c r="J16" s="6">
        <f>Table3[[#This Row],[Dom Win/loss2]]+J15</f>
        <v>0.95676780065099598</v>
      </c>
      <c r="K16">
        <v>2.898097797590022E-2</v>
      </c>
      <c r="L16">
        <v>2.6958154838709659E-2</v>
      </c>
      <c r="M16" s="6">
        <f>Table3[[#This Row],[BB Win/loss]]+M15</f>
        <v>1.1040166452644478</v>
      </c>
      <c r="N16" s="6">
        <f>Table3[[#This Row],[BB Win/loss2]]+N15</f>
        <v>1.1723403483871122</v>
      </c>
    </row>
    <row r="17" spans="1:14" x14ac:dyDescent="0.35">
      <c r="A17">
        <v>15</v>
      </c>
      <c r="B17" s="6">
        <f>1</f>
        <v>1</v>
      </c>
      <c r="C17">
        <v>7.1933811027778446E-2</v>
      </c>
      <c r="D17">
        <v>6.1267255780306389E-2</v>
      </c>
      <c r="E17" s="6">
        <f>Table3[[#This Row],[H-S Win/loss]]+E16</f>
        <v>1.246032603467911</v>
      </c>
      <c r="F17" s="6">
        <f>Table3[[#This Row],[H-S Win/loss2]]+F16</f>
        <v>1.2372106740801196</v>
      </c>
      <c r="G17">
        <v>1.1032944888796333E-3</v>
      </c>
      <c r="H17">
        <v>1.1555454545454282E-3</v>
      </c>
      <c r="I17" s="6">
        <f>Table3[[#This Row],[Dom Win/loss]]+I16</f>
        <v>0.95588571740416894</v>
      </c>
      <c r="J17" s="6">
        <f>Table3[[#This Row],[Dom Win/loss2]]+J16</f>
        <v>0.95792334610554142</v>
      </c>
      <c r="K17">
        <v>0.22659845580266771</v>
      </c>
      <c r="L17">
        <v>0.20524912987012983</v>
      </c>
      <c r="M17" s="6">
        <f>Table3[[#This Row],[BB Win/loss]]+M16</f>
        <v>1.3306151010671154</v>
      </c>
      <c r="N17" s="6">
        <f>Table3[[#This Row],[BB Win/loss2]]+N16</f>
        <v>1.377589478257242</v>
      </c>
    </row>
    <row r="18" spans="1:14" x14ac:dyDescent="0.35">
      <c r="A18">
        <v>16</v>
      </c>
      <c r="B18" s="6">
        <f>1</f>
        <v>1</v>
      </c>
      <c r="C18">
        <v>-1.316246031030742E-5</v>
      </c>
      <c r="D18">
        <v>-1.0563495909877604E-5</v>
      </c>
      <c r="E18" s="6">
        <f>Table3[[#This Row],[H-S Win/loss]]+E17</f>
        <v>1.2460194410076006</v>
      </c>
      <c r="F18" s="6">
        <f>Table3[[#This Row],[H-S Win/loss2]]+F17</f>
        <v>1.2372001105842099</v>
      </c>
      <c r="G18">
        <v>0</v>
      </c>
      <c r="H18">
        <v>0</v>
      </c>
      <c r="I18" s="6">
        <f>Table3[[#This Row],[Dom Win/loss]]+I17</f>
        <v>0.95588571740416894</v>
      </c>
      <c r="J18" s="6">
        <f>Table3[[#This Row],[Dom Win/loss2]]+J17</f>
        <v>0.95792334610554142</v>
      </c>
      <c r="K18">
        <v>-3.5977413032671039E-2</v>
      </c>
      <c r="L18">
        <v>-2.7038181818181815E-2</v>
      </c>
      <c r="M18" s="6">
        <f>Table3[[#This Row],[BB Win/loss]]+M17</f>
        <v>1.2946376880344443</v>
      </c>
      <c r="N18" s="6">
        <f>Table3[[#This Row],[BB Win/loss2]]+N17</f>
        <v>1.3505512964390602</v>
      </c>
    </row>
    <row r="19" spans="1:14" x14ac:dyDescent="0.35">
      <c r="A19">
        <v>17</v>
      </c>
      <c r="B19" s="6">
        <f>1</f>
        <v>1</v>
      </c>
      <c r="C19">
        <v>9.772133033858639E-2</v>
      </c>
      <c r="D19">
        <v>7.8426810306878897E-2</v>
      </c>
      <c r="E19" s="6">
        <f>Table3[[#This Row],[H-S Win/loss]]+E18</f>
        <v>1.3437407713461871</v>
      </c>
      <c r="F19" s="6">
        <f>Table3[[#This Row],[H-S Win/loss2]]+F18</f>
        <v>1.3156269208910887</v>
      </c>
      <c r="G19">
        <v>1.8067264222207439E-2</v>
      </c>
      <c r="H19">
        <v>1.890107142857143E-2</v>
      </c>
      <c r="I19" s="6">
        <f>Table3[[#This Row],[Dom Win/loss]]+I18</f>
        <v>0.97395298162637634</v>
      </c>
      <c r="J19" s="6">
        <f>Table3[[#This Row],[Dom Win/loss2]]+J18</f>
        <v>0.97682441753411287</v>
      </c>
      <c r="K19">
        <v>4.0566556596555059E-2</v>
      </c>
      <c r="L19">
        <v>3.1334292962028901E-2</v>
      </c>
      <c r="M19" s="6">
        <f>Table3[[#This Row],[BB Win/loss]]+M18</f>
        <v>1.3352042446309995</v>
      </c>
      <c r="N19" s="6">
        <f>Table3[[#This Row],[BB Win/loss2]]+N18</f>
        <v>1.3818855894010891</v>
      </c>
    </row>
    <row r="20" spans="1:14" x14ac:dyDescent="0.35">
      <c r="A20">
        <v>18</v>
      </c>
      <c r="B20" s="6">
        <f>1</f>
        <v>1</v>
      </c>
      <c r="C20">
        <v>0.18312719546927181</v>
      </c>
      <c r="D20">
        <v>0.13628163956490749</v>
      </c>
      <c r="E20" s="6">
        <f>Table3[[#This Row],[H-S Win/loss]]+E19</f>
        <v>1.526867966815459</v>
      </c>
      <c r="F20" s="6">
        <f>Table3[[#This Row],[H-S Win/loss2]]+F19</f>
        <v>1.4519085604559963</v>
      </c>
      <c r="G20">
        <v>4.5842373103910886E-2</v>
      </c>
      <c r="H20">
        <v>4.7068363636363644E-2</v>
      </c>
      <c r="I20" s="6">
        <f>Table3[[#This Row],[Dom Win/loss]]+I19</f>
        <v>1.0197953547302872</v>
      </c>
      <c r="J20" s="6">
        <f>Table3[[#This Row],[Dom Win/loss2]]+J19</f>
        <v>1.0238927811704766</v>
      </c>
      <c r="K20">
        <v>0.17602264597819392</v>
      </c>
      <c r="L20">
        <v>0.131832</v>
      </c>
      <c r="M20" s="6">
        <f>Table3[[#This Row],[BB Win/loss]]+M19</f>
        <v>1.5112268906091935</v>
      </c>
      <c r="N20" s="6">
        <f>Table3[[#This Row],[BB Win/loss2]]+N19</f>
        <v>1.513717589401089</v>
      </c>
    </row>
    <row r="21" spans="1:14" x14ac:dyDescent="0.35">
      <c r="A21">
        <v>19</v>
      </c>
      <c r="B21" s="6">
        <f>1</f>
        <v>1</v>
      </c>
      <c r="C21">
        <v>-0.142090092422863</v>
      </c>
      <c r="D21">
        <v>-9.3059842442837992E-2</v>
      </c>
      <c r="E21" s="6">
        <f>Table3[[#This Row],[H-S Win/loss]]+E20</f>
        <v>1.384777874392596</v>
      </c>
      <c r="F21" s="6">
        <f>Table3[[#This Row],[H-S Win/loss2]]+F20</f>
        <v>1.3588487180131583</v>
      </c>
      <c r="G21">
        <v>-4.9813139637807811E-3</v>
      </c>
      <c r="H21">
        <v>-4.8846211552887753E-3</v>
      </c>
      <c r="I21" s="6">
        <f>Table3[[#This Row],[Dom Win/loss]]+I20</f>
        <v>1.0148140407665063</v>
      </c>
      <c r="J21" s="6">
        <f>Table3[[#This Row],[Dom Win/loss2]]+J20</f>
        <v>1.0190081600151877</v>
      </c>
      <c r="K21">
        <v>-4.4544758966481121E-2</v>
      </c>
      <c r="L21">
        <v>-2.9475890909090832E-2</v>
      </c>
      <c r="M21" s="6">
        <f>Table3[[#This Row],[BB Win/loss]]+M20</f>
        <v>1.4666821316427123</v>
      </c>
      <c r="N21" s="6">
        <f>Table3[[#This Row],[BB Win/loss2]]+N20</f>
        <v>1.4842416984919982</v>
      </c>
    </row>
    <row r="22" spans="1:14" x14ac:dyDescent="0.35">
      <c r="A22">
        <v>20</v>
      </c>
      <c r="B22" s="6">
        <f>1</f>
        <v>1</v>
      </c>
      <c r="C22">
        <v>3.3889922008843096E-2</v>
      </c>
      <c r="D22">
        <v>2.4473182764931316E-2</v>
      </c>
      <c r="E22" s="6">
        <f>Table3[[#This Row],[H-S Win/loss]]+E21</f>
        <v>1.4186677964014391</v>
      </c>
      <c r="F22" s="6">
        <f>Table3[[#This Row],[H-S Win/loss2]]+F21</f>
        <v>1.3833219007780897</v>
      </c>
      <c r="G22">
        <v>3.5081115270113612E-3</v>
      </c>
      <c r="H22">
        <v>3.456900856793059E-3</v>
      </c>
      <c r="I22" s="6">
        <f>Table3[[#This Row],[Dom Win/loss]]+I21</f>
        <v>1.0183221522935177</v>
      </c>
      <c r="J22" s="6">
        <f>Table3[[#This Row],[Dom Win/loss2]]+J21</f>
        <v>1.0224650608719807</v>
      </c>
      <c r="K22">
        <v>6.4085554001649586E-2</v>
      </c>
      <c r="L22">
        <v>4.3694235185010762E-2</v>
      </c>
      <c r="M22" s="6">
        <f>Table3[[#This Row],[BB Win/loss]]+M21</f>
        <v>1.5307676856443619</v>
      </c>
      <c r="N22" s="6">
        <f>Table3[[#This Row],[BB Win/loss2]]+N21</f>
        <v>1.5279359336770089</v>
      </c>
    </row>
    <row r="23" spans="1:14" x14ac:dyDescent="0.35">
      <c r="A23">
        <v>21</v>
      </c>
      <c r="B23" s="6">
        <f>1</f>
        <v>1</v>
      </c>
      <c r="C23">
        <v>-1.7723075597643391E-2</v>
      </c>
      <c r="D23">
        <v>-1.2492759504796929E-2</v>
      </c>
      <c r="E23" s="6">
        <f>Table3[[#This Row],[H-S Win/loss]]+E22</f>
        <v>1.4009447208037957</v>
      </c>
      <c r="F23" s="6">
        <f>Table3[[#This Row],[H-S Win/loss2]]+F22</f>
        <v>1.3708291412732927</v>
      </c>
      <c r="G23">
        <v>0</v>
      </c>
      <c r="H23">
        <v>0</v>
      </c>
      <c r="I23" s="6">
        <f>Table3[[#This Row],[Dom Win/loss]]+I22</f>
        <v>1.0183221522935177</v>
      </c>
      <c r="J23" s="6">
        <f>Table3[[#This Row],[Dom Win/loss2]]+J22</f>
        <v>1.0224650608719807</v>
      </c>
      <c r="K23">
        <v>5.0155935995721393E-2</v>
      </c>
      <c r="L23">
        <v>3.276521739130437E-2</v>
      </c>
      <c r="M23" s="6">
        <f>Table3[[#This Row],[BB Win/loss]]+M22</f>
        <v>1.5809236216400833</v>
      </c>
      <c r="N23" s="6">
        <f>Table3[[#This Row],[BB Win/loss2]]+N22</f>
        <v>1.5607011510683133</v>
      </c>
    </row>
    <row r="24" spans="1:14" x14ac:dyDescent="0.35">
      <c r="A24">
        <v>22</v>
      </c>
      <c r="B24" s="6">
        <f>1</f>
        <v>1</v>
      </c>
      <c r="C24">
        <v>1.7708020463223371E-2</v>
      </c>
      <c r="D24">
        <v>1.2640056527757459E-2</v>
      </c>
      <c r="E24" s="6">
        <f>Table3[[#This Row],[H-S Win/loss]]+E23</f>
        <v>1.4186527412670191</v>
      </c>
      <c r="F24" s="6">
        <f>Table3[[#This Row],[H-S Win/loss2]]+F23</f>
        <v>1.38346919780105</v>
      </c>
      <c r="G24">
        <v>1.3938499165995294E-2</v>
      </c>
      <c r="H24">
        <v>1.3687710843373375E-2</v>
      </c>
      <c r="I24" s="6">
        <f>Table3[[#This Row],[Dom Win/loss]]+I23</f>
        <v>1.032260651459513</v>
      </c>
      <c r="J24" s="6">
        <f>Table3[[#This Row],[Dom Win/loss2]]+J23</f>
        <v>1.036152771715354</v>
      </c>
      <c r="K24">
        <v>0.15221469546839114</v>
      </c>
      <c r="L24">
        <v>9.6282131144628247E-2</v>
      </c>
      <c r="M24" s="6">
        <f>Table3[[#This Row],[BB Win/loss]]+M23</f>
        <v>1.7331383171084744</v>
      </c>
      <c r="N24" s="6">
        <f>Table3[[#This Row],[BB Win/loss2]]+N23</f>
        <v>1.6569832822129416</v>
      </c>
    </row>
    <row r="25" spans="1:14" x14ac:dyDescent="0.35">
      <c r="A25">
        <v>23</v>
      </c>
      <c r="B25" s="6">
        <f>1</f>
        <v>1</v>
      </c>
      <c r="C25">
        <v>-1.5513841710285213E-2</v>
      </c>
      <c r="D25">
        <v>-1.0935616066571428E-2</v>
      </c>
      <c r="E25" s="6">
        <f>Table3[[#This Row],[H-S Win/loss]]+E24</f>
        <v>1.403138899556734</v>
      </c>
      <c r="F25" s="6">
        <f>Table3[[#This Row],[H-S Win/loss2]]+F24</f>
        <v>1.3725335817344786</v>
      </c>
      <c r="G25">
        <v>2.5049869228967968E-2</v>
      </c>
      <c r="H25">
        <v>2.4266999999999969E-2</v>
      </c>
      <c r="I25" s="6">
        <f>Table3[[#This Row],[Dom Win/loss]]+I24</f>
        <v>1.057310520688481</v>
      </c>
      <c r="J25" s="6">
        <f>Table3[[#This Row],[Dom Win/loss2]]+J24</f>
        <v>1.0604197717153541</v>
      </c>
      <c r="K25">
        <v>5.8567596522383129E-2</v>
      </c>
      <c r="L25">
        <v>3.3792799999999928E-2</v>
      </c>
      <c r="M25" s="6">
        <f>Table3[[#This Row],[BB Win/loss]]+M24</f>
        <v>1.7917059136308575</v>
      </c>
      <c r="N25" s="6">
        <f>Table3[[#This Row],[BB Win/loss2]]+N24</f>
        <v>1.6907760822129414</v>
      </c>
    </row>
    <row r="26" spans="1:14" x14ac:dyDescent="0.35">
      <c r="A26">
        <v>24</v>
      </c>
      <c r="B26" s="6">
        <f>1</f>
        <v>1</v>
      </c>
      <c r="C26">
        <v>-8.3796829492604794E-2</v>
      </c>
      <c r="D26">
        <v>-5.9720979526030581E-2</v>
      </c>
      <c r="E26" s="6">
        <f>Table3[[#This Row],[H-S Win/loss]]+E25</f>
        <v>1.3193420700641292</v>
      </c>
      <c r="F26" s="6">
        <f>Table3[[#This Row],[H-S Win/loss2]]+F25</f>
        <v>1.3128126022084481</v>
      </c>
      <c r="G26">
        <v>3.6381093825508539E-3</v>
      </c>
      <c r="H26">
        <v>3.4409090909091247E-3</v>
      </c>
      <c r="I26" s="6">
        <f>Table3[[#This Row],[Dom Win/loss]]+I25</f>
        <v>1.0609486300710318</v>
      </c>
      <c r="J26" s="6">
        <f>Table3[[#This Row],[Dom Win/loss2]]+J25</f>
        <v>1.0638606808062632</v>
      </c>
      <c r="K26">
        <v>5.7606449357896362E-2</v>
      </c>
      <c r="L26">
        <v>3.2151732558139523E-2</v>
      </c>
      <c r="M26" s="6">
        <f>Table3[[#This Row],[BB Win/loss]]+M25</f>
        <v>1.8493123629887538</v>
      </c>
      <c r="N26" s="6">
        <f>Table3[[#This Row],[BB Win/loss2]]+N25</f>
        <v>1.7229278147710809</v>
      </c>
    </row>
    <row r="27" spans="1:14" x14ac:dyDescent="0.35">
      <c r="A27">
        <v>25</v>
      </c>
      <c r="B27" s="6">
        <f>1</f>
        <v>1</v>
      </c>
      <c r="C27">
        <v>-9.6490748130661441E-2</v>
      </c>
      <c r="D27">
        <v>-7.3135504673152218E-2</v>
      </c>
      <c r="E27" s="6">
        <f>Table3[[#This Row],[H-S Win/loss]]+E26</f>
        <v>1.2228513219334678</v>
      </c>
      <c r="F27" s="6">
        <f>Table3[[#This Row],[H-S Win/loss2]]+F26</f>
        <v>1.2396770975352958</v>
      </c>
      <c r="G27">
        <v>9.8951785230461838E-3</v>
      </c>
      <c r="H27">
        <v>9.3267272727273233E-3</v>
      </c>
      <c r="I27" s="6">
        <f>Table3[[#This Row],[Dom Win/loss]]+I26</f>
        <v>1.0708438085940779</v>
      </c>
      <c r="J27" s="6">
        <f>Table3[[#This Row],[Dom Win/loss2]]+J26</f>
        <v>1.0731874080789905</v>
      </c>
      <c r="K27">
        <v>-0.25984581694917414</v>
      </c>
      <c r="L27">
        <v>-0.14050942509745948</v>
      </c>
      <c r="M27" s="6">
        <f>Table3[[#This Row],[BB Win/loss]]+M26</f>
        <v>1.5894665460395796</v>
      </c>
      <c r="N27" s="6">
        <f>Table3[[#This Row],[BB Win/loss2]]+N26</f>
        <v>1.5824183896736215</v>
      </c>
    </row>
    <row r="28" spans="1:14" x14ac:dyDescent="0.35">
      <c r="A28">
        <v>26</v>
      </c>
      <c r="B28" s="6">
        <f>1</f>
        <v>1</v>
      </c>
      <c r="C28">
        <v>-3.6514287610801111E-2</v>
      </c>
      <c r="D28">
        <v>-2.9859956771415057E-2</v>
      </c>
      <c r="E28" s="6">
        <f>Table3[[#This Row],[H-S Win/loss]]+E27</f>
        <v>1.1863370343226667</v>
      </c>
      <c r="F28" s="6">
        <f>Table3[[#This Row],[H-S Win/loss2]]+F27</f>
        <v>1.2098171407638807</v>
      </c>
      <c r="G28">
        <v>-1.2505982287492386E-2</v>
      </c>
      <c r="H28">
        <v>-1.1678624078624149E-2</v>
      </c>
      <c r="I28" s="6">
        <f>Table3[[#This Row],[Dom Win/loss]]+I27</f>
        <v>1.0583378263065855</v>
      </c>
      <c r="J28" s="6">
        <f>Table3[[#This Row],[Dom Win/loss2]]+J27</f>
        <v>1.0615087840003663</v>
      </c>
      <c r="K28">
        <v>5.8872092452105403E-2</v>
      </c>
      <c r="L28">
        <v>3.7038900000000013E-2</v>
      </c>
      <c r="M28" s="6">
        <f>Table3[[#This Row],[BB Win/loss]]+M27</f>
        <v>1.6483386384916849</v>
      </c>
      <c r="N28" s="6">
        <f>Table3[[#This Row],[BB Win/loss2]]+N27</f>
        <v>1.6194572896736215</v>
      </c>
    </row>
    <row r="29" spans="1:14" x14ac:dyDescent="0.35">
      <c r="A29">
        <v>27</v>
      </c>
      <c r="B29" s="6">
        <f>1</f>
        <v>1</v>
      </c>
      <c r="C29">
        <v>1.3147258741992188E-2</v>
      </c>
      <c r="D29">
        <v>1.1082229047581368E-2</v>
      </c>
      <c r="E29" s="6">
        <f>Table3[[#This Row],[H-S Win/loss]]+E28</f>
        <v>1.199484293064659</v>
      </c>
      <c r="F29" s="6">
        <f>Table3[[#This Row],[H-S Win/loss2]]+F28</f>
        <v>1.2208993698114621</v>
      </c>
      <c r="G29">
        <v>4.703555682342455E-3</v>
      </c>
      <c r="H29">
        <v>4.4442857142856194E-3</v>
      </c>
      <c r="I29" s="6">
        <f>Table3[[#This Row],[Dom Win/loss]]+I28</f>
        <v>1.0630413819889279</v>
      </c>
      <c r="J29" s="6">
        <f>Table3[[#This Row],[Dom Win/loss2]]+J28</f>
        <v>1.065953069714652</v>
      </c>
      <c r="K29">
        <v>1.6589010129659527E-2</v>
      </c>
      <c r="L29">
        <v>1.014292077922082E-2</v>
      </c>
      <c r="M29" s="6">
        <f>Table3[[#This Row],[BB Win/loss]]+M28</f>
        <v>1.6649276486213445</v>
      </c>
      <c r="N29" s="6">
        <f>Table3[[#This Row],[BB Win/loss2]]+N28</f>
        <v>1.6296002104528422</v>
      </c>
    </row>
    <row r="30" spans="1:14" x14ac:dyDescent="0.35">
      <c r="A30">
        <v>28</v>
      </c>
      <c r="B30" s="6">
        <f>1</f>
        <v>1</v>
      </c>
      <c r="C30">
        <v>1.8959708378774101E-2</v>
      </c>
      <c r="D30">
        <v>1.5806549938501002E-2</v>
      </c>
      <c r="E30" s="6">
        <f>Table3[[#This Row],[H-S Win/loss]]+E29</f>
        <v>1.218444001443433</v>
      </c>
      <c r="F30" s="6">
        <f>Table3[[#This Row],[H-S Win/loss2]]+F29</f>
        <v>1.236705919749963</v>
      </c>
      <c r="G30">
        <v>0</v>
      </c>
      <c r="H30">
        <v>0</v>
      </c>
      <c r="I30" s="6">
        <f>Table3[[#This Row],[Dom Win/loss]]+I29</f>
        <v>1.0630413819889279</v>
      </c>
      <c r="J30" s="6">
        <f>Table3[[#This Row],[Dom Win/loss2]]+J29</f>
        <v>1.065953069714652</v>
      </c>
      <c r="K30">
        <v>4.0538440378409105E-2</v>
      </c>
      <c r="L30">
        <v>2.4537299999999984E-2</v>
      </c>
      <c r="M30" s="6">
        <f>Table3[[#This Row],[BB Win/loss]]+M29</f>
        <v>1.7054660889997535</v>
      </c>
      <c r="N30" s="6">
        <f>Table3[[#This Row],[BB Win/loss2]]+N29</f>
        <v>1.6541375104528422</v>
      </c>
    </row>
    <row r="31" spans="1:14" x14ac:dyDescent="0.35">
      <c r="A31">
        <v>29</v>
      </c>
      <c r="B31" s="6">
        <f>1</f>
        <v>1</v>
      </c>
      <c r="C31">
        <v>0.11329326710030722</v>
      </c>
      <c r="D31">
        <v>9.2981923638750782E-2</v>
      </c>
      <c r="E31" s="6">
        <f>Table3[[#This Row],[H-S Win/loss]]+E30</f>
        <v>1.3317372685437403</v>
      </c>
      <c r="F31" s="6">
        <f>Table3[[#This Row],[H-S Win/loss2]]+F30</f>
        <v>1.3296878433887138</v>
      </c>
      <c r="G31">
        <v>-5.7992550876103728E-2</v>
      </c>
      <c r="H31">
        <v>-5.455342741935492E-2</v>
      </c>
      <c r="I31" s="6">
        <f>Table3[[#This Row],[Dom Win/loss]]+I30</f>
        <v>1.0050488311128243</v>
      </c>
      <c r="J31" s="6">
        <f>Table3[[#This Row],[Dom Win/loss2]]+J30</f>
        <v>1.0113996422952971</v>
      </c>
      <c r="K31">
        <v>6.6733330561867671E-3</v>
      </c>
      <c r="L31">
        <v>3.9425277847494819E-3</v>
      </c>
      <c r="M31" s="6">
        <f>Table3[[#This Row],[BB Win/loss]]+M30</f>
        <v>1.7121394220559403</v>
      </c>
      <c r="N31" s="6">
        <f>Table3[[#This Row],[BB Win/loss2]]+N30</f>
        <v>1.6580800382375918</v>
      </c>
    </row>
    <row r="32" spans="1:14" x14ac:dyDescent="0.35">
      <c r="A32">
        <v>30</v>
      </c>
      <c r="B32" s="6">
        <f>1</f>
        <v>1</v>
      </c>
      <c r="C32">
        <v>1.68970577157786E-2</v>
      </c>
      <c r="D32">
        <v>1.2687981417127115E-2</v>
      </c>
      <c r="E32" s="6">
        <f>Table3[[#This Row],[H-S Win/loss]]+E31</f>
        <v>1.3486343262595188</v>
      </c>
      <c r="F32" s="6">
        <f>Table3[[#This Row],[H-S Win/loss2]]+F31</f>
        <v>1.3423758248058408</v>
      </c>
      <c r="G32">
        <v>-2.3711822464863194E-2</v>
      </c>
      <c r="H32">
        <v>-2.359270687237023E-2</v>
      </c>
      <c r="I32" s="6">
        <f>Table3[[#This Row],[Dom Win/loss]]+I31</f>
        <v>0.98133700864796114</v>
      </c>
      <c r="J32" s="6">
        <f>Table3[[#This Row],[Dom Win/loss2]]+J31</f>
        <v>0.98780693542292686</v>
      </c>
      <c r="K32">
        <v>2.6732788555376509E-2</v>
      </c>
      <c r="L32">
        <v>1.5731399999999993E-2</v>
      </c>
      <c r="M32" s="6">
        <f>Table3[[#This Row],[BB Win/loss]]+M31</f>
        <v>1.7388722106113168</v>
      </c>
      <c r="N32" s="6">
        <f>Table3[[#This Row],[BB Win/loss2]]+N31</f>
        <v>1.6738114382375917</v>
      </c>
    </row>
    <row r="33" spans="1:14" x14ac:dyDescent="0.35">
      <c r="A33">
        <v>31</v>
      </c>
      <c r="B33" s="6">
        <f>1</f>
        <v>1</v>
      </c>
      <c r="C33">
        <v>-0.20356807351304756</v>
      </c>
      <c r="D33">
        <v>-0.15094386191225775</v>
      </c>
      <c r="E33" s="6">
        <f>Table3[[#This Row],[H-S Win/loss]]+E32</f>
        <v>1.1450662527464712</v>
      </c>
      <c r="F33" s="6">
        <f>Table3[[#This Row],[H-S Win/loss2]]+F32</f>
        <v>1.191431962893583</v>
      </c>
      <c r="G33">
        <v>2.1958972426459486E-2</v>
      </c>
      <c r="H33">
        <v>2.2376586466165686E-2</v>
      </c>
      <c r="I33" s="6">
        <f>Table3[[#This Row],[Dom Win/loss]]+I32</f>
        <v>1.0032959810744206</v>
      </c>
      <c r="J33" s="6">
        <f>Table3[[#This Row],[Dom Win/loss2]]+J32</f>
        <v>1.0101835218890924</v>
      </c>
      <c r="K33">
        <v>6.4783237292710016E-2</v>
      </c>
      <c r="L33">
        <v>3.7532446889952054E-2</v>
      </c>
      <c r="M33" s="6">
        <f>Table3[[#This Row],[BB Win/loss]]+M32</f>
        <v>1.8036554479040268</v>
      </c>
      <c r="N33" s="6">
        <f>Table3[[#This Row],[BB Win/loss2]]+N32</f>
        <v>1.7113438851275438</v>
      </c>
    </row>
    <row r="34" spans="1:14" x14ac:dyDescent="0.35">
      <c r="A34">
        <v>32</v>
      </c>
      <c r="B34" s="6">
        <f>1</f>
        <v>1</v>
      </c>
      <c r="C34">
        <v>7.0429248307359279E-3</v>
      </c>
      <c r="D34">
        <v>6.1506701589041585E-3</v>
      </c>
      <c r="E34" s="6">
        <f>Table3[[#This Row],[H-S Win/loss]]+E33</f>
        <v>1.1521091775772072</v>
      </c>
      <c r="F34" s="6">
        <f>Table3[[#This Row],[H-S Win/loss2]]+F33</f>
        <v>1.1975826330524872</v>
      </c>
      <c r="G34">
        <v>-1.8456335186619814E-2</v>
      </c>
      <c r="H34">
        <v>-1.839570329670322E-2</v>
      </c>
      <c r="I34" s="6">
        <f>Table3[[#This Row],[Dom Win/loss]]+I33</f>
        <v>0.98483964588780082</v>
      </c>
      <c r="J34" s="6">
        <f>Table3[[#This Row],[Dom Win/loss2]]+J33</f>
        <v>0.99178781859238918</v>
      </c>
      <c r="K34">
        <v>-0.14526452340576559</v>
      </c>
      <c r="L34">
        <v>-8.1115174825174816E-2</v>
      </c>
      <c r="M34" s="6">
        <f>Table3[[#This Row],[BB Win/loss]]+M33</f>
        <v>1.6583909244982611</v>
      </c>
      <c r="N34" s="6">
        <f>Table3[[#This Row],[BB Win/loss2]]+N33</f>
        <v>1.6302287103023689</v>
      </c>
    </row>
    <row r="35" spans="1:14" x14ac:dyDescent="0.35">
      <c r="A35">
        <v>33</v>
      </c>
      <c r="B35" s="6">
        <f>1</f>
        <v>1</v>
      </c>
      <c r="C35">
        <v>2.4456301360042149E-2</v>
      </c>
      <c r="D35">
        <v>2.1227416494912207E-2</v>
      </c>
      <c r="E35" s="6">
        <f>Table3[[#This Row],[H-S Win/loss]]+E34</f>
        <v>1.1765654789372493</v>
      </c>
      <c r="F35" s="6">
        <f>Table3[[#This Row],[H-S Win/loss2]]+F34</f>
        <v>1.2188100495473995</v>
      </c>
      <c r="G35">
        <v>3.0270536189775543E-2</v>
      </c>
      <c r="H35">
        <v>3.0736512605042052E-2</v>
      </c>
      <c r="I35" s="6">
        <f>Table3[[#This Row],[Dom Win/loss]]+I34</f>
        <v>1.0151101820775763</v>
      </c>
      <c r="J35" s="6">
        <f>Table3[[#This Row],[Dom Win/loss2]]+J34</f>
        <v>1.0225243311974312</v>
      </c>
      <c r="K35">
        <v>0.23206346643871786</v>
      </c>
      <c r="L35">
        <v>0.14102244521067422</v>
      </c>
      <c r="M35" s="6">
        <f>Table3[[#This Row],[BB Win/loss]]+M34</f>
        <v>1.8904543909369789</v>
      </c>
      <c r="N35" s="6">
        <f>Table3[[#This Row],[BB Win/loss2]]+N34</f>
        <v>1.7712511555130432</v>
      </c>
    </row>
    <row r="36" spans="1:14" x14ac:dyDescent="0.35">
      <c r="A36">
        <v>34</v>
      </c>
      <c r="B36" s="6">
        <f>1</f>
        <v>1</v>
      </c>
      <c r="C36">
        <v>4.916009917956872E-2</v>
      </c>
      <c r="D36">
        <v>4.1782714230212951E-2</v>
      </c>
      <c r="E36" s="6">
        <f>Table3[[#This Row],[H-S Win/loss]]+E35</f>
        <v>1.2257255781168179</v>
      </c>
      <c r="F36" s="6">
        <f>Table3[[#This Row],[H-S Win/loss2]]+F35</f>
        <v>1.2605927637776124</v>
      </c>
      <c r="G36">
        <v>-6.9561954007260418E-3</v>
      </c>
      <c r="H36">
        <v>-6.8526506024096188E-3</v>
      </c>
      <c r="I36" s="6">
        <f>Table3[[#This Row],[Dom Win/loss]]+I35</f>
        <v>1.0081539866768503</v>
      </c>
      <c r="J36" s="6">
        <f>Table3[[#This Row],[Dom Win/loss2]]+J35</f>
        <v>1.0156716805950217</v>
      </c>
      <c r="K36">
        <v>0.28633397543739264</v>
      </c>
      <c r="L36">
        <v>0.15249659999999998</v>
      </c>
      <c r="M36" s="6">
        <f>Table3[[#This Row],[BB Win/loss]]+M35</f>
        <v>2.1767883663743715</v>
      </c>
      <c r="N36" s="6">
        <f>Table3[[#This Row],[BB Win/loss2]]+N35</f>
        <v>1.9237477555130433</v>
      </c>
    </row>
    <row r="37" spans="1:14" x14ac:dyDescent="0.35">
      <c r="A37">
        <v>35</v>
      </c>
      <c r="B37" s="6">
        <f>1</f>
        <v>1</v>
      </c>
      <c r="C37">
        <v>-8.6960187731803043E-3</v>
      </c>
      <c r="D37">
        <v>-7.0945886489051689E-3</v>
      </c>
      <c r="E37" s="6">
        <f>Table3[[#This Row],[H-S Win/loss]]+E36</f>
        <v>1.2170295593436375</v>
      </c>
      <c r="F37" s="6">
        <f>Table3[[#This Row],[H-S Win/loss2]]+F36</f>
        <v>1.2534981751287073</v>
      </c>
      <c r="G37">
        <v>7.3122547655605497E-3</v>
      </c>
      <c r="H37">
        <v>7.2794999999999804E-3</v>
      </c>
      <c r="I37" s="6">
        <f>Table3[[#This Row],[Dom Win/loss]]+I36</f>
        <v>1.0154662414424109</v>
      </c>
      <c r="J37" s="6">
        <f>Table3[[#This Row],[Dom Win/loss2]]+J36</f>
        <v>1.0229511805950215</v>
      </c>
      <c r="K37">
        <v>0.10482034957952452</v>
      </c>
      <c r="L37">
        <v>5.0450032075471718E-2</v>
      </c>
      <c r="M37" s="6">
        <f>Table3[[#This Row],[BB Win/loss]]+M36</f>
        <v>2.281608715953896</v>
      </c>
      <c r="N37" s="6">
        <f>Table3[[#This Row],[BB Win/loss2]]+N36</f>
        <v>1.9741977875885151</v>
      </c>
    </row>
    <row r="38" spans="1:14" x14ac:dyDescent="0.35">
      <c r="A38">
        <v>36</v>
      </c>
      <c r="B38" s="6">
        <f>1</f>
        <v>1</v>
      </c>
      <c r="C38">
        <v>2.2132141409903792E-2</v>
      </c>
      <c r="D38">
        <v>1.8185377043627427E-2</v>
      </c>
      <c r="E38" s="6">
        <f>Table3[[#This Row],[H-S Win/loss]]+E37</f>
        <v>1.2391617007535414</v>
      </c>
      <c r="F38" s="6">
        <f>Table3[[#This Row],[H-S Win/loss2]]+F37</f>
        <v>1.2716835521723346</v>
      </c>
      <c r="G38">
        <v>-1.6652842097878602E-2</v>
      </c>
      <c r="H38">
        <v>-1.6458437587657783E-2</v>
      </c>
      <c r="I38" s="6">
        <f>Table3[[#This Row],[Dom Win/loss]]+I37</f>
        <v>0.99881339934453228</v>
      </c>
      <c r="J38" s="6">
        <f>Table3[[#This Row],[Dom Win/loss2]]+J37</f>
        <v>1.0064927430073638</v>
      </c>
      <c r="K38">
        <v>-5.2091310305381763E-2</v>
      </c>
      <c r="L38">
        <v>-2.3867433768829764E-2</v>
      </c>
      <c r="M38" s="6">
        <f>Table3[[#This Row],[BB Win/loss]]+M37</f>
        <v>2.2295174056485143</v>
      </c>
      <c r="N38" s="6">
        <f>Table3[[#This Row],[BB Win/loss2]]+N37</f>
        <v>1.9503303538196852</v>
      </c>
    </row>
    <row r="39" spans="1:14" x14ac:dyDescent="0.35">
      <c r="A39">
        <v>37</v>
      </c>
      <c r="B39" s="6">
        <f>1</f>
        <v>1</v>
      </c>
      <c r="C39">
        <v>5.3396910285853E-2</v>
      </c>
      <c r="D39">
        <v>4.3091156104471298E-2</v>
      </c>
      <c r="E39" s="6">
        <f>Table3[[#This Row],[H-S Win/loss]]+E38</f>
        <v>1.2925586110393943</v>
      </c>
      <c r="F39" s="6">
        <f>Table3[[#This Row],[H-S Win/loss2]]+F38</f>
        <v>1.314774708276806</v>
      </c>
      <c r="G39">
        <v>9.9867523116521865E-3</v>
      </c>
      <c r="H39">
        <v>1.0035333333333309E-2</v>
      </c>
      <c r="I39" s="6">
        <f>Table3[[#This Row],[Dom Win/loss]]+I38</f>
        <v>1.0088001516561844</v>
      </c>
      <c r="J39" s="6">
        <f>Table3[[#This Row],[Dom Win/loss2]]+J38</f>
        <v>1.0165280763406972</v>
      </c>
      <c r="K39">
        <v>0.18446492607258594</v>
      </c>
      <c r="L39">
        <v>8.6585554838709639E-2</v>
      </c>
      <c r="M39" s="6">
        <f>Table3[[#This Row],[BB Win/loss]]+M38</f>
        <v>2.4139823317211002</v>
      </c>
      <c r="N39" s="6">
        <f>Table3[[#This Row],[BB Win/loss2]]+N38</f>
        <v>2.0369159086583948</v>
      </c>
    </row>
    <row r="40" spans="1:14" x14ac:dyDescent="0.35">
      <c r="A40">
        <v>38</v>
      </c>
      <c r="B40" s="6">
        <f>1</f>
        <v>1</v>
      </c>
      <c r="C40">
        <v>6.3856121687295014E-2</v>
      </c>
      <c r="D40">
        <v>4.940288288818559E-2</v>
      </c>
      <c r="E40" s="6">
        <f>Table3[[#This Row],[H-S Win/loss]]+E39</f>
        <v>1.3564147327266893</v>
      </c>
      <c r="F40" s="6">
        <f>Table3[[#This Row],[H-S Win/loss2]]+F39</f>
        <v>1.3641775911649916</v>
      </c>
      <c r="G40">
        <v>7.3127369113566307E-2</v>
      </c>
      <c r="H40">
        <v>7.2752999999999998E-2</v>
      </c>
      <c r="I40" s="6">
        <f>Table3[[#This Row],[Dom Win/loss]]+I39</f>
        <v>1.0819275207697507</v>
      </c>
      <c r="J40" s="6">
        <f>Table3[[#This Row],[Dom Win/loss2]]+J39</f>
        <v>1.0892810763406973</v>
      </c>
      <c r="K40">
        <v>-0.1805287781640911</v>
      </c>
      <c r="L40">
        <v>-7.7985553291535947E-2</v>
      </c>
      <c r="M40" s="6">
        <f>Table3[[#This Row],[BB Win/loss]]+M39</f>
        <v>2.233453553557009</v>
      </c>
      <c r="N40" s="6">
        <f>Table3[[#This Row],[BB Win/loss2]]+N39</f>
        <v>1.9589303553668589</v>
      </c>
    </row>
    <row r="41" spans="1:14" x14ac:dyDescent="0.35">
      <c r="A41">
        <v>39</v>
      </c>
      <c r="B41" s="6">
        <f>1</f>
        <v>1</v>
      </c>
      <c r="C41">
        <v>3.3766872852511343E-2</v>
      </c>
      <c r="D41">
        <v>2.4894209741170074E-2</v>
      </c>
      <c r="E41" s="6">
        <f>Table3[[#This Row],[H-S Win/loss]]+E40</f>
        <v>1.3901816055792007</v>
      </c>
      <c r="F41" s="6">
        <f>Table3[[#This Row],[H-S Win/loss2]]+F40</f>
        <v>1.3890718009061618</v>
      </c>
      <c r="G41">
        <v>-3.9014936157467955E-2</v>
      </c>
      <c r="H41">
        <v>-3.6182795698924693E-2</v>
      </c>
      <c r="I41" s="6">
        <f>Table3[[#This Row],[Dom Win/loss]]+I40</f>
        <v>1.0429125846122829</v>
      </c>
      <c r="J41" s="6">
        <f>Table3[[#This Row],[Dom Win/loss2]]+J40</f>
        <v>1.0530982806417726</v>
      </c>
      <c r="K41">
        <v>-8.2496885291579364E-2</v>
      </c>
      <c r="L41">
        <v>-3.8651605734767003E-2</v>
      </c>
      <c r="M41" s="6">
        <f>Table3[[#This Row],[BB Win/loss]]+M40</f>
        <v>2.1509566682654295</v>
      </c>
      <c r="N41" s="6">
        <f>Table3[[#This Row],[BB Win/loss2]]+N40</f>
        <v>1.9202787496320919</v>
      </c>
    </row>
    <row r="42" spans="1:14" x14ac:dyDescent="0.35">
      <c r="A42">
        <v>40</v>
      </c>
      <c r="B42" s="6">
        <f>1</f>
        <v>1</v>
      </c>
      <c r="C42">
        <v>5.6671665287070364E-2</v>
      </c>
      <c r="D42">
        <v>4.0765656126962542E-2</v>
      </c>
      <c r="E42" s="6">
        <f>Table3[[#This Row],[H-S Win/loss]]+E41</f>
        <v>1.4468532708662711</v>
      </c>
      <c r="F42" s="6">
        <f>Table3[[#This Row],[H-S Win/loss2]]+F41</f>
        <v>1.4298374570331243</v>
      </c>
      <c r="G42">
        <v>3.5273934115959745E-4</v>
      </c>
      <c r="H42">
        <v>3.3941454130189536E-4</v>
      </c>
      <c r="I42" s="6">
        <f>Table3[[#This Row],[Dom Win/loss]]+I41</f>
        <v>1.0432653239534424</v>
      </c>
      <c r="J42" s="6">
        <f>Table3[[#This Row],[Dom Win/loss2]]+J41</f>
        <v>1.0534376951830744</v>
      </c>
      <c r="K42">
        <v>0.10557863392498021</v>
      </c>
      <c r="L42">
        <v>5.145472034428801E-2</v>
      </c>
      <c r="M42" s="6">
        <f>Table3[[#This Row],[BB Win/loss]]+M41</f>
        <v>2.2565353021904095</v>
      </c>
      <c r="N42" s="6">
        <f>Table3[[#This Row],[BB Win/loss2]]+N41</f>
        <v>1.97173346997638</v>
      </c>
    </row>
    <row r="43" spans="1:14" x14ac:dyDescent="0.35">
      <c r="A43">
        <v>41</v>
      </c>
      <c r="B43" s="6">
        <f>1</f>
        <v>1</v>
      </c>
      <c r="C43">
        <v>2.5422782100342718E-2</v>
      </c>
      <c r="D43">
        <v>1.7571085204183413E-2</v>
      </c>
      <c r="E43" s="6">
        <f>Table3[[#This Row],[H-S Win/loss]]+E42</f>
        <v>1.4722760529666139</v>
      </c>
      <c r="F43" s="6">
        <f>Table3[[#This Row],[H-S Win/loss2]]+F42</f>
        <v>1.4474085422373077</v>
      </c>
      <c r="G43">
        <v>4.6813680056227214E-2</v>
      </c>
      <c r="H43">
        <v>4.5029999999999938E-2</v>
      </c>
      <c r="I43" s="6">
        <f>Table3[[#This Row],[Dom Win/loss]]+I42</f>
        <v>1.0900790040096697</v>
      </c>
      <c r="J43" s="6">
        <f>Table3[[#This Row],[Dom Win/loss2]]+J42</f>
        <v>1.0984676951830743</v>
      </c>
      <c r="K43">
        <v>0.17625395016111156</v>
      </c>
      <c r="L43">
        <v>8.1695374468085058E-2</v>
      </c>
      <c r="M43" s="6">
        <f>Table3[[#This Row],[BB Win/loss]]+M42</f>
        <v>2.4327892523515211</v>
      </c>
      <c r="N43" s="6">
        <f>Table3[[#This Row],[BB Win/loss2]]+N42</f>
        <v>2.0534288444444648</v>
      </c>
    </row>
    <row r="44" spans="1:14" x14ac:dyDescent="0.35">
      <c r="A44">
        <v>42</v>
      </c>
      <c r="B44" s="6">
        <f>1</f>
        <v>1</v>
      </c>
      <c r="C44">
        <v>0.15094633598103951</v>
      </c>
      <c r="D44">
        <v>0.10252583792073838</v>
      </c>
      <c r="E44" s="6">
        <f>Table3[[#This Row],[H-S Win/loss]]+E43</f>
        <v>1.6232223889476534</v>
      </c>
      <c r="F44" s="6">
        <f>Table3[[#This Row],[H-S Win/loss2]]+F43</f>
        <v>1.5499343801580461</v>
      </c>
      <c r="G44">
        <v>0.10394090886415716</v>
      </c>
      <c r="H44">
        <v>9.5672454545454616E-2</v>
      </c>
      <c r="I44" s="6">
        <f>Table3[[#This Row],[Dom Win/loss]]+I43</f>
        <v>1.1940199128738269</v>
      </c>
      <c r="J44" s="6">
        <f>Table3[[#This Row],[Dom Win/loss2]]+J43</f>
        <v>1.1941401497285289</v>
      </c>
      <c r="K44">
        <v>0.27811492075943445</v>
      </c>
      <c r="L44">
        <v>0.1191730145888595</v>
      </c>
      <c r="M44" s="6">
        <f>Table3[[#This Row],[BB Win/loss]]+M43</f>
        <v>2.7109041731109556</v>
      </c>
      <c r="N44" s="6">
        <f>Table3[[#This Row],[BB Win/loss2]]+N43</f>
        <v>2.1726018590333243</v>
      </c>
    </row>
    <row r="45" spans="1:14" x14ac:dyDescent="0.35">
      <c r="A45">
        <v>43</v>
      </c>
      <c r="B45" s="6">
        <f>1</f>
        <v>1</v>
      </c>
      <c r="C45">
        <v>-3.7919765523820682E-2</v>
      </c>
      <c r="D45">
        <v>-2.3360795034625133E-2</v>
      </c>
      <c r="E45" s="6">
        <f>Table3[[#This Row],[H-S Win/loss]]+E44</f>
        <v>1.5853026234238328</v>
      </c>
      <c r="F45" s="6">
        <f>Table3[[#This Row],[H-S Win/loss2]]+F44</f>
        <v>1.526573585123421</v>
      </c>
      <c r="G45">
        <v>-3.2450993563407159E-2</v>
      </c>
      <c r="H45">
        <v>-2.7261368983957278E-2</v>
      </c>
      <c r="I45" s="6">
        <f>Table3[[#This Row],[Dom Win/loss]]+I44</f>
        <v>1.1615689193104197</v>
      </c>
      <c r="J45" s="6">
        <f>Table3[[#This Row],[Dom Win/loss2]]+J44</f>
        <v>1.1668787807445715</v>
      </c>
      <c r="K45">
        <v>-0.45197983700629285</v>
      </c>
      <c r="L45">
        <v>-0.17305153957219252</v>
      </c>
      <c r="M45" s="6">
        <f>Table3[[#This Row],[BB Win/loss]]+M44</f>
        <v>2.2589243361046627</v>
      </c>
      <c r="N45" s="6">
        <f>Table3[[#This Row],[BB Win/loss2]]+N44</f>
        <v>1.9995503194611317</v>
      </c>
    </row>
    <row r="46" spans="1:14" x14ac:dyDescent="0.35">
      <c r="A46">
        <v>44</v>
      </c>
      <c r="B46" s="6">
        <f>1</f>
        <v>1</v>
      </c>
      <c r="C46">
        <v>0</v>
      </c>
      <c r="D46">
        <v>0</v>
      </c>
      <c r="E46" s="6">
        <f>Table3[[#This Row],[H-S Win/loss]]+E45</f>
        <v>1.5853026234238328</v>
      </c>
      <c r="F46" s="6">
        <f>Table3[[#This Row],[H-S Win/loss2]]+F45</f>
        <v>1.526573585123421</v>
      </c>
      <c r="G46">
        <v>1.9664862338248868E-2</v>
      </c>
      <c r="H46">
        <v>1.6983000000000012E-2</v>
      </c>
      <c r="I46" s="6">
        <f>Table3[[#This Row],[Dom Win/loss]]+I45</f>
        <v>1.1812337816486687</v>
      </c>
      <c r="J46" s="6">
        <f>Table3[[#This Row],[Dom Win/loss2]]+J45</f>
        <v>1.1838617807445715</v>
      </c>
      <c r="K46">
        <v>-8.7822670385293955E-2</v>
      </c>
      <c r="L46">
        <v>-4.0661612903225772E-2</v>
      </c>
      <c r="M46" s="6">
        <f>Table3[[#This Row],[BB Win/loss]]+M45</f>
        <v>2.1711016657193687</v>
      </c>
      <c r="N46" s="6">
        <f>Table3[[#This Row],[BB Win/loss2]]+N45</f>
        <v>1.9588887065579059</v>
      </c>
    </row>
    <row r="47" spans="1:14" x14ac:dyDescent="0.35">
      <c r="A47">
        <v>45</v>
      </c>
      <c r="B47" s="6">
        <f>1</f>
        <v>1</v>
      </c>
      <c r="C47">
        <v>4.0589143029632298E-2</v>
      </c>
      <c r="D47">
        <v>2.5603403684509481E-2</v>
      </c>
      <c r="E47" s="6">
        <f>Table3[[#This Row],[H-S Win/loss]]+E46</f>
        <v>1.6258917664534651</v>
      </c>
      <c r="F47" s="6">
        <f>Table3[[#This Row],[H-S Win/loss2]]+F46</f>
        <v>1.5521769888079304</v>
      </c>
      <c r="G47">
        <v>3.773737792503902E-2</v>
      </c>
      <c r="H47">
        <v>3.204656807511732E-2</v>
      </c>
      <c r="I47" s="6">
        <f>Table3[[#This Row],[Dom Win/loss]]+I46</f>
        <v>1.2189711595737076</v>
      </c>
      <c r="J47" s="6">
        <f>Table3[[#This Row],[Dom Win/loss2]]+J46</f>
        <v>1.2159083488196889</v>
      </c>
      <c r="K47">
        <v>-0.12471351462397978</v>
      </c>
      <c r="L47">
        <v>-6.0189350787400384E-2</v>
      </c>
      <c r="M47" s="6">
        <f>Table3[[#This Row],[BB Win/loss]]+M46</f>
        <v>2.046388151095389</v>
      </c>
      <c r="N47" s="6">
        <f>Table3[[#This Row],[BB Win/loss2]]+N46</f>
        <v>1.8986993557705056</v>
      </c>
    </row>
    <row r="48" spans="1:14" x14ac:dyDescent="0.35">
      <c r="A48">
        <v>46</v>
      </c>
      <c r="B48" s="6">
        <f>1</f>
        <v>1</v>
      </c>
      <c r="C48">
        <v>-1.544565087628059E-2</v>
      </c>
      <c r="D48">
        <v>-9.4998026282966976E-3</v>
      </c>
      <c r="E48" s="6">
        <f>Table3[[#This Row],[H-S Win/loss]]+E47</f>
        <v>1.6104461155771845</v>
      </c>
      <c r="F48" s="6">
        <f>Table3[[#This Row],[H-S Win/loss2]]+F47</f>
        <v>1.5426771861796338</v>
      </c>
      <c r="G48">
        <v>-3.4147706986064709E-2</v>
      </c>
      <c r="H48">
        <v>-2.8097783251231523E-2</v>
      </c>
      <c r="I48" s="6">
        <f>Table3[[#This Row],[Dom Win/loss]]+I47</f>
        <v>1.1848234525876429</v>
      </c>
      <c r="J48" s="6">
        <f>Table3[[#This Row],[Dom Win/loss2]]+J47</f>
        <v>1.1878105655684574</v>
      </c>
      <c r="K48">
        <v>3.408576427371407E-2</v>
      </c>
      <c r="L48">
        <v>1.7504060869565227E-2</v>
      </c>
      <c r="M48" s="6">
        <f>Table3[[#This Row],[BB Win/loss]]+M47</f>
        <v>2.0804739153691032</v>
      </c>
      <c r="N48" s="6">
        <f>Table3[[#This Row],[BB Win/loss2]]+N47</f>
        <v>1.9162034166400708</v>
      </c>
    </row>
    <row r="49" spans="1:14" x14ac:dyDescent="0.35">
      <c r="A49">
        <v>47</v>
      </c>
      <c r="B49" s="6">
        <f>1</f>
        <v>1</v>
      </c>
      <c r="C49">
        <v>-5.9706026910833779E-2</v>
      </c>
      <c r="D49">
        <v>-3.7074215854428084E-2</v>
      </c>
      <c r="E49" s="6">
        <f>Table3[[#This Row],[H-S Win/loss]]+E48</f>
        <v>1.5507400886663507</v>
      </c>
      <c r="F49" s="6">
        <f>Table3[[#This Row],[H-S Win/loss2]]+F48</f>
        <v>1.5056029703252056</v>
      </c>
      <c r="G49">
        <v>9.5723908907841687E-4</v>
      </c>
      <c r="H49">
        <v>8.1041666666671966E-4</v>
      </c>
      <c r="I49" s="6">
        <f>Table3[[#This Row],[Dom Win/loss]]+I48</f>
        <v>1.1857806916767213</v>
      </c>
      <c r="J49" s="6">
        <f>Table3[[#This Row],[Dom Win/loss2]]+J48</f>
        <v>1.1886209822351241</v>
      </c>
      <c r="K49">
        <v>8.3867959678110643E-2</v>
      </c>
      <c r="L49">
        <v>4.2327800851621383E-2</v>
      </c>
      <c r="M49" s="6">
        <f>Table3[[#This Row],[BB Win/loss]]+M48</f>
        <v>2.1643418750472136</v>
      </c>
      <c r="N49" s="6">
        <f>Table3[[#This Row],[BB Win/loss2]]+N48</f>
        <v>1.9585312174916922</v>
      </c>
    </row>
    <row r="50" spans="1:14" x14ac:dyDescent="0.35">
      <c r="A50">
        <v>48</v>
      </c>
      <c r="B50" s="6">
        <f>1</f>
        <v>1</v>
      </c>
      <c r="C50">
        <v>2.0738537053892166E-2</v>
      </c>
      <c r="D50">
        <v>1.3373315880243659E-2</v>
      </c>
      <c r="E50" s="6">
        <f>Table3[[#This Row],[H-S Win/loss]]+E49</f>
        <v>1.5714786257202429</v>
      </c>
      <c r="F50" s="6">
        <f>Table3[[#This Row],[H-S Win/loss2]]+F49</f>
        <v>1.5189762862054492</v>
      </c>
      <c r="G50">
        <v>5.1455969500778541E-2</v>
      </c>
      <c r="H50">
        <v>4.352831818181821E-2</v>
      </c>
      <c r="I50" s="6">
        <f>Table3[[#This Row],[Dom Win/loss]]+I49</f>
        <v>1.2372366611774999</v>
      </c>
      <c r="J50" s="6">
        <f>Table3[[#This Row],[Dom Win/loss2]]+J49</f>
        <v>1.2321493004169424</v>
      </c>
      <c r="K50">
        <v>0.13277893274448455</v>
      </c>
      <c r="L50">
        <v>6.4291636363636384E-2</v>
      </c>
      <c r="M50" s="6">
        <f>Table3[[#This Row],[BB Win/loss]]+M49</f>
        <v>2.297120807791698</v>
      </c>
      <c r="N50" s="6">
        <f>Table3[[#This Row],[BB Win/loss2]]+N49</f>
        <v>2.0228228538553288</v>
      </c>
    </row>
    <row r="51" spans="1:14" x14ac:dyDescent="0.35">
      <c r="A51">
        <v>49</v>
      </c>
      <c r="B51" s="6">
        <f>1</f>
        <v>1</v>
      </c>
      <c r="C51">
        <v>-3.8698715896018421E-2</v>
      </c>
      <c r="D51">
        <v>-2.4625671175312325E-2</v>
      </c>
      <c r="E51" s="6">
        <f>Table3[[#This Row],[H-S Win/loss]]+E50</f>
        <v>1.5327799098242245</v>
      </c>
      <c r="F51" s="6">
        <f>Table3[[#This Row],[H-S Win/loss2]]+F50</f>
        <v>1.4943506150301369</v>
      </c>
      <c r="G51">
        <v>-2.1925201732116626E-2</v>
      </c>
      <c r="H51">
        <v>-1.7773603238866311E-2</v>
      </c>
      <c r="I51" s="6">
        <f>Table3[[#This Row],[Dom Win/loss]]+I50</f>
        <v>1.2153114594453833</v>
      </c>
      <c r="J51" s="6">
        <f>Table3[[#This Row],[Dom Win/loss2]]+J50</f>
        <v>1.2143756971780761</v>
      </c>
      <c r="K51">
        <v>1.4104814616536312E-2</v>
      </c>
      <c r="L51">
        <v>6.4170000000000052E-3</v>
      </c>
      <c r="M51" s="6">
        <f>Table3[[#This Row],[BB Win/loss]]+M50</f>
        <v>2.3112256224082341</v>
      </c>
      <c r="N51" s="6">
        <f>Table3[[#This Row],[BB Win/loss2]]+N50</f>
        <v>2.0292398538553287</v>
      </c>
    </row>
    <row r="52" spans="1:14" x14ac:dyDescent="0.35">
      <c r="A52">
        <v>50</v>
      </c>
      <c r="B52" s="6">
        <f>1</f>
        <v>1</v>
      </c>
      <c r="C52">
        <v>8.5427664199425227E-2</v>
      </c>
      <c r="D52">
        <v>5.5733809956591787E-2</v>
      </c>
      <c r="E52" s="6">
        <f>Table3[[#This Row],[H-S Win/loss]]+E51</f>
        <v>1.6182075740236497</v>
      </c>
      <c r="F52" s="6">
        <f>Table3[[#This Row],[H-S Win/loss2]]+F51</f>
        <v>1.5500844249867287</v>
      </c>
      <c r="G52">
        <v>-1.1328930525667316E-2</v>
      </c>
      <c r="H52">
        <v>-9.3499479956662534E-3</v>
      </c>
      <c r="I52" s="6">
        <f>Table3[[#This Row],[Dom Win/loss]]+I51</f>
        <v>1.2039825289197159</v>
      </c>
      <c r="J52" s="6">
        <f>Table3[[#This Row],[Dom Win/loss2]]+J51</f>
        <v>1.2050257491824099</v>
      </c>
      <c r="K52">
        <v>0.29574965720528101</v>
      </c>
      <c r="L52">
        <v>0.13369370000000003</v>
      </c>
      <c r="M52" s="6">
        <f>Table3[[#This Row],[BB Win/loss]]+M51</f>
        <v>2.6069752796135153</v>
      </c>
      <c r="N52" s="6">
        <f>Table3[[#This Row],[BB Win/loss2]]+N51</f>
        <v>2.1629335538553285</v>
      </c>
    </row>
    <row r="53" spans="1:14" x14ac:dyDescent="0.35">
      <c r="A53">
        <v>51</v>
      </c>
      <c r="B53" s="6">
        <f>1</f>
        <v>1</v>
      </c>
      <c r="C53">
        <v>-1.3654666433495858E-2</v>
      </c>
      <c r="D53">
        <v>-8.2508161536583597E-3</v>
      </c>
      <c r="E53" s="6">
        <f>Table3[[#This Row],[H-S Win/loss]]+E52</f>
        <v>1.6045529075901539</v>
      </c>
      <c r="F53" s="6">
        <f>Table3[[#This Row],[H-S Win/loss2]]+F52</f>
        <v>1.5418336088330704</v>
      </c>
      <c r="G53">
        <v>-2.9280482770514326E-2</v>
      </c>
      <c r="H53">
        <v>-2.4539999999999985E-2</v>
      </c>
      <c r="I53" s="6">
        <f>Table3[[#This Row],[Dom Win/loss]]+I52</f>
        <v>1.1747020461492015</v>
      </c>
      <c r="J53" s="6">
        <f>Table3[[#This Row],[Dom Win/loss2]]+J52</f>
        <v>1.1804857491824099</v>
      </c>
      <c r="K53">
        <v>-0.13525466813047204</v>
      </c>
      <c r="L53">
        <v>-5.4487997435897502E-2</v>
      </c>
      <c r="M53" s="6">
        <f>Table3[[#This Row],[BB Win/loss]]+M52</f>
        <v>2.4717206114830432</v>
      </c>
      <c r="N53" s="6">
        <f>Table3[[#This Row],[BB Win/loss2]]+N52</f>
        <v>2.1084455564194311</v>
      </c>
    </row>
    <row r="54" spans="1:14" x14ac:dyDescent="0.35">
      <c r="A54">
        <v>52</v>
      </c>
      <c r="B54" s="6">
        <f>1</f>
        <v>1</v>
      </c>
      <c r="C54">
        <v>-7.9141147827527361E-2</v>
      </c>
      <c r="D54">
        <v>-4.9322865860738654E-2</v>
      </c>
      <c r="E54" s="6">
        <f>Table3[[#This Row],[H-S Win/loss]]+E53</f>
        <v>1.5254117597626264</v>
      </c>
      <c r="F54" s="6">
        <f>Table3[[#This Row],[H-S Win/loss2]]+F53</f>
        <v>1.4925107429723317</v>
      </c>
      <c r="G54">
        <v>6.9031401321877038E-3</v>
      </c>
      <c r="H54">
        <v>5.894841371460958E-3</v>
      </c>
      <c r="I54" s="6">
        <f>Table3[[#This Row],[Dom Win/loss]]+I53</f>
        <v>1.1816051862813892</v>
      </c>
      <c r="J54" s="6">
        <f>Table3[[#This Row],[Dom Win/loss2]]+J53</f>
        <v>1.1863805905538709</v>
      </c>
      <c r="K54">
        <v>-7.0272808488390903E-2</v>
      </c>
      <c r="L54">
        <v>-2.9618000000000075E-2</v>
      </c>
      <c r="M54" s="6">
        <f>Table3[[#This Row],[BB Win/loss]]+M53</f>
        <v>2.4014478029946522</v>
      </c>
      <c r="N54" s="6">
        <f>Table3[[#This Row],[BB Win/loss2]]+N53</f>
        <v>2.078827556419431</v>
      </c>
    </row>
    <row r="55" spans="1:14" x14ac:dyDescent="0.35">
      <c r="A55">
        <v>53</v>
      </c>
      <c r="B55" s="6">
        <f>1</f>
        <v>1</v>
      </c>
      <c r="C55">
        <v>-5.8444712983787089E-2</v>
      </c>
      <c r="D55">
        <v>-3.8314056915938449E-2</v>
      </c>
      <c r="E55" s="6">
        <f>Table3[[#This Row],[H-S Win/loss]]+E54</f>
        <v>1.4669670467788394</v>
      </c>
      <c r="F55" s="6">
        <f>Table3[[#This Row],[H-S Win/loss2]]+F54</f>
        <v>1.4541966860563933</v>
      </c>
      <c r="G55">
        <v>-7.0006588832615527E-2</v>
      </c>
      <c r="H55">
        <v>-5.9430826354679889E-2</v>
      </c>
      <c r="I55" s="6">
        <f>Table3[[#This Row],[Dom Win/loss]]+I54</f>
        <v>1.1115985974487737</v>
      </c>
      <c r="J55" s="6">
        <f>Table3[[#This Row],[Dom Win/loss2]]+J54</f>
        <v>1.126949764199191</v>
      </c>
      <c r="K55">
        <v>-0.21462938004159451</v>
      </c>
      <c r="L55">
        <v>-9.3221236070780311E-2</v>
      </c>
      <c r="M55" s="6">
        <f>Table3[[#This Row],[BB Win/loss]]+M54</f>
        <v>2.1868184229530576</v>
      </c>
      <c r="N55" s="6">
        <f>Table3[[#This Row],[BB Win/loss2]]+N54</f>
        <v>1.9856063203486507</v>
      </c>
    </row>
    <row r="56" spans="1:14" x14ac:dyDescent="0.35">
      <c r="A56">
        <v>54</v>
      </c>
      <c r="B56" s="6">
        <f>1</f>
        <v>1</v>
      </c>
      <c r="C56">
        <v>2.4811046844191251E-2</v>
      </c>
      <c r="D56">
        <v>1.691315895518666E-2</v>
      </c>
      <c r="E56" s="6">
        <f>Table3[[#This Row],[H-S Win/loss]]+E55</f>
        <v>1.4917780936230307</v>
      </c>
      <c r="F56" s="6">
        <f>Table3[[#This Row],[H-S Win/loss2]]+F55</f>
        <v>1.47110984501158</v>
      </c>
      <c r="G56">
        <v>2.1591488745344334E-2</v>
      </c>
      <c r="H56">
        <v>1.9487884615384685E-2</v>
      </c>
      <c r="I56" s="6">
        <f>Table3[[#This Row],[Dom Win/loss]]+I55</f>
        <v>1.133190086194118</v>
      </c>
      <c r="J56" s="6">
        <f>Table3[[#This Row],[Dom Win/loss2]]+J55</f>
        <v>1.1464376488145758</v>
      </c>
      <c r="K56">
        <v>5.9809596111760177E-2</v>
      </c>
      <c r="L56">
        <v>2.8648059830866823E-2</v>
      </c>
      <c r="M56" s="6">
        <f>Table3[[#This Row],[BB Win/loss]]+M55</f>
        <v>2.2466280190648176</v>
      </c>
      <c r="N56" s="6">
        <f>Table3[[#This Row],[BB Win/loss2]]+N55</f>
        <v>2.0142543801795174</v>
      </c>
    </row>
    <row r="57" spans="1:14" x14ac:dyDescent="0.35">
      <c r="A57">
        <v>55</v>
      </c>
      <c r="B57" s="6">
        <f>1</f>
        <v>1</v>
      </c>
      <c r="C57">
        <v>7.0856082067491943E-2</v>
      </c>
      <c r="D57">
        <v>4.749773600402335E-2</v>
      </c>
      <c r="E57" s="6">
        <f>Table3[[#This Row],[H-S Win/loss]]+E56</f>
        <v>1.5626341756905227</v>
      </c>
      <c r="F57" s="6">
        <f>Table3[[#This Row],[H-S Win/loss2]]+F56</f>
        <v>1.5186075810156034</v>
      </c>
      <c r="G57">
        <v>9.8770365812224162E-3</v>
      </c>
      <c r="H57">
        <v>8.7443333333333713E-3</v>
      </c>
      <c r="I57" s="6">
        <f>Table3[[#This Row],[Dom Win/loss]]+I56</f>
        <v>1.1430671227753404</v>
      </c>
      <c r="J57" s="6">
        <f>Table3[[#This Row],[Dom Win/loss2]]+J56</f>
        <v>1.1551819821479092</v>
      </c>
      <c r="K57">
        <v>6.9146084817458917E-2</v>
      </c>
      <c r="L57">
        <v>3.2197720689655179E-2</v>
      </c>
      <c r="M57" s="6">
        <f>Table3[[#This Row],[BB Win/loss]]+M56</f>
        <v>2.3157741038822763</v>
      </c>
      <c r="N57" s="6">
        <f>Table3[[#This Row],[BB Win/loss2]]+N56</f>
        <v>2.0464521008691725</v>
      </c>
    </row>
    <row r="58" spans="1:14" x14ac:dyDescent="0.35">
      <c r="A58">
        <v>56</v>
      </c>
      <c r="B58" s="6">
        <f>1</f>
        <v>1</v>
      </c>
      <c r="C58">
        <v>1.5196432473346635E-2</v>
      </c>
      <c r="D58">
        <v>9.7248816836041519E-3</v>
      </c>
      <c r="E58" s="6">
        <f>Table3[[#This Row],[H-S Win/loss]]+E57</f>
        <v>1.5778306081638693</v>
      </c>
      <c r="F58" s="6">
        <f>Table3[[#This Row],[H-S Win/loss2]]+F57</f>
        <v>1.5283324626992076</v>
      </c>
      <c r="G58">
        <v>5.6647043091774978E-2</v>
      </c>
      <c r="H58">
        <v>4.9715999999999955E-2</v>
      </c>
      <c r="I58" s="6">
        <f>Table3[[#This Row],[Dom Win/loss]]+I57</f>
        <v>1.1997141658671153</v>
      </c>
      <c r="J58" s="6">
        <f>Table3[[#This Row],[Dom Win/loss2]]+J57</f>
        <v>1.2048979821479091</v>
      </c>
      <c r="K58">
        <v>-0.13569167519997036</v>
      </c>
      <c r="L58">
        <v>-6.1213588888889003E-2</v>
      </c>
      <c r="M58" s="6">
        <f>Table3[[#This Row],[BB Win/loss]]+M57</f>
        <v>2.1800824286823062</v>
      </c>
      <c r="N58" s="6">
        <f>Table3[[#This Row],[BB Win/loss2]]+N57</f>
        <v>1.9852385119802836</v>
      </c>
    </row>
    <row r="59" spans="1:14" x14ac:dyDescent="0.35">
      <c r="A59">
        <v>57</v>
      </c>
      <c r="B59" s="6">
        <f>1</f>
        <v>1</v>
      </c>
      <c r="C59">
        <v>-5.9557970133831267E-3</v>
      </c>
      <c r="D59">
        <v>-3.7746745325937898E-3</v>
      </c>
      <c r="E59" s="6">
        <f>Table3[[#This Row],[H-S Win/loss]]+E58</f>
        <v>1.5718748111504861</v>
      </c>
      <c r="F59" s="6">
        <f>Table3[[#This Row],[H-S Win/loss2]]+F58</f>
        <v>1.5245577881666139</v>
      </c>
      <c r="G59">
        <v>-4.4541766880887075E-2</v>
      </c>
      <c r="H59">
        <v>-3.7240418938466656E-2</v>
      </c>
      <c r="I59" s="6">
        <f>Table3[[#This Row],[Dom Win/loss]]+I58</f>
        <v>1.1551723989862281</v>
      </c>
      <c r="J59" s="6">
        <f>Table3[[#This Row],[Dom Win/loss2]]+J58</f>
        <v>1.1676575632094424</v>
      </c>
      <c r="K59">
        <v>-0.3069326952717224</v>
      </c>
      <c r="L59">
        <v>-0.14749285994150668</v>
      </c>
      <c r="M59" s="6">
        <f>Table3[[#This Row],[BB Win/loss]]+M58</f>
        <v>1.8731497334105838</v>
      </c>
      <c r="N59" s="6">
        <f>Table3[[#This Row],[BB Win/loss2]]+N58</f>
        <v>1.8377456520387769</v>
      </c>
    </row>
    <row r="60" spans="1:14" x14ac:dyDescent="0.35">
      <c r="A60">
        <v>58</v>
      </c>
      <c r="B60" s="6">
        <f>1</f>
        <v>1</v>
      </c>
      <c r="C60">
        <v>-4.7513865533572369E-2</v>
      </c>
      <c r="D60">
        <v>-3.0227512519776328E-2</v>
      </c>
      <c r="E60" s="6">
        <f>Table3[[#This Row],[H-S Win/loss]]+E59</f>
        <v>1.5243609456169138</v>
      </c>
      <c r="F60" s="6">
        <f>Table3[[#This Row],[H-S Win/loss2]]+F59</f>
        <v>1.4943302756468375</v>
      </c>
      <c r="G60">
        <v>1.5414300317664668E-2</v>
      </c>
      <c r="H60">
        <v>1.3386069767441843E-2</v>
      </c>
      <c r="I60" s="6">
        <f>Table3[[#This Row],[Dom Win/loss]]+I59</f>
        <v>1.1705866993038929</v>
      </c>
      <c r="J60" s="6">
        <f>Table3[[#This Row],[Dom Win/loss2]]+J59</f>
        <v>1.1810436329768843</v>
      </c>
      <c r="K60">
        <v>-5.2048081110948052E-3</v>
      </c>
      <c r="L60">
        <v>-2.9338272727273719E-3</v>
      </c>
      <c r="M60" s="6">
        <f>Table3[[#This Row],[BB Win/loss]]+M59</f>
        <v>1.8679449252994891</v>
      </c>
      <c r="N60" s="6">
        <f>Table3[[#This Row],[BB Win/loss2]]+N59</f>
        <v>1.8348118247660496</v>
      </c>
    </row>
    <row r="61" spans="1:14" x14ac:dyDescent="0.35">
      <c r="A61">
        <v>59</v>
      </c>
      <c r="B61" s="6">
        <f>1</f>
        <v>1</v>
      </c>
      <c r="C61">
        <v>0.16323966183298386</v>
      </c>
      <c r="D61">
        <v>0.10708727634511801</v>
      </c>
      <c r="E61" s="6">
        <f>Table3[[#This Row],[H-S Win/loss]]+E60</f>
        <v>1.6876006074498977</v>
      </c>
      <c r="F61" s="6">
        <f>Table3[[#This Row],[H-S Win/loss2]]+F60</f>
        <v>1.6014175519919556</v>
      </c>
      <c r="G61">
        <v>0.10040457525623539</v>
      </c>
      <c r="H61">
        <v>8.6041473895582421E-2</v>
      </c>
      <c r="I61" s="6">
        <f>Table3[[#This Row],[Dom Win/loss]]+I60</f>
        <v>1.2709912745601284</v>
      </c>
      <c r="J61" s="6">
        <f>Table3[[#This Row],[Dom Win/loss2]]+J60</f>
        <v>1.2670851068724667</v>
      </c>
      <c r="K61">
        <v>2.0137001388085569E-2</v>
      </c>
      <c r="L61">
        <v>1.1384150706576224E-2</v>
      </c>
      <c r="M61" s="6">
        <f>Table3[[#This Row],[BB Win/loss]]+M60</f>
        <v>1.8880819266875746</v>
      </c>
      <c r="N61" s="6">
        <f>Table3[[#This Row],[BB Win/loss2]]+N60</f>
        <v>1.8461959754726258</v>
      </c>
    </row>
    <row r="62" spans="1:14" x14ac:dyDescent="0.35">
      <c r="A62">
        <v>60</v>
      </c>
      <c r="B62" s="6">
        <f>1</f>
        <v>1</v>
      </c>
      <c r="C62">
        <v>-0.1314394383700741</v>
      </c>
      <c r="D62">
        <v>-7.7885394085446452E-2</v>
      </c>
      <c r="E62" s="6">
        <f>Table3[[#This Row],[H-S Win/loss]]+E61</f>
        <v>1.5561611690798236</v>
      </c>
      <c r="F62" s="6">
        <f>Table3[[#This Row],[H-S Win/loss2]]+F61</f>
        <v>1.5235321579065091</v>
      </c>
      <c r="G62">
        <v>-5.6010529381213092E-2</v>
      </c>
      <c r="H62">
        <v>-4.4195454545454455E-2</v>
      </c>
      <c r="I62" s="6">
        <f>Table3[[#This Row],[Dom Win/loss]]+I61</f>
        <v>1.2149807451789152</v>
      </c>
      <c r="J62" s="6">
        <f>Table3[[#This Row],[Dom Win/loss2]]+J61</f>
        <v>1.2228896523270123</v>
      </c>
      <c r="K62">
        <v>-7.4410879618746747E-2</v>
      </c>
      <c r="L62">
        <v>-4.1593563636363455E-2</v>
      </c>
      <c r="M62" s="6">
        <f>Table3[[#This Row],[BB Win/loss]]+M61</f>
        <v>1.8136710470688278</v>
      </c>
      <c r="N62" s="6">
        <f>Table3[[#This Row],[BB Win/loss2]]+N61</f>
        <v>1.8046024118362625</v>
      </c>
    </row>
    <row r="63" spans="1:14" x14ac:dyDescent="0.35">
      <c r="A63">
        <v>61</v>
      </c>
      <c r="B63" s="6">
        <f>1</f>
        <v>1</v>
      </c>
      <c r="C63">
        <v>-6.5838293898181924E-2</v>
      </c>
      <c r="D63">
        <v>-4.2308145972510591E-2</v>
      </c>
      <c r="E63" s="6">
        <f>Table3[[#This Row],[H-S Win/loss]]+E62</f>
        <v>1.4903228751816417</v>
      </c>
      <c r="F63" s="6">
        <f>Table3[[#This Row],[H-S Win/loss2]]+F62</f>
        <v>1.4812240119339986</v>
      </c>
      <c r="G63">
        <v>-6.2049752072128622E-2</v>
      </c>
      <c r="H63">
        <v>-5.1224636653668977E-2</v>
      </c>
      <c r="I63" s="6">
        <f>Table3[[#This Row],[Dom Win/loss]]+I62</f>
        <v>1.1529309931067866</v>
      </c>
      <c r="J63" s="6">
        <f>Table3[[#This Row],[Dom Win/loss2]]+J62</f>
        <v>1.1716650156733432</v>
      </c>
      <c r="K63">
        <v>-0.17218772285391726</v>
      </c>
      <c r="L63">
        <v>-0.10042507247591127</v>
      </c>
      <c r="M63" s="6">
        <f>Table3[[#This Row],[BB Win/loss]]+M62</f>
        <v>1.6414833242149105</v>
      </c>
      <c r="N63" s="6">
        <f>Table3[[#This Row],[BB Win/loss2]]+N62</f>
        <v>1.7041773393603512</v>
      </c>
    </row>
    <row r="64" spans="1:14" x14ac:dyDescent="0.35">
      <c r="A64">
        <v>62</v>
      </c>
      <c r="B64" s="6">
        <f>1</f>
        <v>1</v>
      </c>
      <c r="C64">
        <v>2.3002830564214601E-2</v>
      </c>
      <c r="D64">
        <v>1.5434796678814318E-2</v>
      </c>
      <c r="E64" s="6">
        <f>Table3[[#This Row],[H-S Win/loss]]+E63</f>
        <v>1.5133257057458565</v>
      </c>
      <c r="F64" s="6">
        <f>Table3[[#This Row],[H-S Win/loss2]]+F63</f>
        <v>1.496658808612813</v>
      </c>
      <c r="G64">
        <v>-3.2845588410811533E-2</v>
      </c>
      <c r="H64">
        <v>-2.8579358974359068E-2</v>
      </c>
      <c r="I64" s="6">
        <f>Table3[[#This Row],[Dom Win/loss]]+I63</f>
        <v>1.120085404695975</v>
      </c>
      <c r="J64" s="6">
        <f>Table3[[#This Row],[Dom Win/loss2]]+J63</f>
        <v>1.1430856566989842</v>
      </c>
      <c r="K64">
        <v>-0.12359124919209535</v>
      </c>
      <c r="L64">
        <v>-8.0129115820698801E-2</v>
      </c>
      <c r="M64" s="6">
        <f>Table3[[#This Row],[BB Win/loss]]+M63</f>
        <v>1.5178920750228151</v>
      </c>
      <c r="N64" s="6">
        <f>Table3[[#This Row],[BB Win/loss2]]+N63</f>
        <v>1.6240482235396525</v>
      </c>
    </row>
    <row r="65" spans="1:14" x14ac:dyDescent="0.35">
      <c r="A65">
        <v>63</v>
      </c>
      <c r="B65" s="6">
        <f>1</f>
        <v>1</v>
      </c>
      <c r="C65">
        <v>3.6016146062488805E-2</v>
      </c>
      <c r="D65">
        <v>2.3799335414538481E-2</v>
      </c>
      <c r="E65" s="6">
        <f>Table3[[#This Row],[H-S Win/loss]]+E64</f>
        <v>1.5493418518083453</v>
      </c>
      <c r="F65" s="6">
        <f>Table3[[#This Row],[H-S Win/loss2]]+F64</f>
        <v>1.5204581440273515</v>
      </c>
      <c r="G65">
        <v>-2.1167531912447968E-3</v>
      </c>
      <c r="H65">
        <v>-1.8960000000000142E-3</v>
      </c>
      <c r="I65" s="6">
        <f>Table3[[#This Row],[Dom Win/loss]]+I64</f>
        <v>1.1179686515047302</v>
      </c>
      <c r="J65" s="6">
        <f>Table3[[#This Row],[Dom Win/loss2]]+J64</f>
        <v>1.1411896566989841</v>
      </c>
      <c r="K65">
        <v>0.20264182353347399</v>
      </c>
      <c r="L65">
        <v>0.14282519999999993</v>
      </c>
      <c r="M65" s="6">
        <f>Table3[[#This Row],[BB Win/loss]]+M64</f>
        <v>1.720533898556289</v>
      </c>
      <c r="N65" s="6">
        <f>Table3[[#This Row],[BB Win/loss2]]+N64</f>
        <v>1.7668734235396524</v>
      </c>
    </row>
    <row r="66" spans="1:14" x14ac:dyDescent="0.35">
      <c r="A66">
        <v>64</v>
      </c>
      <c r="B66" s="6">
        <f>1</f>
        <v>1</v>
      </c>
      <c r="C66">
        <v>0.21282071966869226</v>
      </c>
      <c r="D66">
        <v>0.13736201563282779</v>
      </c>
      <c r="E66" s="6">
        <f>Table3[[#This Row],[H-S Win/loss]]+E65</f>
        <v>1.7621625714770375</v>
      </c>
      <c r="F66" s="6">
        <f>Table3[[#This Row],[H-S Win/loss2]]+F65</f>
        <v>1.6578201596601794</v>
      </c>
      <c r="G66">
        <v>5.0201513594040362E-2</v>
      </c>
      <c r="H66">
        <v>4.505148648648654E-2</v>
      </c>
      <c r="I66" s="6">
        <f>Table3[[#This Row],[Dom Win/loss]]+I65</f>
        <v>1.1681701650987706</v>
      </c>
      <c r="J66" s="6">
        <f>Table3[[#This Row],[Dom Win/loss2]]+J65</f>
        <v>1.1862411431854707</v>
      </c>
      <c r="K66">
        <v>-7.127852554937826E-2</v>
      </c>
      <c r="L66">
        <v>-4.3959693434343548E-2</v>
      </c>
      <c r="M66" s="6">
        <f>Table3[[#This Row],[BB Win/loss]]+M65</f>
        <v>1.6492553730069108</v>
      </c>
      <c r="N66" s="6">
        <f>Table3[[#This Row],[BB Win/loss2]]+N65</f>
        <v>1.7229137301053088</v>
      </c>
    </row>
    <row r="67" spans="1:14" x14ac:dyDescent="0.35">
      <c r="A67">
        <v>65</v>
      </c>
      <c r="B67" s="6">
        <f>1</f>
        <v>1</v>
      </c>
      <c r="C67">
        <v>1.5685849560549033E-2</v>
      </c>
      <c r="D67">
        <v>8.901476977462533E-3</v>
      </c>
      <c r="E67" s="6">
        <f>Table3[[#This Row],[H-S Win/loss]]+E66</f>
        <v>1.7778484210375864</v>
      </c>
      <c r="F67" s="6">
        <f>Table3[[#This Row],[H-S Win/loss2]]+F66</f>
        <v>1.6667216366376418</v>
      </c>
      <c r="G67">
        <v>2.0786606466713219E-3</v>
      </c>
      <c r="H67">
        <v>1.7850000000000413E-3</v>
      </c>
      <c r="I67" s="6">
        <f>Table3[[#This Row],[Dom Win/loss]]+I66</f>
        <v>1.170248825745442</v>
      </c>
      <c r="J67" s="6">
        <f>Table3[[#This Row],[Dom Win/loss2]]+J66</f>
        <v>1.1880261431854708</v>
      </c>
      <c r="K67">
        <v>-1.6422673824881242E-2</v>
      </c>
      <c r="L67">
        <v>-1.0594088888888908E-2</v>
      </c>
      <c r="M67" s="6">
        <f>Table3[[#This Row],[BB Win/loss]]+M66</f>
        <v>1.6328326991820297</v>
      </c>
      <c r="N67" s="6">
        <f>Table3[[#This Row],[BB Win/loss2]]+N66</f>
        <v>1.7123196412164199</v>
      </c>
    </row>
    <row r="68" spans="1:14" x14ac:dyDescent="0.35">
      <c r="A68">
        <v>66</v>
      </c>
      <c r="B68" s="6">
        <f>1</f>
        <v>1</v>
      </c>
      <c r="C68">
        <v>-0.19524112855984982</v>
      </c>
      <c r="D68">
        <v>-0.10981877096468289</v>
      </c>
      <c r="E68" s="6">
        <f>Table3[[#This Row],[H-S Win/loss]]+E67</f>
        <v>1.5826072924777366</v>
      </c>
      <c r="F68" s="6">
        <f>Table3[[#This Row],[H-S Win/loss2]]+F67</f>
        <v>1.5569028656729589</v>
      </c>
      <c r="G68">
        <v>4.8713001605348652E-3</v>
      </c>
      <c r="H68">
        <v>4.1756586857138248E-3</v>
      </c>
      <c r="I68" s="6">
        <f>Table3[[#This Row],[Dom Win/loss]]+I67</f>
        <v>1.1751201259059769</v>
      </c>
      <c r="J68" s="6">
        <f>Table3[[#This Row],[Dom Win/loss2]]+J67</f>
        <v>1.1922018018711846</v>
      </c>
      <c r="K68">
        <v>-7.2831736911437878E-2</v>
      </c>
      <c r="L68">
        <v>-4.74860353817355E-2</v>
      </c>
      <c r="M68" s="6">
        <f>Table3[[#This Row],[BB Win/loss]]+M67</f>
        <v>1.5600009622705917</v>
      </c>
      <c r="N68" s="6">
        <f>Table3[[#This Row],[BB Win/loss2]]+N67</f>
        <v>1.6648336058346844</v>
      </c>
    </row>
    <row r="69" spans="1:14" x14ac:dyDescent="0.35">
      <c r="A69">
        <v>67</v>
      </c>
      <c r="B69" s="6">
        <f>1</f>
        <v>1</v>
      </c>
      <c r="C69">
        <v>5.9624494537102307E-2</v>
      </c>
      <c r="D69">
        <v>3.7674851380062803E-2</v>
      </c>
      <c r="E69" s="6">
        <f>Table3[[#This Row],[H-S Win/loss]]+E68</f>
        <v>1.6422317870148389</v>
      </c>
      <c r="F69" s="6">
        <f>Table3[[#This Row],[H-S Win/loss2]]+F68</f>
        <v>1.5945777170530218</v>
      </c>
      <c r="G69">
        <v>-9.4803893792345106E-3</v>
      </c>
      <c r="H69">
        <v>-8.0927586206896961E-3</v>
      </c>
      <c r="I69" s="6">
        <f>Table3[[#This Row],[Dom Win/loss]]+I68</f>
        <v>1.1656397365267424</v>
      </c>
      <c r="J69" s="6">
        <f>Table3[[#This Row],[Dom Win/loss2]]+J68</f>
        <v>1.184109043250495</v>
      </c>
      <c r="K69">
        <v>0.10181903477295326</v>
      </c>
      <c r="L69">
        <v>6.9695199999999943E-2</v>
      </c>
      <c r="M69" s="6">
        <f>Table3[[#This Row],[BB Win/loss]]+M68</f>
        <v>1.661819997043545</v>
      </c>
      <c r="N69" s="6">
        <f>Table3[[#This Row],[BB Win/loss2]]+N68</f>
        <v>1.7345288058346844</v>
      </c>
    </row>
    <row r="70" spans="1:14" x14ac:dyDescent="0.35">
      <c r="A70">
        <v>68</v>
      </c>
      <c r="B70" s="6">
        <f>1</f>
        <v>1</v>
      </c>
      <c r="C70">
        <v>-0.20335187374873656</v>
      </c>
      <c r="D70">
        <v>-0.12382653615442354</v>
      </c>
      <c r="E70" s="6">
        <f>Table3[[#This Row],[H-S Win/loss]]+E69</f>
        <v>1.4388799132661023</v>
      </c>
      <c r="F70" s="6">
        <f>Table3[[#This Row],[H-S Win/loss2]]+F69</f>
        <v>1.4707511808985982</v>
      </c>
      <c r="G70">
        <v>-3.5954700504959955E-2</v>
      </c>
      <c r="H70">
        <v>-3.0942473429951687E-2</v>
      </c>
      <c r="I70" s="6">
        <f>Table3[[#This Row],[Dom Win/loss]]+I69</f>
        <v>1.1296850360217825</v>
      </c>
      <c r="J70" s="6">
        <f>Table3[[#This Row],[Dom Win/loss2]]+J69</f>
        <v>1.1531665698205433</v>
      </c>
      <c r="K70">
        <v>-7.5260189234312644E-2</v>
      </c>
      <c r="L70">
        <v>-4.8159187577639741E-2</v>
      </c>
      <c r="M70" s="6">
        <f>Table3[[#This Row],[BB Win/loss]]+M69</f>
        <v>1.5865598078092324</v>
      </c>
      <c r="N70" s="6">
        <f>Table3[[#This Row],[BB Win/loss2]]+N69</f>
        <v>1.6863696182570447</v>
      </c>
    </row>
    <row r="71" spans="1:14" x14ac:dyDescent="0.35">
      <c r="A71">
        <v>69</v>
      </c>
      <c r="B71" s="6">
        <f>1</f>
        <v>1</v>
      </c>
      <c r="C71">
        <v>8.9187149101752558E-2</v>
      </c>
      <c r="D71">
        <v>6.1983733513457241E-2</v>
      </c>
      <c r="E71" s="6">
        <f>Table3[[#This Row],[H-S Win/loss]]+E70</f>
        <v>1.5280670623678549</v>
      </c>
      <c r="F71" s="6">
        <f>Table3[[#This Row],[H-S Win/loss2]]+F70</f>
        <v>1.5327349144120554</v>
      </c>
      <c r="G71">
        <v>7.4905810191925368E-2</v>
      </c>
      <c r="H71">
        <v>6.6522000000000095E-2</v>
      </c>
      <c r="I71" s="6">
        <f>Table3[[#This Row],[Dom Win/loss]]+I70</f>
        <v>1.2045908462137078</v>
      </c>
      <c r="J71" s="6">
        <f>Table3[[#This Row],[Dom Win/loss2]]+J70</f>
        <v>1.2196885698205435</v>
      </c>
      <c r="K71">
        <v>0.15999340357986025</v>
      </c>
      <c r="L71">
        <v>0.10756020000000005</v>
      </c>
      <c r="M71" s="6">
        <f>Table3[[#This Row],[BB Win/loss]]+M70</f>
        <v>1.7465532113890927</v>
      </c>
      <c r="N71" s="6">
        <f>Table3[[#This Row],[BB Win/loss2]]+N70</f>
        <v>1.7939298182570447</v>
      </c>
    </row>
    <row r="72" spans="1:14" x14ac:dyDescent="0.35">
      <c r="A72">
        <v>70</v>
      </c>
      <c r="B72" s="6">
        <f>1</f>
        <v>1</v>
      </c>
      <c r="C72">
        <v>2.9710576091769348E-2</v>
      </c>
      <c r="D72">
        <v>1.9443240956801056E-2</v>
      </c>
      <c r="E72" s="6">
        <f>Table3[[#This Row],[H-S Win/loss]]+E71</f>
        <v>1.5577776384596242</v>
      </c>
      <c r="F72" s="6">
        <f>Table3[[#This Row],[H-S Win/loss2]]+F71</f>
        <v>1.5521781553688565</v>
      </c>
      <c r="G72">
        <v>-3.5085292388324453E-2</v>
      </c>
      <c r="H72">
        <v>-2.9214945054945055E-2</v>
      </c>
      <c r="I72" s="6">
        <f>Table3[[#This Row],[Dom Win/loss]]+I71</f>
        <v>1.1695055538253833</v>
      </c>
      <c r="J72" s="6">
        <f>Table3[[#This Row],[Dom Win/loss2]]+J71</f>
        <v>1.1904736247655985</v>
      </c>
      <c r="K72">
        <v>-3.2733405075256079E-2</v>
      </c>
      <c r="L72">
        <v>-1.986887912087908E-2</v>
      </c>
      <c r="M72" s="6">
        <f>Table3[[#This Row],[BB Win/loss]]+M71</f>
        <v>1.7138198063138366</v>
      </c>
      <c r="N72" s="6">
        <f>Table3[[#This Row],[BB Win/loss2]]+N71</f>
        <v>1.7740609391361657</v>
      </c>
    </row>
    <row r="73" spans="1:14" x14ac:dyDescent="0.35">
      <c r="A73">
        <v>71</v>
      </c>
      <c r="B73" s="6">
        <f>1</f>
        <v>1</v>
      </c>
      <c r="C73">
        <v>-0.19963457666720658</v>
      </c>
      <c r="D73">
        <v>-0.1281534486941352</v>
      </c>
      <c r="E73" s="6">
        <f>Table3[[#This Row],[H-S Win/loss]]+E72</f>
        <v>1.3581430617924177</v>
      </c>
      <c r="F73" s="6">
        <f>Table3[[#This Row],[H-S Win/loss2]]+F72</f>
        <v>1.4240247066747214</v>
      </c>
      <c r="G73">
        <v>3.2202701576547629E-2</v>
      </c>
      <c r="H73">
        <v>2.7621623376623352E-2</v>
      </c>
      <c r="I73" s="6">
        <f>Table3[[#This Row],[Dom Win/loss]]+I72</f>
        <v>1.2017082554019309</v>
      </c>
      <c r="J73" s="6">
        <f>Table3[[#This Row],[Dom Win/loss2]]+J72</f>
        <v>1.2180952481422218</v>
      </c>
      <c r="K73">
        <v>-6.7072095558815825E-3</v>
      </c>
      <c r="L73">
        <v>-4.153745454545367E-3</v>
      </c>
      <c r="M73" s="6">
        <f>Table3[[#This Row],[BB Win/loss]]+M72</f>
        <v>1.707112596757955</v>
      </c>
      <c r="N73" s="6">
        <f>Table3[[#This Row],[BB Win/loss2]]+N72</f>
        <v>1.7699071936816204</v>
      </c>
    </row>
    <row r="74" spans="1:14" x14ac:dyDescent="0.35">
      <c r="A74">
        <v>72</v>
      </c>
      <c r="B74" s="6">
        <f>1</f>
        <v>1</v>
      </c>
      <c r="C74">
        <v>-4.3715794960343841E-2</v>
      </c>
      <c r="D74">
        <v>-3.2187916126191922E-2</v>
      </c>
      <c r="E74" s="6">
        <f>Table3[[#This Row],[H-S Win/loss]]+E73</f>
        <v>1.3144272668320738</v>
      </c>
      <c r="F74" s="6">
        <f>Table3[[#This Row],[H-S Win/loss2]]+F73</f>
        <v>1.3918367905485294</v>
      </c>
      <c r="G74">
        <v>-4.34909679834031E-2</v>
      </c>
      <c r="H74">
        <v>-3.630134627579145E-2</v>
      </c>
      <c r="I74" s="6">
        <f>Table3[[#This Row],[Dom Win/loss]]+I73</f>
        <v>1.1582172874185279</v>
      </c>
      <c r="J74" s="6">
        <f>Table3[[#This Row],[Dom Win/loss2]]+J73</f>
        <v>1.1817939018664303</v>
      </c>
      <c r="K74">
        <v>8.4843191447556685E-2</v>
      </c>
      <c r="L74">
        <v>5.2762176923076852E-2</v>
      </c>
      <c r="M74" s="6">
        <f>Table3[[#This Row],[BB Win/loss]]+M73</f>
        <v>1.7919557882055117</v>
      </c>
      <c r="N74" s="6">
        <f>Table3[[#This Row],[BB Win/loss2]]+N73</f>
        <v>1.8226693706046972</v>
      </c>
    </row>
    <row r="75" spans="1:14" x14ac:dyDescent="0.35">
      <c r="A75">
        <v>73</v>
      </c>
      <c r="B75" s="6">
        <f>1</f>
        <v>1</v>
      </c>
      <c r="C75">
        <v>0.16203238368398099</v>
      </c>
      <c r="D75">
        <v>0.12327223253249936</v>
      </c>
      <c r="E75" s="6">
        <f>Table3[[#This Row],[H-S Win/loss]]+E74</f>
        <v>1.4764596505160548</v>
      </c>
      <c r="F75" s="6">
        <f>Table3[[#This Row],[H-S Win/loss2]]+F74</f>
        <v>1.5151090230810287</v>
      </c>
      <c r="G75">
        <v>-6.0253128005400197E-2</v>
      </c>
      <c r="H75">
        <v>-5.2186960526315704E-2</v>
      </c>
      <c r="I75" s="6">
        <f>Table3[[#This Row],[Dom Win/loss]]+I74</f>
        <v>1.0979641594131277</v>
      </c>
      <c r="J75" s="6">
        <f>Table3[[#This Row],[Dom Win/loss2]]+J74</f>
        <v>1.1296069413401146</v>
      </c>
      <c r="K75">
        <v>-7.9838559954768809E-2</v>
      </c>
      <c r="L75">
        <v>-4.7161556606765409E-2</v>
      </c>
      <c r="M75" s="6">
        <f>Table3[[#This Row],[BB Win/loss]]+M74</f>
        <v>1.7121172282507429</v>
      </c>
      <c r="N75" s="6">
        <f>Table3[[#This Row],[BB Win/loss2]]+N74</f>
        <v>1.7755078139979319</v>
      </c>
    </row>
    <row r="76" spans="1:14" x14ac:dyDescent="0.35">
      <c r="A76">
        <v>74</v>
      </c>
      <c r="B76" s="6">
        <f>1</f>
        <v>1</v>
      </c>
      <c r="C76">
        <v>6.9853222420468625E-2</v>
      </c>
      <c r="D76">
        <v>4.7311297938994398E-2</v>
      </c>
      <c r="E76" s="6">
        <f>Table3[[#This Row],[H-S Win/loss]]+E75</f>
        <v>1.5463128729365234</v>
      </c>
      <c r="F76" s="6">
        <f>Table3[[#This Row],[H-S Win/loss2]]+F75</f>
        <v>1.5624203210200232</v>
      </c>
      <c r="G76">
        <v>-3.7545924986355977E-2</v>
      </c>
      <c r="H76">
        <v>-3.4310143493320067E-2</v>
      </c>
      <c r="I76" s="6">
        <f>Table3[[#This Row],[Dom Win/loss]]+I75</f>
        <v>1.0604182344267719</v>
      </c>
      <c r="J76" s="6">
        <f>Table3[[#This Row],[Dom Win/loss2]]+J75</f>
        <v>1.0952967978467947</v>
      </c>
      <c r="K76">
        <v>-0.13960011181642384</v>
      </c>
      <c r="L76">
        <v>-8.6544989807026212E-2</v>
      </c>
      <c r="M76" s="6">
        <f>Table3[[#This Row],[BB Win/loss]]+M75</f>
        <v>1.572517116434319</v>
      </c>
      <c r="N76" s="6">
        <f>Table3[[#This Row],[BB Win/loss2]]+N75</f>
        <v>1.6889628241909056</v>
      </c>
    </row>
    <row r="77" spans="1:14" x14ac:dyDescent="0.35">
      <c r="A77">
        <v>75</v>
      </c>
      <c r="B77" s="6">
        <f>1</f>
        <v>1</v>
      </c>
      <c r="C77">
        <v>8.7185571745544033E-2</v>
      </c>
      <c r="D77">
        <v>5.6382879087059773E-2</v>
      </c>
      <c r="E77" s="6">
        <f>Table3[[#This Row],[H-S Win/loss]]+E76</f>
        <v>1.6334984446820675</v>
      </c>
      <c r="F77" s="6">
        <f>Table3[[#This Row],[H-S Win/loss2]]+F76</f>
        <v>1.6188032001070829</v>
      </c>
      <c r="G77">
        <v>-7.4928907478493366E-3</v>
      </c>
      <c r="H77">
        <v>-7.0904117647059006E-3</v>
      </c>
      <c r="I77" s="6">
        <f>Table3[[#This Row],[Dom Win/loss]]+I76</f>
        <v>1.0529253436789225</v>
      </c>
      <c r="J77" s="6">
        <f>Table3[[#This Row],[Dom Win/loss2]]+J76</f>
        <v>1.0882063860820888</v>
      </c>
      <c r="K77">
        <v>6.0430849849545318E-2</v>
      </c>
      <c r="L77">
        <v>4.1013582352941114E-2</v>
      </c>
      <c r="M77" s="6">
        <f>Table3[[#This Row],[BB Win/loss]]+M76</f>
        <v>1.6329479662838644</v>
      </c>
      <c r="N77" s="6">
        <f>Table3[[#This Row],[BB Win/loss2]]+N76</f>
        <v>1.7299764065438468</v>
      </c>
    </row>
    <row r="78" spans="1:14" x14ac:dyDescent="0.35">
      <c r="A78">
        <v>76</v>
      </c>
      <c r="B78" s="6">
        <f>1</f>
        <v>1</v>
      </c>
      <c r="C78">
        <v>-3.1146918290497039E-2</v>
      </c>
      <c r="D78">
        <v>-1.9067614292439222E-2</v>
      </c>
      <c r="E78" s="6">
        <f>Table3[[#This Row],[H-S Win/loss]]+E77</f>
        <v>1.6023515263915704</v>
      </c>
      <c r="F78" s="6">
        <f>Table3[[#This Row],[H-S Win/loss2]]+F77</f>
        <v>1.5997355858146436</v>
      </c>
      <c r="G78">
        <v>-3.5967399432118186E-2</v>
      </c>
      <c r="H78">
        <v>-3.4278466905187807E-2</v>
      </c>
      <c r="I78" s="6">
        <f>Table3[[#This Row],[Dom Win/loss]]+I77</f>
        <v>1.0169579442468044</v>
      </c>
      <c r="J78" s="6">
        <f>Table3[[#This Row],[Dom Win/loss2]]+J77</f>
        <v>1.0539279191769009</v>
      </c>
      <c r="K78">
        <v>1.8158824866396167E-2</v>
      </c>
      <c r="L78">
        <v>1.1838600000000036E-2</v>
      </c>
      <c r="M78" s="6">
        <f>Table3[[#This Row],[BB Win/loss]]+M77</f>
        <v>1.6511067911502606</v>
      </c>
      <c r="N78" s="6">
        <f>Table3[[#This Row],[BB Win/loss2]]+N77</f>
        <v>1.7418150065438469</v>
      </c>
    </row>
    <row r="79" spans="1:14" x14ac:dyDescent="0.35">
      <c r="A79">
        <v>77</v>
      </c>
      <c r="B79" s="6">
        <f>1</f>
        <v>1</v>
      </c>
      <c r="C79">
        <v>-0.13919277990243656</v>
      </c>
      <c r="D79">
        <v>-8.6867817460687252E-2</v>
      </c>
      <c r="E79" s="6">
        <f>Table3[[#This Row],[H-S Win/loss]]+E78</f>
        <v>1.4631587464891338</v>
      </c>
      <c r="F79" s="6">
        <f>Table3[[#This Row],[H-S Win/loss2]]+F78</f>
        <v>1.5128677683539564</v>
      </c>
      <c r="G79">
        <v>3.8263355260596044E-2</v>
      </c>
      <c r="H79">
        <v>3.7760999999999996E-2</v>
      </c>
      <c r="I79" s="6">
        <f>Table3[[#This Row],[Dom Win/loss]]+I78</f>
        <v>1.0552212995074004</v>
      </c>
      <c r="J79" s="6">
        <f>Table3[[#This Row],[Dom Win/loss2]]+J78</f>
        <v>1.0916889191769008</v>
      </c>
      <c r="K79">
        <v>-0.11044645344554155</v>
      </c>
      <c r="L79">
        <v>-7.1162818181818174E-2</v>
      </c>
      <c r="M79" s="6">
        <f>Table3[[#This Row],[BB Win/loss]]+M78</f>
        <v>1.540660337704719</v>
      </c>
      <c r="N79" s="6">
        <f>Table3[[#This Row],[BB Win/loss2]]+N78</f>
        <v>1.6706521883620287</v>
      </c>
    </row>
    <row r="80" spans="1:14" x14ac:dyDescent="0.35">
      <c r="A80">
        <v>78</v>
      </c>
      <c r="B80" s="6">
        <f>1</f>
        <v>1</v>
      </c>
      <c r="C80">
        <v>-9.6047567139815881E-2</v>
      </c>
      <c r="D80">
        <v>-6.5643982493549052E-2</v>
      </c>
      <c r="E80" s="6">
        <f>Table3[[#This Row],[H-S Win/loss]]+E79</f>
        <v>1.367111179349318</v>
      </c>
      <c r="F80" s="6">
        <f>Table3[[#This Row],[H-S Win/loss2]]+F79</f>
        <v>1.4472237858604073</v>
      </c>
      <c r="G80">
        <v>2.5401650105290951E-2</v>
      </c>
      <c r="H80">
        <v>2.4155999999999938E-2</v>
      </c>
      <c r="I80" s="6">
        <f>Table3[[#This Row],[Dom Win/loss]]+I79</f>
        <v>1.0806229496126913</v>
      </c>
      <c r="J80" s="6">
        <f>Table3[[#This Row],[Dom Win/loss2]]+J79</f>
        <v>1.1158449191769007</v>
      </c>
      <c r="K80">
        <v>-0.11774030600643037</v>
      </c>
      <c r="L80">
        <v>-8.1674584158429334E-2</v>
      </c>
      <c r="M80" s="6">
        <f>Table3[[#This Row],[BB Win/loss]]+M79</f>
        <v>1.4229200316982886</v>
      </c>
      <c r="N80" s="6">
        <f>Table3[[#This Row],[BB Win/loss2]]+N79</f>
        <v>1.5889776042035992</v>
      </c>
    </row>
    <row r="81" spans="1:14" x14ac:dyDescent="0.35">
      <c r="A81">
        <v>79</v>
      </c>
      <c r="B81" s="6">
        <f>1</f>
        <v>1</v>
      </c>
      <c r="C81">
        <v>-2.8095308670197532E-2</v>
      </c>
      <c r="D81">
        <v>-2.0550858697219936E-2</v>
      </c>
      <c r="E81" s="6">
        <f>Table3[[#This Row],[H-S Win/loss]]+E80</f>
        <v>1.3390158706791204</v>
      </c>
      <c r="F81" s="6">
        <f>Table3[[#This Row],[H-S Win/loss2]]+F80</f>
        <v>1.4266729271631875</v>
      </c>
      <c r="G81">
        <v>4.6505656053798389E-2</v>
      </c>
      <c r="H81">
        <v>4.3182000000000026E-2</v>
      </c>
      <c r="I81" s="6">
        <f>Table3[[#This Row],[Dom Win/loss]]+I80</f>
        <v>1.1271286056664898</v>
      </c>
      <c r="J81" s="6">
        <f>Table3[[#This Row],[Dom Win/loss2]]+J80</f>
        <v>1.1590269191769007</v>
      </c>
      <c r="K81">
        <v>-6.8261851412123029E-2</v>
      </c>
      <c r="L81">
        <v>-5.1563599999999994E-2</v>
      </c>
      <c r="M81" s="6">
        <f>Table3[[#This Row],[BB Win/loss]]+M80</f>
        <v>1.3546581802861657</v>
      </c>
      <c r="N81" s="6">
        <f>Table3[[#This Row],[BB Win/loss2]]+N80</f>
        <v>1.5374140042035993</v>
      </c>
    </row>
    <row r="82" spans="1:14" x14ac:dyDescent="0.35">
      <c r="A82">
        <v>80</v>
      </c>
      <c r="B82" s="6">
        <f>1</f>
        <v>1</v>
      </c>
      <c r="C82">
        <v>-5.3975062642577329E-2</v>
      </c>
      <c r="D82">
        <v>-4.030950179492819E-2</v>
      </c>
      <c r="E82" s="6">
        <f>Table3[[#This Row],[H-S Win/loss]]+E81</f>
        <v>1.2850408080365432</v>
      </c>
      <c r="F82" s="6">
        <f>Table3[[#This Row],[H-S Win/loss2]]+F81</f>
        <v>1.3863634253682593</v>
      </c>
      <c r="G82">
        <v>-6.0239082124015474E-3</v>
      </c>
      <c r="H82">
        <v>-5.361857142857215E-3</v>
      </c>
      <c r="I82" s="6">
        <f>Table3[[#This Row],[Dom Win/loss]]+I81</f>
        <v>1.1211046974540881</v>
      </c>
      <c r="J82" s="6">
        <f>Table3[[#This Row],[Dom Win/loss2]]+J81</f>
        <v>1.1536650620340434</v>
      </c>
      <c r="K82">
        <v>2.113382081910135E-2</v>
      </c>
      <c r="L82">
        <v>1.6831971037998279E-2</v>
      </c>
      <c r="M82" s="6">
        <f>Table3[[#This Row],[BB Win/loss]]+M81</f>
        <v>1.3757920011052671</v>
      </c>
      <c r="N82" s="6">
        <f>Table3[[#This Row],[BB Win/loss2]]+N81</f>
        <v>1.5542459752415976</v>
      </c>
    </row>
    <row r="83" spans="1:14" x14ac:dyDescent="0.35">
      <c r="A83">
        <v>81</v>
      </c>
      <c r="B83" s="6">
        <f>1</f>
        <v>1</v>
      </c>
      <c r="C83">
        <v>-2.6002651323072518E-2</v>
      </c>
      <c r="D83">
        <v>-2.0234883717664059E-2</v>
      </c>
      <c r="E83" s="6">
        <f>Table3[[#This Row],[H-S Win/loss]]+E82</f>
        <v>1.2590381567134707</v>
      </c>
      <c r="F83" s="6">
        <f>Table3[[#This Row],[H-S Win/loss2]]+F82</f>
        <v>1.3661285416505953</v>
      </c>
      <c r="G83">
        <v>2.497501422284892E-2</v>
      </c>
      <c r="H83">
        <v>2.2350000000000002E-2</v>
      </c>
      <c r="I83" s="6">
        <f>Table3[[#This Row],[Dom Win/loss]]+I82</f>
        <v>1.146079711676937</v>
      </c>
      <c r="J83" s="6">
        <f>Table3[[#This Row],[Dom Win/loss2]]+J82</f>
        <v>1.1760150620340435</v>
      </c>
      <c r="K83">
        <v>-0.10165990415540904</v>
      </c>
      <c r="L83">
        <v>-7.96264689655172E-2</v>
      </c>
      <c r="M83" s="6">
        <f>Table3[[#This Row],[BB Win/loss]]+M82</f>
        <v>1.2741320969498582</v>
      </c>
      <c r="N83" s="6">
        <f>Table3[[#This Row],[BB Win/loss2]]+N82</f>
        <v>1.4746195062760803</v>
      </c>
    </row>
    <row r="84" spans="1:14" x14ac:dyDescent="0.35">
      <c r="A84">
        <v>82</v>
      </c>
      <c r="B84" s="6">
        <f>1</f>
        <v>1</v>
      </c>
      <c r="C84">
        <v>7.1442674019741248E-2</v>
      </c>
      <c r="D84">
        <v>5.674385135890684E-2</v>
      </c>
      <c r="E84" s="6">
        <f>Table3[[#This Row],[H-S Win/loss]]+E83</f>
        <v>1.3304808307332121</v>
      </c>
      <c r="F84" s="6">
        <f>Table3[[#This Row],[H-S Win/loss2]]+F83</f>
        <v>1.4228723930095022</v>
      </c>
      <c r="G84">
        <v>2.3867549681428315E-2</v>
      </c>
      <c r="H84">
        <v>2.0892000000000008E-2</v>
      </c>
      <c r="I84" s="6">
        <f>Table3[[#This Row],[Dom Win/loss]]+I83</f>
        <v>1.1699472613583652</v>
      </c>
      <c r="J84" s="6">
        <f>Table3[[#This Row],[Dom Win/loss2]]+J83</f>
        <v>1.1969070620340434</v>
      </c>
      <c r="K84">
        <v>2.3250690378982669E-2</v>
      </c>
      <c r="L84">
        <v>1.9786979051383317E-2</v>
      </c>
      <c r="M84" s="6">
        <f>Table3[[#This Row],[BB Win/loss]]+M83</f>
        <v>1.2973827873288408</v>
      </c>
      <c r="N84" s="6">
        <f>Table3[[#This Row],[BB Win/loss2]]+N83</f>
        <v>1.4944064853274637</v>
      </c>
    </row>
    <row r="85" spans="1:14" x14ac:dyDescent="0.35">
      <c r="A85">
        <v>83</v>
      </c>
      <c r="B85" s="6">
        <f>1</f>
        <v>1</v>
      </c>
      <c r="C85">
        <v>-4.8965861891173468E-2</v>
      </c>
      <c r="D85">
        <v>-3.6803132191080834E-2</v>
      </c>
      <c r="E85" s="6">
        <f>Table3[[#This Row],[H-S Win/loss]]+E84</f>
        <v>1.2815149688420386</v>
      </c>
      <c r="F85" s="6">
        <f>Table3[[#This Row],[H-S Win/loss2]]+F84</f>
        <v>1.3860692608184213</v>
      </c>
      <c r="G85">
        <v>9.5029542615992224E-3</v>
      </c>
      <c r="H85">
        <v>8.1480000000000875E-3</v>
      </c>
      <c r="I85" s="6">
        <f>Table3[[#This Row],[Dom Win/loss]]+I84</f>
        <v>1.1794502156199644</v>
      </c>
      <c r="J85" s="6">
        <f>Table3[[#This Row],[Dom Win/loss2]]+J84</f>
        <v>1.2050550620340434</v>
      </c>
      <c r="K85">
        <v>5.7059314339308938E-3</v>
      </c>
      <c r="L85">
        <v>4.7616857142857849E-3</v>
      </c>
      <c r="M85" s="6">
        <f>Table3[[#This Row],[BB Win/loss]]+M84</f>
        <v>1.3030887187627718</v>
      </c>
      <c r="N85" s="6">
        <f>Table3[[#This Row],[BB Win/loss2]]+N84</f>
        <v>1.4991681710417495</v>
      </c>
    </row>
    <row r="86" spans="1:14" x14ac:dyDescent="0.35">
      <c r="A86">
        <v>84</v>
      </c>
      <c r="B86" s="6">
        <f>1</f>
        <v>1</v>
      </c>
      <c r="C86">
        <v>6.3188220086231553E-2</v>
      </c>
      <c r="D86">
        <v>4.9307438166974873E-2</v>
      </c>
      <c r="E86" s="6">
        <f>Table3[[#This Row],[H-S Win/loss]]+E85</f>
        <v>1.3447031889282701</v>
      </c>
      <c r="F86" s="6">
        <f>Table3[[#This Row],[H-S Win/loss2]]+F85</f>
        <v>1.4353766989853962</v>
      </c>
      <c r="G86">
        <v>-3.2138419051695934E-2</v>
      </c>
      <c r="H86">
        <v>-2.7333333333333324E-2</v>
      </c>
      <c r="I86" s="6">
        <f>Table3[[#This Row],[Dom Win/loss]]+I85</f>
        <v>1.1473117965682684</v>
      </c>
      <c r="J86" s="6">
        <f>Table3[[#This Row],[Dom Win/loss2]]+J85</f>
        <v>1.17772172870071</v>
      </c>
      <c r="K86">
        <v>-1.3996119495629157E-2</v>
      </c>
      <c r="L86">
        <v>-1.1624619718309852E-2</v>
      </c>
      <c r="M86" s="6">
        <f>Table3[[#This Row],[BB Win/loss]]+M85</f>
        <v>1.2890925992671427</v>
      </c>
      <c r="N86" s="6">
        <f>Table3[[#This Row],[BB Win/loss2]]+N85</f>
        <v>1.4875435513234396</v>
      </c>
    </row>
    <row r="87" spans="1:14" x14ac:dyDescent="0.35">
      <c r="A87">
        <v>85</v>
      </c>
      <c r="B87" s="6">
        <f>1</f>
        <v>1</v>
      </c>
      <c r="C87">
        <v>-7.2462309431917289E-3</v>
      </c>
      <c r="D87">
        <v>-5.3887214686885541E-3</v>
      </c>
      <c r="E87" s="6">
        <f>Table3[[#This Row],[H-S Win/loss]]+E86</f>
        <v>1.3374569579850784</v>
      </c>
      <c r="F87" s="6">
        <f>Table3[[#This Row],[H-S Win/loss2]]+F86</f>
        <v>1.4299879775167077</v>
      </c>
      <c r="G87">
        <v>-7.0835543306551091E-2</v>
      </c>
      <c r="H87">
        <v>-6.1937730050933684E-2</v>
      </c>
      <c r="I87" s="6">
        <f>Table3[[#This Row],[Dom Win/loss]]+I86</f>
        <v>1.0764762532617174</v>
      </c>
      <c r="J87" s="6">
        <f>Table3[[#This Row],[Dom Win/loss2]]+J86</f>
        <v>1.1157839986497764</v>
      </c>
      <c r="K87">
        <v>3.2318915726165499E-2</v>
      </c>
      <c r="L87">
        <v>2.7158512280701833E-2</v>
      </c>
      <c r="M87" s="6">
        <f>Table3[[#This Row],[BB Win/loss]]+M86</f>
        <v>1.3214115149933081</v>
      </c>
      <c r="N87" s="6">
        <f>Table3[[#This Row],[BB Win/loss2]]+N86</f>
        <v>1.5147020636041415</v>
      </c>
    </row>
    <row r="88" spans="1:14" x14ac:dyDescent="0.35">
      <c r="A88">
        <v>86</v>
      </c>
      <c r="B88" s="6">
        <f>1</f>
        <v>1</v>
      </c>
      <c r="C88">
        <v>-3.781114806834511E-3</v>
      </c>
      <c r="D88">
        <v>-2.8270927032529548E-3</v>
      </c>
      <c r="E88" s="6">
        <f>Table3[[#This Row],[H-S Win/loss]]+E87</f>
        <v>1.3336758431782438</v>
      </c>
      <c r="F88" s="6">
        <f>Table3[[#This Row],[H-S Win/loss2]]+F87</f>
        <v>1.4271608848134547</v>
      </c>
      <c r="G88">
        <v>1.4167545505056401E-2</v>
      </c>
      <c r="H88">
        <v>1.3205869565217446E-2</v>
      </c>
      <c r="I88" s="6">
        <f>Table3[[#This Row],[Dom Win/loss]]+I87</f>
        <v>1.0906437987667739</v>
      </c>
      <c r="J88" s="6">
        <f>Table3[[#This Row],[Dom Win/loss2]]+J87</f>
        <v>1.1289898682149939</v>
      </c>
      <c r="K88">
        <v>-5.4046998102503838E-2</v>
      </c>
      <c r="L88">
        <v>-4.4216391967769796E-2</v>
      </c>
      <c r="M88" s="6">
        <f>Table3[[#This Row],[BB Win/loss]]+M87</f>
        <v>1.2673645168908043</v>
      </c>
      <c r="N88" s="6">
        <f>Table3[[#This Row],[BB Win/loss2]]+N87</f>
        <v>1.4704856716363717</v>
      </c>
    </row>
    <row r="89" spans="1:14" x14ac:dyDescent="0.35">
      <c r="A89">
        <v>87</v>
      </c>
      <c r="B89" s="6">
        <f>1</f>
        <v>1</v>
      </c>
      <c r="C89">
        <v>-7.5591757852044947E-3</v>
      </c>
      <c r="D89">
        <v>-5.6679258486008396E-3</v>
      </c>
      <c r="E89" s="6">
        <f>Table3[[#This Row],[H-S Win/loss]]+E88</f>
        <v>1.3261166673930394</v>
      </c>
      <c r="F89" s="6">
        <f>Table3[[#This Row],[H-S Win/loss2]]+F88</f>
        <v>1.4214929589648539</v>
      </c>
      <c r="G89">
        <v>4.8627557892850851E-2</v>
      </c>
      <c r="H89">
        <v>4.4735999999999956E-2</v>
      </c>
      <c r="I89" s="6">
        <f>Table3[[#This Row],[Dom Win/loss]]+I88</f>
        <v>1.1392713566596246</v>
      </c>
      <c r="J89" s="6">
        <f>Table3[[#This Row],[Dom Win/loss2]]+J88</f>
        <v>1.1737258682149938</v>
      </c>
      <c r="K89">
        <v>-0.10364913829884213</v>
      </c>
      <c r="L89">
        <v>-8.8719245996726606E-2</v>
      </c>
      <c r="M89" s="6">
        <f>Table3[[#This Row],[BB Win/loss]]+M88</f>
        <v>1.1637153785919623</v>
      </c>
      <c r="N89" s="6">
        <f>Table3[[#This Row],[BB Win/loss2]]+N88</f>
        <v>1.3817664256396451</v>
      </c>
    </row>
    <row r="90" spans="1:14" x14ac:dyDescent="0.35">
      <c r="A90">
        <v>88</v>
      </c>
      <c r="B90" s="6">
        <f>1</f>
        <v>1</v>
      </c>
      <c r="C90">
        <v>-7.6089285064403864E-2</v>
      </c>
      <c r="D90">
        <v>-5.7377519591835603E-2</v>
      </c>
      <c r="E90" s="6">
        <f>Table3[[#This Row],[H-S Win/loss]]+E89</f>
        <v>1.2500273823286354</v>
      </c>
      <c r="F90" s="6">
        <f>Table3[[#This Row],[H-S Win/loss2]]+F89</f>
        <v>1.3641154393730184</v>
      </c>
      <c r="G90">
        <v>-7.6979344202462649E-3</v>
      </c>
      <c r="H90">
        <v>-6.7786363636363443E-3</v>
      </c>
      <c r="I90" s="6">
        <f>Table3[[#This Row],[Dom Win/loss]]+I89</f>
        <v>1.1315734222393783</v>
      </c>
      <c r="J90" s="6">
        <f>Table3[[#This Row],[Dom Win/loss2]]+J89</f>
        <v>1.1669472318513574</v>
      </c>
      <c r="K90">
        <v>-6.338483166670926E-2</v>
      </c>
      <c r="L90">
        <v>-5.9536772727272716E-2</v>
      </c>
      <c r="M90" s="6">
        <f>Table3[[#This Row],[BB Win/loss]]+M89</f>
        <v>1.1003305469252531</v>
      </c>
      <c r="N90" s="6">
        <f>Table3[[#This Row],[BB Win/loss2]]+N89</f>
        <v>1.3222296529123725</v>
      </c>
    </row>
    <row r="91" spans="1:14" x14ac:dyDescent="0.35">
      <c r="A91">
        <v>89</v>
      </c>
      <c r="B91" s="6">
        <f>1</f>
        <v>1</v>
      </c>
      <c r="C91">
        <v>-4.3737174871960181E-2</v>
      </c>
      <c r="D91">
        <v>-3.4988973433912801E-2</v>
      </c>
      <c r="E91" s="6">
        <f>Table3[[#This Row],[H-S Win/loss]]+E90</f>
        <v>1.2062902074566753</v>
      </c>
      <c r="F91" s="6">
        <f>Table3[[#This Row],[H-S Win/loss2]]+F90</f>
        <v>1.3291264659391056</v>
      </c>
      <c r="G91">
        <v>7.2987640145534216E-2</v>
      </c>
      <c r="H91">
        <v>6.4710000000000073E-2</v>
      </c>
      <c r="I91" s="6">
        <f>Table3[[#This Row],[Dom Win/loss]]+I90</f>
        <v>1.2045610623849126</v>
      </c>
      <c r="J91" s="6">
        <f>Table3[[#This Row],[Dom Win/loss2]]+J90</f>
        <v>1.2316572318513574</v>
      </c>
      <c r="K91">
        <v>-8.4116983185375471E-2</v>
      </c>
      <c r="L91">
        <v>-8.4012095549661117E-2</v>
      </c>
      <c r="M91" s="6">
        <f>Table3[[#This Row],[BB Win/loss]]+M90</f>
        <v>1.0162135637398777</v>
      </c>
      <c r="N91" s="6">
        <f>Table3[[#This Row],[BB Win/loss2]]+N90</f>
        <v>1.2382175573627114</v>
      </c>
    </row>
    <row r="92" spans="1:14" x14ac:dyDescent="0.35">
      <c r="A92">
        <v>90</v>
      </c>
      <c r="B92" s="6">
        <f>1</f>
        <v>1</v>
      </c>
      <c r="C92">
        <v>-8.1758661351113912E-2</v>
      </c>
      <c r="D92">
        <v>-6.7776941937954277E-2</v>
      </c>
      <c r="E92" s="6">
        <f>Table3[[#This Row],[H-S Win/loss]]+E91</f>
        <v>1.1245315461055614</v>
      </c>
      <c r="F92" s="6">
        <f>Table3[[#This Row],[H-S Win/loss2]]+F91</f>
        <v>1.2613495240011512</v>
      </c>
      <c r="G92">
        <v>0</v>
      </c>
      <c r="H92">
        <v>0</v>
      </c>
      <c r="I92" s="6">
        <f>Table3[[#This Row],[Dom Win/loss]]+I91</f>
        <v>1.2045610623849126</v>
      </c>
      <c r="J92" s="6">
        <f>Table3[[#This Row],[Dom Win/loss2]]+J91</f>
        <v>1.2316572318513574</v>
      </c>
      <c r="K92">
        <v>-3.9190553963971135E-2</v>
      </c>
      <c r="L92">
        <v>-4.2731662788708276E-2</v>
      </c>
      <c r="M92" s="6">
        <f>Table3[[#This Row],[BB Win/loss]]+M91</f>
        <v>0.97702300977590661</v>
      </c>
      <c r="N92" s="6">
        <f>Table3[[#This Row],[BB Win/loss2]]+N91</f>
        <v>1.1954858945740032</v>
      </c>
    </row>
    <row r="93" spans="1:14" x14ac:dyDescent="0.35">
      <c r="A93">
        <v>91</v>
      </c>
      <c r="B93" s="6">
        <f>1</f>
        <v>1</v>
      </c>
      <c r="C93">
        <v>-6.6558486239516768E-2</v>
      </c>
      <c r="D93">
        <v>-5.9187744861422344E-2</v>
      </c>
      <c r="E93" s="6">
        <f>Table3[[#This Row],[H-S Win/loss]]+E92</f>
        <v>1.0579730598660446</v>
      </c>
      <c r="F93" s="6">
        <f>Table3[[#This Row],[H-S Win/loss2]]+F92</f>
        <v>1.2021617791397288</v>
      </c>
      <c r="G93">
        <v>1.4410879988753258E-2</v>
      </c>
      <c r="H93">
        <v>1.2000000000000044E-2</v>
      </c>
      <c r="I93" s="6">
        <f>Table3[[#This Row],[Dom Win/loss]]+I92</f>
        <v>1.2189719423736658</v>
      </c>
      <c r="J93" s="6">
        <f>Table3[[#This Row],[Dom Win/loss2]]+J92</f>
        <v>1.2436572318513575</v>
      </c>
      <c r="K93">
        <v>1.6624388733879898E-2</v>
      </c>
      <c r="L93">
        <v>1.8935657142857103E-2</v>
      </c>
      <c r="M93" s="6">
        <f>Table3[[#This Row],[BB Win/loss]]+M92</f>
        <v>0.99364739850978656</v>
      </c>
      <c r="N93" s="6">
        <f>Table3[[#This Row],[BB Win/loss2]]+N92</f>
        <v>1.2144215517168604</v>
      </c>
    </row>
    <row r="94" spans="1:14" x14ac:dyDescent="0.35">
      <c r="A94">
        <v>92</v>
      </c>
      <c r="B94" s="6">
        <f>1</f>
        <v>1</v>
      </c>
      <c r="C94">
        <v>2.5750145552408156E-2</v>
      </c>
      <c r="D94">
        <v>2.4339131618028639E-2</v>
      </c>
      <c r="E94" s="6">
        <f>Table3[[#This Row],[H-S Win/loss]]+E93</f>
        <v>1.0837232054184527</v>
      </c>
      <c r="F94" s="6">
        <f>Table3[[#This Row],[H-S Win/loss2]]+F93</f>
        <v>1.2265009107577574</v>
      </c>
      <c r="G94">
        <v>4.2741418278046978E-2</v>
      </c>
      <c r="H94">
        <v>3.5168930481283486E-2</v>
      </c>
      <c r="I94" s="6">
        <f>Table3[[#This Row],[Dom Win/loss]]+I93</f>
        <v>1.2617133606517128</v>
      </c>
      <c r="J94" s="6">
        <f>Table3[[#This Row],[Dom Win/loss2]]+J93</f>
        <v>1.2788261623326409</v>
      </c>
      <c r="K94">
        <v>-4.2551174633542931E-2</v>
      </c>
      <c r="L94">
        <v>-4.7566312945119399E-2</v>
      </c>
      <c r="M94" s="6">
        <f>Table3[[#This Row],[BB Win/loss]]+M93</f>
        <v>0.9510962238762436</v>
      </c>
      <c r="N94" s="6">
        <f>Table3[[#This Row],[BB Win/loss2]]+N93</f>
        <v>1.166855238771741</v>
      </c>
    </row>
    <row r="95" spans="1:14" x14ac:dyDescent="0.35">
      <c r="A95">
        <v>93</v>
      </c>
      <c r="B95" s="6">
        <f>1</f>
        <v>1</v>
      </c>
      <c r="C95">
        <v>-2.8828746605788743E-3</v>
      </c>
      <c r="D95">
        <v>-2.6601577286201267E-3</v>
      </c>
      <c r="E95" s="6">
        <f>Table3[[#This Row],[H-S Win/loss]]+E94</f>
        <v>1.0808403307578738</v>
      </c>
      <c r="F95" s="6">
        <f>Table3[[#This Row],[H-S Win/loss2]]+F94</f>
        <v>1.2238407530291373</v>
      </c>
      <c r="G95">
        <v>8.9297025264452757E-3</v>
      </c>
      <c r="H95">
        <v>7.0980000000000053E-3</v>
      </c>
      <c r="I95" s="6">
        <f>Table3[[#This Row],[Dom Win/loss]]+I94</f>
        <v>1.270643063178158</v>
      </c>
      <c r="J95" s="6">
        <f>Table3[[#This Row],[Dom Win/loss2]]+J94</f>
        <v>1.285924162332641</v>
      </c>
      <c r="K95">
        <v>5.7618066118144424E-3</v>
      </c>
      <c r="L95">
        <v>6.7625714285714233E-3</v>
      </c>
      <c r="M95" s="6">
        <f>Table3[[#This Row],[BB Win/loss]]+M94</f>
        <v>0.95685803048805806</v>
      </c>
      <c r="N95" s="6">
        <f>Table3[[#This Row],[BB Win/loss2]]+N94</f>
        <v>1.1736178102003125</v>
      </c>
    </row>
    <row r="96" spans="1:14" x14ac:dyDescent="0.35">
      <c r="A96">
        <v>94</v>
      </c>
      <c r="B96" s="6">
        <f>1</f>
        <v>1</v>
      </c>
      <c r="C96">
        <v>-5.015764583521877E-2</v>
      </c>
      <c r="D96">
        <v>-4.6406156772526026E-2</v>
      </c>
      <c r="E96" s="6">
        <f>Table3[[#This Row],[H-S Win/loss]]+E95</f>
        <v>1.0306826849226549</v>
      </c>
      <c r="F96" s="6">
        <f>Table3[[#This Row],[H-S Win/loss2]]+F95</f>
        <v>1.1774345962566113</v>
      </c>
      <c r="G96">
        <v>-7.2028911352942177E-2</v>
      </c>
      <c r="H96">
        <v>-5.6850478032001286E-2</v>
      </c>
      <c r="I96" s="6">
        <f>Table3[[#This Row],[Dom Win/loss]]+I95</f>
        <v>1.1986141518252158</v>
      </c>
      <c r="J96" s="6">
        <f>Table3[[#This Row],[Dom Win/loss2]]+J95</f>
        <v>1.2290736843006396</v>
      </c>
      <c r="K96">
        <v>1.6169552642165463E-2</v>
      </c>
      <c r="L96">
        <v>1.8850554551375898E-2</v>
      </c>
      <c r="M96" s="6">
        <f>Table3[[#This Row],[BB Win/loss]]+M95</f>
        <v>0.97302758313022353</v>
      </c>
      <c r="N96" s="6">
        <f>Table3[[#This Row],[BB Win/loss2]]+N95</f>
        <v>1.1924683647516885</v>
      </c>
    </row>
    <row r="97" spans="1:14" x14ac:dyDescent="0.35">
      <c r="A97">
        <v>95</v>
      </c>
      <c r="B97" s="6">
        <f>1</f>
        <v>1</v>
      </c>
      <c r="C97">
        <v>0.11635637534421744</v>
      </c>
      <c r="D97">
        <v>0.11289252943348815</v>
      </c>
      <c r="E97" s="6">
        <f>Table3[[#This Row],[H-S Win/loss]]+E96</f>
        <v>1.1470390602668723</v>
      </c>
      <c r="F97" s="6">
        <f>Table3[[#This Row],[H-S Win/loss2]]+F96</f>
        <v>1.2903271256900994</v>
      </c>
      <c r="G97">
        <v>-1.2663976838113098E-2</v>
      </c>
      <c r="H97">
        <v>-1.0597827067669116E-2</v>
      </c>
      <c r="I97" s="6">
        <f>Table3[[#This Row],[Dom Win/loss]]+I96</f>
        <v>1.1859501749871026</v>
      </c>
      <c r="J97" s="6">
        <f>Table3[[#This Row],[Dom Win/loss2]]+J96</f>
        <v>1.2184758572329704</v>
      </c>
      <c r="K97">
        <v>0.12778493449709719</v>
      </c>
      <c r="L97">
        <v>0.14621613333333325</v>
      </c>
      <c r="M97" s="6">
        <f>Table3[[#This Row],[BB Win/loss]]+M96</f>
        <v>1.1008125176273207</v>
      </c>
      <c r="N97" s="6">
        <f>Table3[[#This Row],[BB Win/loss2]]+N96</f>
        <v>1.3386844980850217</v>
      </c>
    </row>
    <row r="98" spans="1:14" x14ac:dyDescent="0.35">
      <c r="A98">
        <v>96</v>
      </c>
      <c r="B98" s="6">
        <f>1</f>
        <v>1</v>
      </c>
      <c r="C98">
        <v>4.5355296855380985E-3</v>
      </c>
      <c r="D98">
        <v>3.954119648273224E-3</v>
      </c>
      <c r="E98" s="6">
        <f>Table3[[#This Row],[H-S Win/loss]]+E97</f>
        <v>1.1515745899524104</v>
      </c>
      <c r="F98" s="6">
        <f>Table3[[#This Row],[H-S Win/loss2]]+F97</f>
        <v>1.2942812453383727</v>
      </c>
      <c r="G98">
        <v>-2.3069155564473202E-3</v>
      </c>
      <c r="H98">
        <v>-1.9512169448009757E-3</v>
      </c>
      <c r="I98" s="6">
        <f>Table3[[#This Row],[Dom Win/loss]]+I97</f>
        <v>1.1836432594306554</v>
      </c>
      <c r="J98" s="6">
        <f>Table3[[#This Row],[Dom Win/loss2]]+J97</f>
        <v>1.2165246402881693</v>
      </c>
      <c r="K98">
        <v>5.4639527896289536E-2</v>
      </c>
      <c r="L98">
        <v>5.4545140080971659E-2</v>
      </c>
      <c r="M98" s="6">
        <f>Table3[[#This Row],[BB Win/loss]]+M97</f>
        <v>1.1554520455236101</v>
      </c>
      <c r="N98" s="6">
        <f>Table3[[#This Row],[BB Win/loss2]]+N97</f>
        <v>1.3932296381659932</v>
      </c>
    </row>
    <row r="99" spans="1:14" x14ac:dyDescent="0.35">
      <c r="A99">
        <v>97</v>
      </c>
      <c r="B99" s="6">
        <f>1</f>
        <v>1</v>
      </c>
      <c r="C99">
        <v>8.0371904329239338E-2</v>
      </c>
      <c r="D99">
        <v>6.979305121048282E-2</v>
      </c>
      <c r="E99" s="6">
        <f>Table3[[#This Row],[H-S Win/loss]]+E98</f>
        <v>1.2319464942816496</v>
      </c>
      <c r="F99" s="6">
        <f>Table3[[#This Row],[H-S Win/loss2]]+F98</f>
        <v>1.3640742965488555</v>
      </c>
      <c r="G99">
        <v>-4.7963787218844138E-3</v>
      </c>
      <c r="H99">
        <v>-4.064766094998529E-3</v>
      </c>
      <c r="I99" s="6">
        <f>Table3[[#This Row],[Dom Win/loss]]+I98</f>
        <v>1.1788468807087711</v>
      </c>
      <c r="J99" s="6">
        <f>Table3[[#This Row],[Dom Win/loss2]]+J98</f>
        <v>1.2124598741931707</v>
      </c>
      <c r="K99">
        <v>0.12775120636811133</v>
      </c>
      <c r="L99">
        <v>0.12093415057915063</v>
      </c>
      <c r="M99" s="6">
        <f>Table3[[#This Row],[BB Win/loss]]+M98</f>
        <v>1.2832032518917216</v>
      </c>
      <c r="N99" s="6">
        <f>Table3[[#This Row],[BB Win/loss2]]+N98</f>
        <v>1.5141637887451438</v>
      </c>
    </row>
    <row r="100" spans="1:14" x14ac:dyDescent="0.35">
      <c r="A100">
        <v>98</v>
      </c>
      <c r="B100" s="6">
        <f>1</f>
        <v>1</v>
      </c>
      <c r="C100">
        <v>-3.0220762788211744E-2</v>
      </c>
      <c r="D100">
        <v>-2.4530905301884502E-2</v>
      </c>
      <c r="E100" s="6">
        <f>Table3[[#This Row],[H-S Win/loss]]+E99</f>
        <v>1.2017257314934378</v>
      </c>
      <c r="F100" s="6">
        <f>Table3[[#This Row],[H-S Win/loss2]]+F99</f>
        <v>1.339543391246971</v>
      </c>
      <c r="G100">
        <v>2.5292100910966876E-2</v>
      </c>
      <c r="H100">
        <v>2.1521666666666613E-2</v>
      </c>
      <c r="I100" s="6">
        <f>Table3[[#This Row],[Dom Win/loss]]+I99</f>
        <v>1.2041389816197379</v>
      </c>
      <c r="J100" s="6">
        <f>Table3[[#This Row],[Dom Win/loss2]]+J99</f>
        <v>1.2339815408598374</v>
      </c>
      <c r="K100">
        <v>-1.1573918329891797E-2</v>
      </c>
      <c r="L100">
        <v>-9.7742684210526398E-3</v>
      </c>
      <c r="M100" s="6">
        <f>Table3[[#This Row],[BB Win/loss]]+M99</f>
        <v>1.2716293335618298</v>
      </c>
      <c r="N100" s="6">
        <f>Table3[[#This Row],[BB Win/loss2]]+N99</f>
        <v>1.5043895203240911</v>
      </c>
    </row>
    <row r="101" spans="1:14" x14ac:dyDescent="0.35">
      <c r="A101">
        <v>99</v>
      </c>
      <c r="B101" s="6">
        <f>1</f>
        <v>1</v>
      </c>
      <c r="C101">
        <v>-1.777628887229226E-2</v>
      </c>
      <c r="D101">
        <v>-1.4792301110338118E-2</v>
      </c>
      <c r="E101" s="6">
        <f>Table3[[#This Row],[H-S Win/loss]]+E100</f>
        <v>1.1839494426211454</v>
      </c>
      <c r="F101" s="6">
        <f>Table3[[#This Row],[H-S Win/loss2]]+F100</f>
        <v>1.3247510901366328</v>
      </c>
      <c r="G101">
        <v>2.1597949589167359E-2</v>
      </c>
      <c r="H101">
        <v>1.7991026173660007E-2</v>
      </c>
      <c r="I101" s="6">
        <f>Table3[[#This Row],[Dom Win/loss]]+I100</f>
        <v>1.2257369312089053</v>
      </c>
      <c r="J101" s="6">
        <f>Table3[[#This Row],[Dom Win/loss2]]+J100</f>
        <v>1.2519725670334974</v>
      </c>
      <c r="K101">
        <v>-0.15735267320364388</v>
      </c>
      <c r="L101">
        <v>-0.13419729620974133</v>
      </c>
      <c r="M101" s="6">
        <f>Table3[[#This Row],[BB Win/loss]]+M100</f>
        <v>1.114276660358186</v>
      </c>
      <c r="N101" s="6">
        <f>Table3[[#This Row],[BB Win/loss2]]+N100</f>
        <v>1.3701922241143498</v>
      </c>
    </row>
    <row r="102" spans="1:14" x14ac:dyDescent="0.35">
      <c r="A102">
        <v>100</v>
      </c>
      <c r="B102" s="6">
        <f>1</f>
        <v>1</v>
      </c>
      <c r="C102">
        <v>4.1887031629768361E-2</v>
      </c>
      <c r="D102">
        <v>3.5379071201752224E-2</v>
      </c>
      <c r="E102" s="6">
        <f>Table3[[#This Row],[H-S Win/loss]]+E101</f>
        <v>1.2258364742509138</v>
      </c>
      <c r="F102" s="6">
        <f>Table3[[#This Row],[H-S Win/loss2]]+F101</f>
        <v>1.3601301613383852</v>
      </c>
      <c r="G102">
        <v>-2.7790156835744872E-2</v>
      </c>
      <c r="H102">
        <v>-2.2739999999999962E-2</v>
      </c>
      <c r="I102" s="6">
        <f>Table3[[#This Row],[Dom Win/loss]]+I101</f>
        <v>1.1979467743731604</v>
      </c>
      <c r="J102" s="6">
        <f>Table3[[#This Row],[Dom Win/loss2]]+J101</f>
        <v>1.2292325670334974</v>
      </c>
      <c r="K102">
        <v>4.0819270943314952E-2</v>
      </c>
      <c r="L102">
        <v>4.0208321739130477E-2</v>
      </c>
      <c r="M102" s="6">
        <f>Table3[[#This Row],[BB Win/loss]]+M101</f>
        <v>1.155095931301501</v>
      </c>
      <c r="N102" s="6">
        <f>Table3[[#This Row],[BB Win/loss2]]+N101</f>
        <v>1.4104005458534803</v>
      </c>
    </row>
    <row r="103" spans="1:14" x14ac:dyDescent="0.35">
      <c r="A103">
        <v>101</v>
      </c>
      <c r="B103" s="6">
        <f>1</f>
        <v>1</v>
      </c>
      <c r="C103">
        <v>9.9135412322195332E-4</v>
      </c>
      <c r="D103">
        <v>8.087164512116142E-4</v>
      </c>
      <c r="E103" s="6">
        <f>Table3[[#This Row],[H-S Win/loss]]+E102</f>
        <v>1.2268278283741358</v>
      </c>
      <c r="F103" s="6">
        <f>Table3[[#This Row],[H-S Win/loss2]]+F102</f>
        <v>1.3609388777895968</v>
      </c>
      <c r="G103">
        <v>6.7119420200214358E-2</v>
      </c>
      <c r="H103">
        <v>5.6200157894736792E-2</v>
      </c>
      <c r="I103" s="6">
        <f>Table3[[#This Row],[Dom Win/loss]]+I102</f>
        <v>1.2650661945733748</v>
      </c>
      <c r="J103" s="6">
        <f>Table3[[#This Row],[Dom Win/loss2]]+J102</f>
        <v>1.2854327249282342</v>
      </c>
      <c r="K103">
        <v>-1.103464835498473E-2</v>
      </c>
      <c r="L103">
        <v>-1.0449340392706875E-2</v>
      </c>
      <c r="M103" s="6">
        <f>Table3[[#This Row],[BB Win/loss]]+M102</f>
        <v>1.1440612829465162</v>
      </c>
      <c r="N103" s="6">
        <f>Table3[[#This Row],[BB Win/loss2]]+N102</f>
        <v>1.3999512054607735</v>
      </c>
    </row>
    <row r="104" spans="1:14" x14ac:dyDescent="0.35">
      <c r="A104">
        <v>102</v>
      </c>
      <c r="B104" s="6">
        <f>1</f>
        <v>1</v>
      </c>
      <c r="C104">
        <v>-2.1701064636499089E-2</v>
      </c>
      <c r="D104">
        <v>-1.7688761319718853E-2</v>
      </c>
      <c r="E104" s="6">
        <f>Table3[[#This Row],[H-S Win/loss]]+E103</f>
        <v>1.2051267637376368</v>
      </c>
      <c r="F104" s="6">
        <f>Table3[[#This Row],[H-S Win/loss2]]+F103</f>
        <v>1.343250116469878</v>
      </c>
      <c r="G104">
        <v>-2.541820761467081E-3</v>
      </c>
      <c r="H104">
        <v>-2.0150602409638517E-3</v>
      </c>
      <c r="I104" s="6">
        <f>Table3[[#This Row],[Dom Win/loss]]+I103</f>
        <v>1.2625243738119076</v>
      </c>
      <c r="J104" s="6">
        <f>Table3[[#This Row],[Dom Win/loss2]]+J103</f>
        <v>1.2834176646872704</v>
      </c>
      <c r="K104">
        <v>1.5256819529947001E-2</v>
      </c>
      <c r="L104">
        <v>1.4600117647058769E-2</v>
      </c>
      <c r="M104" s="6">
        <f>Table3[[#This Row],[BB Win/loss]]+M103</f>
        <v>1.1593181024764632</v>
      </c>
      <c r="N104" s="6">
        <f>Table3[[#This Row],[BB Win/loss2]]+N103</f>
        <v>1.4145513231078322</v>
      </c>
    </row>
    <row r="105" spans="1:14" x14ac:dyDescent="0.35">
      <c r="A105">
        <v>103</v>
      </c>
      <c r="B105" s="6">
        <f>1</f>
        <v>1</v>
      </c>
      <c r="C105">
        <v>9.5229393485846525E-2</v>
      </c>
      <c r="D105">
        <v>7.902022953211793E-2</v>
      </c>
      <c r="E105" s="6">
        <f>Table3[[#This Row],[H-S Win/loss]]+E104</f>
        <v>1.3003561572234834</v>
      </c>
      <c r="F105" s="6">
        <f>Table3[[#This Row],[H-S Win/loss2]]+F104</f>
        <v>1.4222703460019959</v>
      </c>
      <c r="G105">
        <v>0.2039691734999014</v>
      </c>
      <c r="H105">
        <v>0.16202560804621996</v>
      </c>
      <c r="I105" s="6">
        <f>Table3[[#This Row],[Dom Win/loss]]+I104</f>
        <v>1.466493547311809</v>
      </c>
      <c r="J105" s="6">
        <f>Table3[[#This Row],[Dom Win/loss2]]+J104</f>
        <v>1.4454432727334903</v>
      </c>
      <c r="K105">
        <v>-7.1477569213851851E-3</v>
      </c>
      <c r="L105">
        <v>-6.7416656899831019E-3</v>
      </c>
      <c r="M105" s="6">
        <f>Table3[[#This Row],[BB Win/loss]]+M104</f>
        <v>1.152170345555078</v>
      </c>
      <c r="N105" s="6">
        <f>Table3[[#This Row],[BB Win/loss2]]+N104</f>
        <v>1.4078096574178491</v>
      </c>
    </row>
    <row r="106" spans="1:14" x14ac:dyDescent="0.35">
      <c r="A106">
        <v>104</v>
      </c>
      <c r="B106" s="6">
        <f>1</f>
        <v>1</v>
      </c>
      <c r="C106">
        <v>-7.3661423616677352E-2</v>
      </c>
      <c r="D106">
        <v>-5.6647114105999236E-2</v>
      </c>
      <c r="E106" s="6">
        <f>Table3[[#This Row],[H-S Win/loss]]+E105</f>
        <v>1.2266947336068061</v>
      </c>
      <c r="F106" s="6">
        <f>Table3[[#This Row],[H-S Win/loss2]]+F105</f>
        <v>1.3656232318959967</v>
      </c>
      <c r="G106">
        <v>3.1685096003216159E-2</v>
      </c>
      <c r="H106">
        <v>2.166000000000003E-2</v>
      </c>
      <c r="I106" s="6">
        <f>Table3[[#This Row],[Dom Win/loss]]+I105</f>
        <v>1.4981786433150253</v>
      </c>
      <c r="J106" s="6">
        <f>Table3[[#This Row],[Dom Win/loss2]]+J105</f>
        <v>1.4671032727334903</v>
      </c>
      <c r="K106">
        <v>-2.4512049124436261E-3</v>
      </c>
      <c r="L106">
        <v>-2.327634782608605E-3</v>
      </c>
      <c r="M106" s="6">
        <f>Table3[[#This Row],[BB Win/loss]]+M105</f>
        <v>1.1497191406426344</v>
      </c>
      <c r="N106" s="6">
        <f>Table3[[#This Row],[BB Win/loss2]]+N105</f>
        <v>1.4054820226352405</v>
      </c>
    </row>
    <row r="107" spans="1:14" x14ac:dyDescent="0.35">
      <c r="A107">
        <v>105</v>
      </c>
      <c r="B107" s="6">
        <f>1</f>
        <v>1</v>
      </c>
      <c r="C107">
        <v>-1.8245041567625766E-2</v>
      </c>
      <c r="D107">
        <v>-1.4873334879314699E-2</v>
      </c>
      <c r="E107" s="6">
        <f>Table3[[#This Row],[H-S Win/loss]]+E106</f>
        <v>1.2084496920391803</v>
      </c>
      <c r="F107" s="6">
        <f>Table3[[#This Row],[H-S Win/loss2]]+F106</f>
        <v>1.350749897016682</v>
      </c>
      <c r="G107">
        <v>1.2775244795764626E-2</v>
      </c>
      <c r="H107">
        <v>8.5480344827586017E-3</v>
      </c>
      <c r="I107" s="6">
        <f>Table3[[#This Row],[Dom Win/loss]]+I106</f>
        <v>1.5109538881107898</v>
      </c>
      <c r="J107" s="6">
        <f>Table3[[#This Row],[Dom Win/loss2]]+J106</f>
        <v>1.4756513072162489</v>
      </c>
      <c r="K107">
        <v>-3.7698825633795674E-2</v>
      </c>
      <c r="L107">
        <v>-3.5881872518286381E-2</v>
      </c>
      <c r="M107" s="6">
        <f>Table3[[#This Row],[BB Win/loss]]+M106</f>
        <v>1.1120203150088388</v>
      </c>
      <c r="N107" s="6">
        <f>Table3[[#This Row],[BB Win/loss2]]+N106</f>
        <v>1.3696001501169541</v>
      </c>
    </row>
    <row r="108" spans="1:14" x14ac:dyDescent="0.35">
      <c r="A108">
        <v>106</v>
      </c>
      <c r="B108" s="6">
        <f>1</f>
        <v>1</v>
      </c>
      <c r="C108">
        <v>-0.15851657074748735</v>
      </c>
      <c r="D108">
        <v>-0.13117349591938821</v>
      </c>
      <c r="E108" s="6">
        <f>Table3[[#This Row],[H-S Win/loss]]+E107</f>
        <v>1.0499331212916929</v>
      </c>
      <c r="F108" s="6">
        <f>Table3[[#This Row],[H-S Win/loss2]]+F107</f>
        <v>1.2195764010972938</v>
      </c>
      <c r="G108">
        <v>-0.1065569313069728</v>
      </c>
      <c r="H108">
        <v>-7.069393435812224E-2</v>
      </c>
      <c r="I108" s="6">
        <f>Table3[[#This Row],[Dom Win/loss]]+I107</f>
        <v>1.404396956803817</v>
      </c>
      <c r="J108" s="6">
        <f>Table3[[#This Row],[Dom Win/loss2]]+J107</f>
        <v>1.4049573728581266</v>
      </c>
      <c r="K108">
        <v>-0.11405989224071748</v>
      </c>
      <c r="L108">
        <v>-0.11260300632224643</v>
      </c>
      <c r="M108" s="6">
        <f>Table3[[#This Row],[BB Win/loss]]+M107</f>
        <v>0.99796042276812136</v>
      </c>
      <c r="N108" s="6">
        <f>Table3[[#This Row],[BB Win/loss2]]+N107</f>
        <v>1.2569971437947076</v>
      </c>
    </row>
    <row r="109" spans="1:14" x14ac:dyDescent="0.35">
      <c r="A109">
        <v>107</v>
      </c>
      <c r="B109" s="6">
        <f>1</f>
        <v>1</v>
      </c>
      <c r="C109">
        <v>-1.9798980483871884E-2</v>
      </c>
      <c r="D109">
        <v>-1.8857372991066278E-2</v>
      </c>
      <c r="E109" s="6">
        <f>Table3[[#This Row],[H-S Win/loss]]+E108</f>
        <v>1.0301341408078211</v>
      </c>
      <c r="F109" s="6">
        <f>Table3[[#This Row],[H-S Win/loss2]]+F108</f>
        <v>1.2007190281062274</v>
      </c>
      <c r="G109">
        <v>-1.5704354160944248E-2</v>
      </c>
      <c r="H109">
        <v>-1.1211449275362322E-2</v>
      </c>
      <c r="I109" s="6">
        <f>Table3[[#This Row],[Dom Win/loss]]+I108</f>
        <v>1.3886926026428728</v>
      </c>
      <c r="J109" s="6">
        <f>Table3[[#This Row],[Dom Win/loss2]]+J108</f>
        <v>1.3937459235827643</v>
      </c>
      <c r="K109">
        <v>-3.5142832156252459E-3</v>
      </c>
      <c r="L109">
        <v>-3.9096315789473998E-3</v>
      </c>
      <c r="M109" s="6">
        <f>Table3[[#This Row],[BB Win/loss]]+M108</f>
        <v>0.99444613955249617</v>
      </c>
      <c r="N109" s="6">
        <f>Table3[[#This Row],[BB Win/loss2]]+N108</f>
        <v>1.2530875122157603</v>
      </c>
    </row>
    <row r="110" spans="1:14" x14ac:dyDescent="0.35">
      <c r="A110">
        <v>108</v>
      </c>
      <c r="B110" s="6">
        <f>1</f>
        <v>1</v>
      </c>
      <c r="C110">
        <v>-0.14317803411544772</v>
      </c>
      <c r="D110">
        <v>-0.13898969895626304</v>
      </c>
      <c r="E110" s="6">
        <f>Table3[[#This Row],[H-S Win/loss]]+E109</f>
        <v>0.88695610669237335</v>
      </c>
      <c r="F110" s="6">
        <f>Table3[[#This Row],[H-S Win/loss2]]+F109</f>
        <v>1.0617293291499643</v>
      </c>
      <c r="G110">
        <v>5.7140887629614945E-2</v>
      </c>
      <c r="H110">
        <v>4.125582051282059E-2</v>
      </c>
      <c r="I110" s="6">
        <f>Table3[[#This Row],[Dom Win/loss]]+I109</f>
        <v>1.4458334902724876</v>
      </c>
      <c r="J110" s="6">
        <f>Table3[[#This Row],[Dom Win/loss2]]+J109</f>
        <v>1.4350017440955849</v>
      </c>
      <c r="K110">
        <v>3.4443805029354423E-2</v>
      </c>
      <c r="L110">
        <v>3.8469049612403064E-2</v>
      </c>
      <c r="M110" s="6">
        <f>Table3[[#This Row],[BB Win/loss]]+M109</f>
        <v>1.0288899445818507</v>
      </c>
      <c r="N110" s="6">
        <f>Table3[[#This Row],[BB Win/loss2]]+N109</f>
        <v>1.2915565618281635</v>
      </c>
    </row>
    <row r="111" spans="1:14" x14ac:dyDescent="0.35">
      <c r="A111">
        <v>109</v>
      </c>
      <c r="B111" s="6">
        <f>1</f>
        <v>1</v>
      </c>
      <c r="C111">
        <v>-1.6613981889979292E-2</v>
      </c>
      <c r="D111">
        <v>-1.8731458935364868E-2</v>
      </c>
      <c r="E111" s="6">
        <f>Table3[[#This Row],[H-S Win/loss]]+E110</f>
        <v>0.87034212480239403</v>
      </c>
      <c r="F111" s="6">
        <f>Table3[[#This Row],[H-S Win/loss2]]+F110</f>
        <v>1.0429978702145994</v>
      </c>
      <c r="G111">
        <v>-8.7148822371427848E-3</v>
      </c>
      <c r="H111">
        <v>-6.0428571428571441E-3</v>
      </c>
      <c r="I111" s="6">
        <f>Table3[[#This Row],[Dom Win/loss]]+I110</f>
        <v>1.4371186080353449</v>
      </c>
      <c r="J111" s="6">
        <f>Table3[[#This Row],[Dom Win/loss2]]+J110</f>
        <v>1.4289588869527277</v>
      </c>
      <c r="K111">
        <v>0</v>
      </c>
      <c r="L111">
        <v>0</v>
      </c>
      <c r="M111" s="6">
        <f>Table3[[#This Row],[BB Win/loss]]+M110</f>
        <v>1.0288899445818507</v>
      </c>
      <c r="N111" s="6">
        <f>Table3[[#This Row],[BB Win/loss2]]+N110</f>
        <v>1.2915565618281635</v>
      </c>
    </row>
    <row r="112" spans="1:14" x14ac:dyDescent="0.35">
      <c r="A112">
        <v>110</v>
      </c>
      <c r="B112" s="6">
        <f>1</f>
        <v>1</v>
      </c>
      <c r="C112">
        <v>7.3647509819824486E-2</v>
      </c>
      <c r="D112">
        <v>8.4619033965000479E-2</v>
      </c>
      <c r="E112" s="6">
        <f>Table3[[#This Row],[H-S Win/loss]]+E111</f>
        <v>0.94398963462221852</v>
      </c>
      <c r="F112" s="6">
        <f>Table3[[#This Row],[H-S Win/loss2]]+F111</f>
        <v>1.1276169041795998</v>
      </c>
      <c r="G112">
        <v>2.4934332035503957E-2</v>
      </c>
      <c r="H112">
        <v>1.739445731365832E-2</v>
      </c>
      <c r="I112" s="6">
        <f>Table3[[#This Row],[Dom Win/loss]]+I111</f>
        <v>1.4620529400708488</v>
      </c>
      <c r="J112" s="6">
        <f>Table3[[#This Row],[Dom Win/loss2]]+J111</f>
        <v>1.4463533442663861</v>
      </c>
      <c r="K112">
        <v>-2.4665974235488802E-2</v>
      </c>
      <c r="L112">
        <v>-2.6528033113541547E-2</v>
      </c>
      <c r="M112" s="6">
        <f>Table3[[#This Row],[BB Win/loss]]+M111</f>
        <v>1.0042239703463618</v>
      </c>
      <c r="N112" s="6">
        <f>Table3[[#This Row],[BB Win/loss2]]+N111</f>
        <v>1.2650285287146219</v>
      </c>
    </row>
    <row r="113" spans="1:14" x14ac:dyDescent="0.35">
      <c r="A113">
        <v>111</v>
      </c>
      <c r="B113" s="6">
        <f>1</f>
        <v>1</v>
      </c>
      <c r="C113">
        <v>0.15390356556767343</v>
      </c>
      <c r="D113">
        <v>0.16303522827267602</v>
      </c>
      <c r="E113" s="6">
        <f>Table3[[#This Row],[H-S Win/loss]]+E112</f>
        <v>1.097893200189892</v>
      </c>
      <c r="F113" s="6">
        <f>Table3[[#This Row],[H-S Win/loss2]]+F112</f>
        <v>1.2906521324522759</v>
      </c>
      <c r="G113">
        <v>4.6589166497351023E-2</v>
      </c>
      <c r="H113">
        <v>3.1945428571428465E-2</v>
      </c>
      <c r="I113" s="6">
        <f>Table3[[#This Row],[Dom Win/loss]]+I112</f>
        <v>1.5086421065681999</v>
      </c>
      <c r="J113" s="6">
        <f>Table3[[#This Row],[Dom Win/loss2]]+J112</f>
        <v>1.4782987728378145</v>
      </c>
      <c r="K113">
        <v>2.3472992149778469E-2</v>
      </c>
      <c r="L113">
        <v>2.5932941558441613E-2</v>
      </c>
      <c r="M113" s="6">
        <f>Table3[[#This Row],[BB Win/loss]]+M112</f>
        <v>1.0276969624961403</v>
      </c>
      <c r="N113" s="6">
        <f>Table3[[#This Row],[BB Win/loss2]]+N112</f>
        <v>1.2909614702730634</v>
      </c>
    </row>
    <row r="114" spans="1:14" x14ac:dyDescent="0.35">
      <c r="A114">
        <v>112</v>
      </c>
      <c r="B114" s="6">
        <f>1</f>
        <v>1</v>
      </c>
      <c r="C114">
        <v>9.8444970460222228E-2</v>
      </c>
      <c r="D114">
        <v>8.9667164750811074E-2</v>
      </c>
      <c r="E114" s="6">
        <f>Table3[[#This Row],[H-S Win/loss]]+E113</f>
        <v>1.1963381706501142</v>
      </c>
      <c r="F114" s="6">
        <f>Table3[[#This Row],[H-S Win/loss2]]+F113</f>
        <v>1.3803192972030871</v>
      </c>
      <c r="G114">
        <v>0.1142150083402077</v>
      </c>
      <c r="H114">
        <v>7.5890990728975039E-2</v>
      </c>
      <c r="I114" s="6">
        <f>Table3[[#This Row],[Dom Win/loss]]+I113</f>
        <v>1.6228571149084074</v>
      </c>
      <c r="J114" s="6">
        <f>Table3[[#This Row],[Dom Win/loss2]]+J113</f>
        <v>1.5541897635667896</v>
      </c>
      <c r="K114">
        <v>-0.22787631063201683</v>
      </c>
      <c r="L114">
        <v>-0.24539376989522618</v>
      </c>
      <c r="M114" s="6">
        <f>Table3[[#This Row],[BB Win/loss]]+M113</f>
        <v>0.79982065186412343</v>
      </c>
      <c r="N114" s="6">
        <f>Table3[[#This Row],[BB Win/loss2]]+N113</f>
        <v>1.0455677003778372</v>
      </c>
    </row>
    <row r="115" spans="1:14" x14ac:dyDescent="0.35">
      <c r="A115">
        <v>113</v>
      </c>
      <c r="B115" s="6">
        <f>1</f>
        <v>1</v>
      </c>
      <c r="C115">
        <v>-0.10608938029496656</v>
      </c>
      <c r="D115">
        <v>-8.8678421283938019E-2</v>
      </c>
      <c r="E115" s="6">
        <f>Table3[[#This Row],[H-S Win/loss]]+E114</f>
        <v>1.0902487903551477</v>
      </c>
      <c r="F115" s="6">
        <f>Table3[[#This Row],[H-S Win/loss2]]+F114</f>
        <v>1.2916408759191491</v>
      </c>
      <c r="G115">
        <v>-3.0652400872025816E-2</v>
      </c>
      <c r="H115">
        <v>-1.8930551762597607E-2</v>
      </c>
      <c r="I115" s="6">
        <f>Table3[[#This Row],[Dom Win/loss]]+I114</f>
        <v>1.5922047140363815</v>
      </c>
      <c r="J115" s="6">
        <f>Table3[[#This Row],[Dom Win/loss2]]+J114</f>
        <v>1.5352592118041921</v>
      </c>
      <c r="K115">
        <v>7.3886362293505647E-2</v>
      </c>
      <c r="L115">
        <v>0.10544069302325579</v>
      </c>
      <c r="M115" s="6">
        <f>Table3[[#This Row],[BB Win/loss]]+M114</f>
        <v>0.87370701415762908</v>
      </c>
      <c r="N115" s="6">
        <f>Table3[[#This Row],[BB Win/loss2]]+N114</f>
        <v>1.1510083934010931</v>
      </c>
    </row>
    <row r="116" spans="1:14" x14ac:dyDescent="0.35">
      <c r="A116">
        <v>114</v>
      </c>
      <c r="B116" s="6">
        <f>1</f>
        <v>1</v>
      </c>
      <c r="C116">
        <v>-7.7682481556759029E-3</v>
      </c>
      <c r="D116">
        <v>-7.1252068559006622E-3</v>
      </c>
      <c r="E116" s="6">
        <f>Table3[[#This Row],[H-S Win/loss]]+E115</f>
        <v>1.0824805421994717</v>
      </c>
      <c r="F116" s="6">
        <f>Table3[[#This Row],[H-S Win/loss2]]+F115</f>
        <v>1.2845156690632484</v>
      </c>
      <c r="G116">
        <v>3.2140705330572193E-2</v>
      </c>
      <c r="H116">
        <v>2.0232727272727295E-2</v>
      </c>
      <c r="I116" s="6">
        <f>Table3[[#This Row],[Dom Win/loss]]+I115</f>
        <v>1.6243454193669538</v>
      </c>
      <c r="J116" s="6">
        <f>Table3[[#This Row],[Dom Win/loss2]]+J115</f>
        <v>1.5554919390769195</v>
      </c>
      <c r="K116">
        <v>-2.2509156602758047E-2</v>
      </c>
      <c r="L116">
        <v>-2.9058135306553816E-2</v>
      </c>
      <c r="M116" s="6">
        <f>Table3[[#This Row],[BB Win/loss]]+M115</f>
        <v>0.85119785755487098</v>
      </c>
      <c r="N116" s="6">
        <f>Table3[[#This Row],[BB Win/loss2]]+N115</f>
        <v>1.1219502580945393</v>
      </c>
    </row>
    <row r="117" spans="1:14" x14ac:dyDescent="0.35">
      <c r="A117">
        <v>115</v>
      </c>
      <c r="B117" s="6">
        <f>1</f>
        <v>1</v>
      </c>
      <c r="C117">
        <v>-6.0053429052153183E-2</v>
      </c>
      <c r="D117">
        <v>-5.5477606027108592E-2</v>
      </c>
      <c r="E117" s="6">
        <f>Table3[[#This Row],[H-S Win/loss]]+E116</f>
        <v>1.0224271131473184</v>
      </c>
      <c r="F117" s="6">
        <f>Table3[[#This Row],[H-S Win/loss2]]+F116</f>
        <v>1.2290380630361399</v>
      </c>
      <c r="G117">
        <v>-8.0010487708156164E-2</v>
      </c>
      <c r="H117">
        <v>-4.9368131609870775E-2</v>
      </c>
      <c r="I117" s="6">
        <f>Table3[[#This Row],[Dom Win/loss]]+I116</f>
        <v>1.5443349316587975</v>
      </c>
      <c r="J117" s="6">
        <f>Table3[[#This Row],[Dom Win/loss2]]+J116</f>
        <v>1.5061238074670487</v>
      </c>
      <c r="K117">
        <v>-6.0695816098255306E-2</v>
      </c>
      <c r="L117">
        <v>-8.0700095182478698E-2</v>
      </c>
      <c r="M117" s="6">
        <f>Table3[[#This Row],[BB Win/loss]]+M116</f>
        <v>0.79050204145661573</v>
      </c>
      <c r="N117" s="6">
        <f>Table3[[#This Row],[BB Win/loss2]]+N116</f>
        <v>1.0412501629120605</v>
      </c>
    </row>
    <row r="118" spans="1:14" x14ac:dyDescent="0.35">
      <c r="A118">
        <v>116</v>
      </c>
      <c r="B118" s="6">
        <f>1</f>
        <v>1</v>
      </c>
      <c r="C118">
        <v>-4.5247376526466598E-4</v>
      </c>
      <c r="D118">
        <v>-4.4254867603405607E-4</v>
      </c>
      <c r="E118" s="6">
        <f>Table3[[#This Row],[H-S Win/loss]]+E117</f>
        <v>1.0219746393820537</v>
      </c>
      <c r="F118" s="6">
        <f>Table3[[#This Row],[H-S Win/loss2]]+F117</f>
        <v>1.2285955143601059</v>
      </c>
      <c r="G118">
        <v>2.8244252561401815E-2</v>
      </c>
      <c r="H118">
        <v>1.8332322580645162E-2</v>
      </c>
      <c r="I118" s="6">
        <f>Table3[[#This Row],[Dom Win/loss]]+I117</f>
        <v>1.5725791842201993</v>
      </c>
      <c r="J118" s="6">
        <f>Table3[[#This Row],[Dom Win/loss2]]+J117</f>
        <v>1.5244561300476938</v>
      </c>
      <c r="K118">
        <v>-3.7958328178433344E-2</v>
      </c>
      <c r="L118">
        <v>-5.489909090909087E-2</v>
      </c>
      <c r="M118" s="6">
        <f>Table3[[#This Row],[BB Win/loss]]+M117</f>
        <v>0.75254371327818237</v>
      </c>
      <c r="N118" s="6">
        <f>Table3[[#This Row],[BB Win/loss2]]+N117</f>
        <v>0.98635107200296968</v>
      </c>
    </row>
    <row r="119" spans="1:14" x14ac:dyDescent="0.35">
      <c r="A119">
        <v>117</v>
      </c>
      <c r="B119" s="6">
        <f>1</f>
        <v>1</v>
      </c>
      <c r="C119">
        <v>-2.781134026900545E-2</v>
      </c>
      <c r="D119">
        <v>-2.7213337002004109E-2</v>
      </c>
      <c r="E119" s="6">
        <f>Table3[[#This Row],[H-S Win/loss]]+E118</f>
        <v>0.99416329911304824</v>
      </c>
      <c r="F119" s="6">
        <f>Table3[[#This Row],[H-S Win/loss2]]+F118</f>
        <v>1.2013821773581019</v>
      </c>
      <c r="G119">
        <v>-3.8327240897378122E-2</v>
      </c>
      <c r="H119">
        <v>-2.4428985507246353E-2</v>
      </c>
      <c r="I119" s="6">
        <f>Table3[[#This Row],[Dom Win/loss]]+I118</f>
        <v>1.5342519433228212</v>
      </c>
      <c r="J119" s="6">
        <f>Table3[[#This Row],[Dom Win/loss2]]+J118</f>
        <v>1.5000271445404474</v>
      </c>
      <c r="K119">
        <v>4.1307467250920389E-2</v>
      </c>
      <c r="L119">
        <v>6.3213300000000056E-2</v>
      </c>
      <c r="M119" s="6">
        <f>Table3[[#This Row],[BB Win/loss]]+M118</f>
        <v>0.79385118052910275</v>
      </c>
      <c r="N119" s="6">
        <f>Table3[[#This Row],[BB Win/loss2]]+N118</f>
        <v>1.0495643720029697</v>
      </c>
    </row>
    <row r="120" spans="1:14" x14ac:dyDescent="0.35">
      <c r="A120">
        <v>118</v>
      </c>
      <c r="B120" s="6">
        <f>1</f>
        <v>1</v>
      </c>
      <c r="C120">
        <v>-7.4026753216030458E-2</v>
      </c>
      <c r="D120">
        <v>-7.4461361913152585E-2</v>
      </c>
      <c r="E120" s="6">
        <f>Table3[[#This Row],[H-S Win/loss]]+E119</f>
        <v>0.92013654589701777</v>
      </c>
      <c r="F120" s="6">
        <f>Table3[[#This Row],[H-S Win/loss2]]+F119</f>
        <v>1.1269208154449493</v>
      </c>
      <c r="G120">
        <v>-2.4518154327219519E-2</v>
      </c>
      <c r="H120">
        <v>-1.6018681318681255E-2</v>
      </c>
      <c r="I120" s="6">
        <f>Table3[[#This Row],[Dom Win/loss]]+I119</f>
        <v>1.5097337889956017</v>
      </c>
      <c r="J120" s="6">
        <f>Table3[[#This Row],[Dom Win/loss2]]+J119</f>
        <v>1.484008463221766</v>
      </c>
      <c r="K120">
        <v>4.9502299526328003E-3</v>
      </c>
      <c r="L120">
        <v>7.125000000000015E-3</v>
      </c>
      <c r="M120" s="6">
        <f>Table3[[#This Row],[BB Win/loss]]+M119</f>
        <v>0.79880141048173559</v>
      </c>
      <c r="N120" s="6">
        <f>Table3[[#This Row],[BB Win/loss2]]+N119</f>
        <v>1.0566893720029698</v>
      </c>
    </row>
    <row r="121" spans="1:14" x14ac:dyDescent="0.35">
      <c r="A121">
        <v>119</v>
      </c>
      <c r="B121" s="6">
        <f>1</f>
        <v>1</v>
      </c>
      <c r="C121">
        <v>0</v>
      </c>
      <c r="D121">
        <v>0</v>
      </c>
      <c r="E121" s="6">
        <f>Table3[[#This Row],[H-S Win/loss]]+E120</f>
        <v>0.92013654589701777</v>
      </c>
      <c r="F121" s="6">
        <f>Table3[[#This Row],[H-S Win/loss2]]+F120</f>
        <v>1.1269208154449493</v>
      </c>
      <c r="G121">
        <v>-3.7687421970675782E-2</v>
      </c>
      <c r="H121">
        <v>-2.5023529411764705E-2</v>
      </c>
      <c r="I121" s="6">
        <f>Table3[[#This Row],[Dom Win/loss]]+I120</f>
        <v>1.472046367024926</v>
      </c>
      <c r="J121" s="6">
        <f>Table3[[#This Row],[Dom Win/loss2]]+J120</f>
        <v>1.4589849338100014</v>
      </c>
      <c r="K121">
        <v>2.7286955340314872E-2</v>
      </c>
      <c r="L121">
        <v>3.899699999999999E-2</v>
      </c>
      <c r="M121" s="6">
        <f>Table3[[#This Row],[BB Win/loss]]+M120</f>
        <v>0.82608836582205047</v>
      </c>
      <c r="N121" s="6">
        <f>Table3[[#This Row],[BB Win/loss2]]+N120</f>
        <v>1.0956863720029697</v>
      </c>
    </row>
    <row r="122" spans="1:14" x14ac:dyDescent="0.35">
      <c r="A122">
        <v>120</v>
      </c>
      <c r="B122" s="6">
        <f>1</f>
        <v>1</v>
      </c>
      <c r="C122">
        <v>-7.1634685403263593E-3</v>
      </c>
      <c r="D122">
        <v>-7.7852233695846476E-3</v>
      </c>
      <c r="E122" s="6">
        <f>Table3[[#This Row],[H-S Win/loss]]+E121</f>
        <v>0.91297307735669142</v>
      </c>
      <c r="F122" s="6">
        <f>Table3[[#This Row],[H-S Win/loss2]]+F121</f>
        <v>1.1191355920753647</v>
      </c>
      <c r="G122">
        <v>0</v>
      </c>
      <c r="H122">
        <v>0</v>
      </c>
      <c r="I122" s="6">
        <f>Table3[[#This Row],[Dom Win/loss]]+I121</f>
        <v>1.472046367024926</v>
      </c>
      <c r="J122" s="6">
        <f>Table3[[#This Row],[Dom Win/loss2]]+J121</f>
        <v>1.4589849338100014</v>
      </c>
      <c r="K122">
        <v>-5.2464813636668661E-2</v>
      </c>
      <c r="L122">
        <v>-7.216555555555558E-2</v>
      </c>
      <c r="M122" s="6">
        <f>Table3[[#This Row],[BB Win/loss]]+M121</f>
        <v>0.77362355218538181</v>
      </c>
      <c r="N122" s="6">
        <f>Table3[[#This Row],[BB Win/loss2]]+N121</f>
        <v>1.0235208164474141</v>
      </c>
    </row>
    <row r="123" spans="1:14" x14ac:dyDescent="0.35">
      <c r="A123">
        <v>121</v>
      </c>
      <c r="B123" s="6">
        <f>1</f>
        <v>1</v>
      </c>
      <c r="C123">
        <v>0</v>
      </c>
      <c r="D123">
        <v>0</v>
      </c>
      <c r="E123" s="6">
        <f>Table3[[#This Row],[H-S Win/loss]]+E122</f>
        <v>0.91297307735669142</v>
      </c>
      <c r="F123" s="6">
        <f>Table3[[#This Row],[H-S Win/loss2]]+F122</f>
        <v>1.1191355920753647</v>
      </c>
      <c r="G123">
        <v>8.3055186628036695E-2</v>
      </c>
      <c r="H123">
        <v>5.6562000000000015E-2</v>
      </c>
      <c r="I123" s="6">
        <f>Table3[[#This Row],[Dom Win/loss]]+I122</f>
        <v>1.5551015536529627</v>
      </c>
      <c r="J123" s="6">
        <f>Table3[[#This Row],[Dom Win/loss2]]+J122</f>
        <v>1.5155469338100014</v>
      </c>
      <c r="K123">
        <v>-1.025078885047228E-2</v>
      </c>
      <c r="L123">
        <v>-1.4099999999999979E-2</v>
      </c>
      <c r="M123" s="6">
        <f>Table3[[#This Row],[BB Win/loss]]+M122</f>
        <v>0.76337276333490955</v>
      </c>
      <c r="N123" s="6">
        <f>Table3[[#This Row],[BB Win/loss2]]+N122</f>
        <v>1.0094208164474141</v>
      </c>
    </row>
    <row r="124" spans="1:14" x14ac:dyDescent="0.35">
      <c r="A124">
        <v>122</v>
      </c>
      <c r="B124" s="6">
        <f>1</f>
        <v>1</v>
      </c>
      <c r="C124">
        <v>1.822453982539007E-2</v>
      </c>
      <c r="D124">
        <v>1.9806342772336501E-2</v>
      </c>
      <c r="E124" s="6">
        <f>Table3[[#This Row],[H-S Win/loss]]+E123</f>
        <v>0.93119761718208149</v>
      </c>
      <c r="F124" s="6">
        <f>Table3[[#This Row],[H-S Win/loss2]]+F123</f>
        <v>1.1389419348477012</v>
      </c>
      <c r="G124">
        <v>-1.3785716166463362E-2</v>
      </c>
      <c r="H124">
        <v>-8.8857142857142885E-3</v>
      </c>
      <c r="I124" s="6">
        <f>Table3[[#This Row],[Dom Win/loss]]+I123</f>
        <v>1.5413158374864993</v>
      </c>
      <c r="J124" s="6">
        <f>Table3[[#This Row],[Dom Win/loss2]]+J123</f>
        <v>1.506661219524287</v>
      </c>
      <c r="K124">
        <v>1.9466362966743148E-2</v>
      </c>
      <c r="L124">
        <v>2.7158999999999999E-2</v>
      </c>
      <c r="M124" s="6">
        <f>Table3[[#This Row],[BB Win/loss]]+M123</f>
        <v>0.78283912630165275</v>
      </c>
      <c r="N124" s="6">
        <f>Table3[[#This Row],[BB Win/loss2]]+N123</f>
        <v>1.036579816447414</v>
      </c>
    </row>
    <row r="125" spans="1:14" x14ac:dyDescent="0.35">
      <c r="A125">
        <v>123</v>
      </c>
      <c r="B125" s="6">
        <f>1</f>
        <v>1</v>
      </c>
      <c r="C125">
        <v>-2.8899668653210923E-2</v>
      </c>
      <c r="D125">
        <v>-3.0798025507379378E-2</v>
      </c>
      <c r="E125" s="6">
        <f>Table3[[#This Row],[H-S Win/loss]]+E124</f>
        <v>0.90229794852887057</v>
      </c>
      <c r="F125" s="6">
        <f>Table3[[#This Row],[H-S Win/loss2]]+F124</f>
        <v>1.1081439093403218</v>
      </c>
      <c r="G125">
        <v>2.2142324747966718E-2</v>
      </c>
      <c r="H125">
        <v>1.4400000000000013E-2</v>
      </c>
      <c r="I125" s="6">
        <f>Table3[[#This Row],[Dom Win/loss]]+I124</f>
        <v>1.5634581622344659</v>
      </c>
      <c r="J125" s="6">
        <f>Table3[[#This Row],[Dom Win/loss2]]+J124</f>
        <v>1.521061219524287</v>
      </c>
      <c r="K125">
        <v>0</v>
      </c>
      <c r="L125">
        <v>0</v>
      </c>
      <c r="M125" s="6">
        <f>Table3[[#This Row],[BB Win/loss]]+M124</f>
        <v>0.78283912630165275</v>
      </c>
      <c r="N125" s="6">
        <f>Table3[[#This Row],[BB Win/loss2]]+N124</f>
        <v>1.036579816447414</v>
      </c>
    </row>
  </sheetData>
  <conditionalFormatting sqref="M2:N125 I2:J125 E2:F125">
    <cfRule type="colorScale" priority="1">
      <colorScale>
        <cfvo type="num" val="0.6"/>
        <cfvo type="num" val="1"/>
        <cfvo type="num" val="2"/>
        <color rgb="FFF8696B"/>
        <color rgb="FFFCFCFF"/>
        <color rgb="FF5A8AC6"/>
      </colorScale>
    </cfRule>
  </conditionalFormatting>
  <pageMargins left="0.7" right="0.7" top="0.75" bottom="0.75" header="0.3" footer="0.3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4</vt:i4>
      </vt:variant>
      <vt:variant>
        <vt:lpstr>Charts</vt:lpstr>
      </vt:variant>
      <vt:variant>
        <vt:i4>5</vt:i4>
      </vt:variant>
    </vt:vector>
  </HeadingPairs>
  <TitlesOfParts>
    <vt:vector size="9" baseType="lpstr">
      <vt:lpstr>Regular season</vt:lpstr>
      <vt:lpstr>Results</vt:lpstr>
      <vt:lpstr>Pivot Table</vt:lpstr>
      <vt:lpstr>Sheet4</vt:lpstr>
      <vt:lpstr>Hockey-Statistics</vt:lpstr>
      <vt:lpstr>The Athletic</vt:lpstr>
      <vt:lpstr>BayesBet</vt:lpstr>
      <vt:lpstr>Static bankroll</vt:lpstr>
      <vt:lpstr>Dynamic bankroll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Lars Skytte</dc:creator>
  <cp:lastModifiedBy>Lars Skytte</cp:lastModifiedBy>
  <dcterms:created xsi:type="dcterms:W3CDTF">2021-06-04T23:58:27Z</dcterms:created>
  <dcterms:modified xsi:type="dcterms:W3CDTF">2021-06-06T17:30:11Z</dcterms:modified>
</cp:coreProperties>
</file>